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0" i="7"/>
  <c r="M110" s="1"/>
  <c r="K112"/>
  <c r="M112" s="1"/>
  <c r="K111"/>
  <c r="M111" s="1"/>
  <c r="L49"/>
  <c r="K49"/>
  <c r="L47"/>
  <c r="K47"/>
  <c r="L45"/>
  <c r="K45"/>
  <c r="L41"/>
  <c r="K41"/>
  <c r="M41" s="1"/>
  <c r="L79"/>
  <c r="K79"/>
  <c r="L46"/>
  <c r="K46"/>
  <c r="K109"/>
  <c r="M109" s="1"/>
  <c r="K108"/>
  <c r="M108" s="1"/>
  <c r="K107"/>
  <c r="M107" s="1"/>
  <c r="L76"/>
  <c r="K76"/>
  <c r="L75"/>
  <c r="K75"/>
  <c r="L44"/>
  <c r="K44"/>
  <c r="L74"/>
  <c r="K74"/>
  <c r="L73"/>
  <c r="K73"/>
  <c r="K106"/>
  <c r="M106" s="1"/>
  <c r="K104"/>
  <c r="M104" s="1"/>
  <c r="K103"/>
  <c r="M103" s="1"/>
  <c r="K105"/>
  <c r="M105" s="1"/>
  <c r="K102"/>
  <c r="M102" s="1"/>
  <c r="K98"/>
  <c r="M98" s="1"/>
  <c r="K101"/>
  <c r="M101" s="1"/>
  <c r="L43"/>
  <c r="K43"/>
  <c r="L72"/>
  <c r="K72"/>
  <c r="L71"/>
  <c r="K71"/>
  <c r="L70"/>
  <c r="K70"/>
  <c r="L37"/>
  <c r="K37"/>
  <c r="K40"/>
  <c r="L40"/>
  <c r="L39"/>
  <c r="K39"/>
  <c r="L38"/>
  <c r="K38"/>
  <c r="L69"/>
  <c r="K69"/>
  <c r="K14"/>
  <c r="L14"/>
  <c r="K95"/>
  <c r="M95" s="1"/>
  <c r="K97"/>
  <c r="M97" s="1"/>
  <c r="K96"/>
  <c r="M96" s="1"/>
  <c r="L36"/>
  <c r="K36"/>
  <c r="L27"/>
  <c r="K27"/>
  <c r="K303"/>
  <c r="L303" s="1"/>
  <c r="L35"/>
  <c r="K35"/>
  <c r="L34"/>
  <c r="K34"/>
  <c r="L33"/>
  <c r="K33"/>
  <c r="L68"/>
  <c r="K68"/>
  <c r="L67"/>
  <c r="K67"/>
  <c r="K94"/>
  <c r="M94" s="1"/>
  <c r="K93"/>
  <c r="M93" s="1"/>
  <c r="L66"/>
  <c r="K66"/>
  <c r="L28"/>
  <c r="K28"/>
  <c r="K92"/>
  <c r="M92" s="1"/>
  <c r="L65"/>
  <c r="K65"/>
  <c r="L64"/>
  <c r="K64"/>
  <c r="L60"/>
  <c r="K61"/>
  <c r="K60"/>
  <c r="L11"/>
  <c r="K11"/>
  <c r="L12"/>
  <c r="K12"/>
  <c r="L13"/>
  <c r="K13"/>
  <c r="K62"/>
  <c r="L62"/>
  <c r="K63"/>
  <c r="L63"/>
  <c r="K91"/>
  <c r="M91" s="1"/>
  <c r="K90"/>
  <c r="M90" s="1"/>
  <c r="L31"/>
  <c r="K31"/>
  <c r="L30"/>
  <c r="K30"/>
  <c r="L29"/>
  <c r="K29"/>
  <c r="M46" l="1"/>
  <c r="M49"/>
  <c r="M47"/>
  <c r="M45"/>
  <c r="M79"/>
  <c r="M76"/>
  <c r="M75"/>
  <c r="M44"/>
  <c r="M73"/>
  <c r="M74"/>
  <c r="M71"/>
  <c r="M72"/>
  <c r="M70"/>
  <c r="M43"/>
  <c r="M37"/>
  <c r="M38"/>
  <c r="M40"/>
  <c r="M39"/>
  <c r="M69"/>
  <c r="M14"/>
  <c r="M36"/>
  <c r="M27"/>
  <c r="M34"/>
  <c r="M35"/>
  <c r="M33"/>
  <c r="M68"/>
  <c r="M67"/>
  <c r="M13"/>
  <c r="M11"/>
  <c r="M28"/>
  <c r="M66"/>
  <c r="M65"/>
  <c r="M64"/>
  <c r="M63"/>
  <c r="M12"/>
  <c r="M62"/>
  <c r="M30"/>
  <c r="M29"/>
  <c r="M31"/>
  <c r="L59"/>
  <c r="K59"/>
  <c r="L58"/>
  <c r="K58"/>
  <c r="L123"/>
  <c r="K123"/>
  <c r="K295"/>
  <c r="L295" s="1"/>
  <c r="K275"/>
  <c r="L275" s="1"/>
  <c r="K300"/>
  <c r="L300" s="1"/>
  <c r="K299"/>
  <c r="L299" s="1"/>
  <c r="K302"/>
  <c r="L302" s="1"/>
  <c r="K297"/>
  <c r="L297" s="1"/>
  <c r="M7"/>
  <c r="F285"/>
  <c r="K285" s="1"/>
  <c r="L285" s="1"/>
  <c r="K286"/>
  <c r="L286" s="1"/>
  <c r="K277"/>
  <c r="L277" s="1"/>
  <c r="K280"/>
  <c r="L280" s="1"/>
  <c r="K288"/>
  <c r="L288" s="1"/>
  <c r="F279"/>
  <c r="F278"/>
  <c r="K278" s="1"/>
  <c r="L278" s="1"/>
  <c r="F276"/>
  <c r="K276" s="1"/>
  <c r="L276" s="1"/>
  <c r="F256"/>
  <c r="K256" s="1"/>
  <c r="L256" s="1"/>
  <c r="F208"/>
  <c r="K208" s="1"/>
  <c r="L208" s="1"/>
  <c r="K287"/>
  <c r="L287" s="1"/>
  <c r="K291"/>
  <c r="L291" s="1"/>
  <c r="K292"/>
  <c r="L292" s="1"/>
  <c r="K284"/>
  <c r="L284" s="1"/>
  <c r="K294"/>
  <c r="L294" s="1"/>
  <c r="K290"/>
  <c r="L290" s="1"/>
  <c r="K283"/>
  <c r="L283" s="1"/>
  <c r="K272"/>
  <c r="L272" s="1"/>
  <c r="K274"/>
  <c r="L274" s="1"/>
  <c r="K271"/>
  <c r="L271" s="1"/>
  <c r="K273"/>
  <c r="L273" s="1"/>
  <c r="K202"/>
  <c r="L202" s="1"/>
  <c r="K255"/>
  <c r="L255" s="1"/>
  <c r="K269"/>
  <c r="L269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8"/>
  <c r="L258" s="1"/>
  <c r="K257"/>
  <c r="L257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6"/>
  <c r="L226" s="1"/>
  <c r="K224"/>
  <c r="L224" s="1"/>
  <c r="K223"/>
  <c r="L223" s="1"/>
  <c r="K222"/>
  <c r="L222" s="1"/>
  <c r="K220"/>
  <c r="L220" s="1"/>
  <c r="K219"/>
  <c r="L219" s="1"/>
  <c r="K218"/>
  <c r="L218" s="1"/>
  <c r="K217"/>
  <c r="K216"/>
  <c r="L216" s="1"/>
  <c r="K215"/>
  <c r="L215" s="1"/>
  <c r="K213"/>
  <c r="L213" s="1"/>
  <c r="K212"/>
  <c r="L212" s="1"/>
  <c r="K211"/>
  <c r="L211" s="1"/>
  <c r="K210"/>
  <c r="L210" s="1"/>
  <c r="K209"/>
  <c r="L209" s="1"/>
  <c r="H207"/>
  <c r="K207" s="1"/>
  <c r="L207" s="1"/>
  <c r="K204"/>
  <c r="L204" s="1"/>
  <c r="K203"/>
  <c r="L203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F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D7" i="6"/>
  <c r="K6" i="4"/>
  <c r="K6" i="3"/>
  <c r="L6" i="2"/>
  <c r="M59" i="7" l="1"/>
  <c r="M58"/>
  <c r="M123"/>
</calcChain>
</file>

<file path=xl/sharedStrings.xml><?xml version="1.0" encoding="utf-8"?>
<sst xmlns="http://schemas.openxmlformats.org/spreadsheetml/2006/main" count="2913" uniqueCount="1120">
  <si>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</si>
  <si>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</si>
  <si>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</si>
  <si>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</si>
  <si>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</si>
  <si>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</si>
  <si>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</si>
  <si>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</si>
  <si>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</si>
  <si>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</si>
  <si>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</si>
  <si>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</si>
  <si>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</si>
  <si>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</si>
  <si>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</si>
  <si>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</si>
  <si>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</si>
  <si>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</si>
  <si>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</si>
  <si>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</si>
  <si>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</si>
  <si>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</si>
  <si>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</si>
  <si>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</si>
  <si>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</si>
  <si>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</si>
  <si>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</si>
  <si>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</si>
  <si>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</si>
  <si>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</si>
  <si>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</si>
  <si>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</si>
  <si>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</si>
  <si>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</si>
  <si>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</si>
  <si>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</si>
  <si>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</si>
  <si>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</si>
  <si>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</si>
  <si>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</si>
  <si>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</si>
  <si>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</si>
  <si>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</si>
  <si>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</si>
  <si>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</si>
  <si>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</si>
  <si>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</si>
  <si>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</si>
  <si>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</si>
  <si>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</si>
  <si>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</si>
  <si>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</si>
  <si>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</si>
  <si>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</si>
  <si>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</si>
  <si>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</si>
  <si>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</si>
  <si>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</si>
  <si>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</si>
  <si>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</si>
  <si>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</si>
  <si>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</si>
  <si>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</si>
  <si>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</si>
  <si>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</si>
  <si>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</si>
  <si>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</si>
  <si>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</si>
  <si>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</si>
  <si>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</si>
  <si>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</si>
  <si>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</si>
  <si>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</si>
  <si>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</si>
  <si>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</si>
  <si>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</si>
  <si>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</si>
  <si>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</si>
  <si>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</si>
  <si>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</si>
  <si>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</si>
  <si>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</si>
  <si>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</si>
  <si>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</si>
  <si>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</si>
  <si>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</si>
  <si>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</si>
  <si>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</si>
  <si>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</si>
  <si>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</si>
  <si>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</si>
  <si>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</si>
  <si>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</si>
  <si>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</si>
  <si>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</si>
  <si>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</si>
  <si>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</si>
  <si>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</si>
  <si>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</si>
  <si>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</si>
  <si>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</si>
  <si>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</si>
  <si>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</si>
  <si>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</si>
  <si>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</si>
  <si>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</si>
  <si>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</si>
  <si>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</si>
  <si>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</si>
  <si>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</si>
  <si>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</si>
  <si>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</si>
  <si>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</si>
  <si>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</si>
  <si>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</si>
  <si>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</si>
  <si>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</si>
  <si>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</si>
  <si>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</si>
  <si>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</si>
  <si>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</si>
  <si>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</si>
  <si>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</si>
  <si>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</si>
  <si>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</si>
  <si>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</si>
  <si>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</si>
  <si>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</si>
  <si>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</si>
  <si>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</si>
  <si>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</si>
  <si>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</si>
  <si>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</si>
  <si>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</si>
  <si>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</si>
  <si>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</si>
  <si>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</si>
  <si>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</si>
  <si>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</si>
  <si>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</si>
  <si>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</si>
  <si>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</si>
  <si>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</si>
  <si>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</si>
  <si>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</si>
  <si>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</si>
  <si>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</si>
  <si>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</si>
  <si>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</si>
  <si>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</si>
  <si>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</si>
  <si>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</si>
  <si>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</si>
  <si>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</si>
  <si>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</si>
  <si>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</si>
  <si>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</si>
  <si>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</si>
  <si>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</si>
  <si>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</si>
  <si>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</si>
  <si>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</si>
  <si>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</si>
  <si>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</si>
  <si>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</si>
  <si>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</si>
  <si>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</si>
  <si>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</si>
  <si>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</si>
  <si>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</si>
  <si>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</si>
  <si>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</si>
  <si>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</si>
  <si>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</si>
  <si>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</si>
  <si>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</si>
  <si>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</si>
  <si>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</si>
  <si>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</si>
  <si>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</si>
  <si>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</si>
  <si>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</si>
  <si>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</si>
  <si>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</si>
  <si>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</si>
  <si>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</si>
  <si>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</si>
  <si>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</si>
  <si>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</si>
  <si>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</si>
  <si>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</si>
  <si>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</si>
  <si>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</si>
  <si>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</si>
  <si>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</si>
  <si>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</si>
  <si>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</si>
  <si>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</si>
  <si>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</si>
  <si>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</si>
  <si>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</si>
  <si>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</si>
  <si>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</si>
  <si>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</si>
  <si>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</si>
  <si>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</si>
  <si>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</si>
  <si>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</si>
  <si>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</si>
  <si>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</si>
  <si>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</si>
  <si>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</si>
  <si>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</si>
  <si>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</si>
  <si>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</si>
  <si>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</si>
  <si>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</si>
  <si>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</si>
  <si>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</si>
  <si>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</si>
  <si>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</si>
  <si>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</si>
  <si>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</si>
  <si>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</si>
  <si>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</si>
  <si>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</si>
  <si>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</si>
  <si>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</si>
  <si>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</si>
  <si>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</si>
  <si>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</si>
  <si>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</si>
  <si>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</si>
  <si>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</si>
  <si>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</si>
  <si>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</si>
  <si>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</si>
  <si>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</si>
  <si>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</si>
  <si>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</si>
  <si>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</si>
  <si>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</si>
  <si>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</si>
  <si>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</si>
  <si>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</si>
  <si>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</si>
  <si>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</si>
  <si>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</si>
  <si>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</si>
  <si>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</si>
  <si>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</si>
  <si>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</si>
  <si>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</si>
  <si>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</si>
  <si>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</si>
  <si>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</si>
  <si>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</si>
  <si>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</si>
  <si>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</si>
  <si>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</si>
  <si>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</si>
  <si>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</si>
  <si>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</si>
  <si>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</si>
  <si>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</si>
  <si>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</si>
  <si>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</si>
  <si>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</si>
  <si>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</si>
  <si>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</si>
  <si>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</si>
  <si>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</si>
  <si>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</si>
  <si>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</si>
  <si>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</si>
  <si>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</si>
  <si>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</si>
  <si>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</si>
  <si>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</si>
  <si>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</si>
  <si>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</si>
  <si>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</si>
  <si>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</si>
  <si>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</si>
  <si>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</si>
  <si>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</si>
  <si>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</si>
  <si>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</si>
  <si>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</si>
  <si>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</si>
  <si>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</si>
  <si>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</si>
  <si>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</si>
  <si>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</si>
  <si>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</si>
  <si>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</si>
  <si>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</si>
  <si>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</si>
  <si>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</si>
  <si>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</si>
  <si>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</si>
  <si>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</si>
  <si>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</si>
  <si>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</si>
  <si>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</si>
  <si>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</si>
  <si>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</si>
  <si>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</si>
  <si>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</si>
  <si>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</si>
  <si>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</si>
  <si>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</si>
  <si>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</si>
  <si>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</si>
  <si>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</si>
  <si>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</si>
  <si>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</si>
  <si>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</si>
  <si>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</si>
  <si>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</si>
  <si>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</si>
  <si>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</si>
  <si>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</si>
  <si>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</si>
  <si>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</si>
  <si>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</si>
  <si>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</si>
  <si>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</si>
  <si>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</si>
  <si>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</si>
  <si>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</si>
  <si>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</si>
  <si>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</si>
  <si>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</si>
  <si>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</si>
  <si>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</si>
  <si>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</si>
  <si>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</si>
  <si>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</si>
  <si>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</si>
  <si>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</si>
  <si>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</si>
  <si>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</si>
  <si>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</si>
  <si>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</si>
  <si>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</si>
  <si>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</si>
  <si>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</si>
  <si>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</si>
  <si>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</si>
  <si>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</si>
  <si>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</si>
  <si>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</si>
  <si>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</si>
  <si>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</si>
  <si>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</si>
  <si>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</si>
  <si>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</si>
  <si>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</si>
  <si>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</si>
  <si>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</si>
  <si>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</si>
  <si>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</si>
  <si>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</si>
  <si>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</si>
  <si>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</si>
  <si>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</si>
  <si>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</si>
  <si>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</si>
  <si>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</si>
  <si>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</si>
  <si>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</si>
  <si>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</si>
  <si>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</si>
  <si>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</si>
  <si>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</si>
  <si>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</si>
  <si>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</si>
  <si>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</si>
  <si>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</si>
  <si>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</si>
  <si>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</si>
  <si>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</si>
  <si>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</si>
  <si>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</si>
  <si>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</si>
  <si>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</si>
  <si>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</si>
  <si>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</si>
  <si>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</si>
  <si>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</si>
  <si>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</si>
  <si>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</si>
  <si>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</si>
  <si>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</si>
  <si>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</si>
  <si>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</si>
  <si>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</si>
  <si>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</si>
  <si>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</si>
  <si>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</si>
  <si>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</si>
  <si>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</si>
  <si>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</si>
  <si>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</si>
  <si>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</si>
  <si>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</si>
  <si>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</si>
  <si>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</si>
  <si>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</si>
  <si>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</si>
  <si>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</si>
  <si>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</si>
  <si>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</si>
  <si>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</si>
  <si>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</si>
  <si>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</si>
  <si>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</si>
  <si>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</si>
  <si>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</si>
  <si>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</si>
  <si>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</si>
  <si>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</si>
  <si>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</si>
  <si>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</si>
  <si>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</si>
  <si>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</si>
  <si>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</si>
  <si>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</si>
  <si>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</si>
  <si>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</si>
  <si>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</si>
  <si>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</si>
  <si>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</si>
  <si>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</si>
  <si>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</si>
  <si>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</si>
  <si>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</si>
  <si>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</si>
  <si>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</si>
  <si>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</si>
  <si>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</si>
  <si>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</si>
  <si>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</si>
  <si>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</si>
  <si>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</si>
  <si>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</si>
  <si>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</si>
  <si>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</si>
  <si>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</si>
  <si>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</si>
  <si>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</si>
  <si>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</si>
  <si>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</si>
  <si>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</si>
  <si>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</si>
  <si>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</si>
  <si>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</si>
  <si>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</si>
  <si>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</si>
  <si>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</si>
  <si>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</si>
  <si>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</si>
  <si>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</si>
  <si>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</si>
  <si>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</si>
  <si>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</si>
  <si>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</si>
  <si>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</si>
  <si>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</si>
  <si>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</si>
  <si>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</si>
  <si>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</si>
  <si>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</si>
  <si>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</si>
  <si>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</si>
  <si>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</si>
  <si>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</si>
  <si>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</si>
  <si>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</si>
  <si>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</si>
  <si>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</si>
  <si>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</si>
  <si>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</si>
  <si>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</si>
  <si>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</si>
  <si>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</si>
  <si>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</si>
  <si>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</si>
  <si>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</si>
  <si>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</si>
  <si>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</si>
  <si>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</si>
  <si>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</si>
  <si>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</si>
  <si>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</si>
  <si>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</si>
  <si>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</si>
  <si>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</si>
  <si>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</si>
  <si>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</si>
  <si>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</si>
  <si>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</si>
  <si>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</si>
  <si>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</si>
  <si>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</si>
  <si>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</si>
  <si>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</si>
  <si>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</si>
  <si>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</si>
  <si>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</si>
  <si>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</si>
  <si>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</si>
  <si>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</si>
  <si>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</si>
  <si>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</si>
  <si>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</si>
  <si>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</si>
  <si>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</si>
  <si>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</si>
  <si>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</si>
  <si>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</si>
  <si>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</si>
  <si>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</si>
  <si>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</si>
  <si>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</si>
  <si>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</si>
  <si>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</si>
  <si>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</si>
  <si>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</si>
  <si>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</si>
  <si>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</si>
  <si>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</si>
  <si>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</si>
  <si>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</si>
  <si>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</si>
  <si>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</si>
  <si>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</si>
  <si>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</si>
  <si>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</si>
  <si>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</si>
  <si>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</si>
  <si>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</si>
  <si>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</si>
  <si>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</si>
  <si>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</si>
  <si>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</si>
  <si>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</si>
  <si>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</si>
  <si>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</si>
  <si>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</si>
  <si>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</si>
  <si>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</si>
  <si>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</si>
  <si>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</si>
  <si>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</si>
  <si>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</si>
  <si>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</si>
  <si>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</si>
  <si>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</si>
  <si>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</si>
  <si>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</si>
  <si>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</si>
  <si>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</si>
  <si>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</si>
  <si>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</si>
  <si>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</si>
  <si>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</si>
  <si>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</si>
  <si>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</si>
  <si>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</si>
  <si>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</si>
  <si>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</si>
  <si>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</si>
  <si>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</si>
  <si>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</si>
  <si>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</si>
  <si>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</si>
  <si>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</si>
  <si>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</si>
  <si>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</si>
  <si>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</si>
  <si>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</si>
  <si>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</si>
  <si>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</si>
  <si>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</si>
  <si>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</si>
  <si>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</si>
  <si>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</si>
  <si>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</si>
  <si>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</si>
  <si>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</si>
  <si>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</si>
  <si>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</si>
  <si>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</si>
  <si>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</si>
  <si>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</si>
  <si>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</si>
  <si>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</si>
  <si>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</si>
  <si>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</si>
  <si>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</si>
  <si>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</si>
  <si>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</si>
  <si>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</si>
  <si>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</si>
  <si>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</si>
  <si>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</si>
  <si>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</si>
  <si>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</si>
  <si>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</si>
  <si>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</si>
  <si>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</si>
  <si>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</si>
  <si>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</si>
  <si>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</si>
  <si>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</si>
  <si>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</si>
  <si>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</si>
  <si>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</si>
  <si>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</si>
  <si>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</si>
  <si>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</si>
  <si>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</si>
  <si>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</si>
  <si>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</si>
  <si>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</si>
  <si>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</si>
  <si>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</si>
  <si>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</si>
  <si>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</si>
  <si>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</si>
  <si>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</si>
  <si>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</si>
  <si>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</si>
  <si>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</si>
  <si>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</si>
  <si>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</si>
  <si>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</si>
  <si>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</si>
  <si>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</si>
  <si>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</si>
  <si>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</si>
  <si>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</si>
  <si>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</si>
  <si>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</si>
  <si>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</si>
  <si>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</si>
  <si>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</si>
  <si>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</si>
  <si>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</si>
  <si>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</si>
  <si>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</si>
  <si>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</si>
  <si>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</si>
  <si>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</si>
  <si>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</si>
  <si>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</si>
  <si>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</si>
  <si>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</si>
  <si>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</si>
  <si>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</si>
  <si>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</si>
  <si>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</si>
  <si>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</si>
  <si>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</si>
  <si>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</si>
  <si>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</si>
  <si>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</si>
  <si>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</si>
  <si>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</si>
  <si>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</si>
  <si>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</si>
  <si>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</si>
  <si>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</si>
  <si>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</si>
  <si>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</si>
  <si>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</si>
  <si>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</si>
  <si>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</si>
  <si>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</si>
  <si>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</si>
  <si>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</si>
  <si>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</si>
  <si>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</si>
  <si>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</si>
  <si>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</si>
  <si>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</si>
  <si>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</si>
  <si>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</si>
  <si>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</si>
  <si>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</si>
  <si>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</si>
  <si>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</si>
  <si>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</si>
  <si>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</si>
  <si>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</si>
  <si>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</si>
  <si>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</si>
  <si>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</si>
  <si>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</si>
  <si>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</si>
  <si>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</si>
  <si>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</si>
  <si>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</si>
  <si>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</si>
  <si>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</si>
  <si>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</si>
  <si>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</si>
  <si>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</si>
  <si>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</si>
  <si>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</si>
  <si>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</si>
  <si>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</si>
  <si>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</si>
  <si>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</si>
  <si>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</si>
  <si>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</si>
  <si>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</si>
  <si>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</si>
  <si>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</si>
  <si>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</si>
  <si>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</si>
  <si>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</si>
  <si>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</si>
  <si>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</si>
  <si>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</si>
  <si>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</si>
  <si>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</si>
  <si>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</si>
  <si>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</si>
  <si>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</si>
  <si>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</si>
  <si>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</si>
  <si>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</si>
  <si>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</si>
  <si>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</si>
  <si>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</si>
  <si>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</si>
  <si>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</si>
  <si>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</si>
  <si>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</si>
  <si>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</si>
  <si>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</si>
  <si>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</si>
  <si>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</si>
  <si>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</si>
  <si>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</si>
  <si>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</si>
  <si>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</si>
  <si>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</si>
  <si>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</si>
  <si>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</si>
  <si>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</si>
  <si>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</si>
  <si>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</si>
  <si>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</si>
  <si>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</si>
  <si>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</si>
  <si>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</si>
  <si>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</si>
  <si>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</si>
  <si>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</si>
  <si>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</si>
  <si>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</si>
  <si>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</si>
  <si>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</si>
  <si>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</si>
  <si>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</si>
  <si>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</si>
  <si>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</si>
  <si>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</si>
  <si>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</si>
  <si>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</si>
  <si>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</si>
  <si>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</si>
  <si>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</si>
  <si>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</si>
  <si>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</si>
  <si>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</si>
  <si>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</si>
  <si>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</si>
  <si>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</si>
  <si>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</si>
  <si>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</si>
  <si>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</si>
  <si>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</si>
  <si>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</si>
  <si>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</si>
  <si>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</si>
  <si>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</si>
  <si>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</si>
  <si>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</si>
  <si>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</si>
  <si>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</si>
  <si>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</si>
  <si>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</si>
  <si>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</si>
  <si>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</si>
  <si>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</si>
  <si>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</si>
  <si>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</si>
  <si>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</si>
  <si>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</si>
  <si>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</si>
  <si>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</si>
  <si>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</si>
  <si>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</si>
  <si>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</si>
  <si>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</si>
  <si>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</si>
  <si>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</si>
  <si>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</si>
  <si>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</si>
  <si>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</si>
  <si>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</si>
  <si>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</si>
  <si>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</si>
  <si>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</si>
  <si>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</si>
  <si>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</si>
  <si>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</si>
  <si>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</si>
  <si>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</si>
  <si>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</si>
  <si>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</si>
  <si>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</si>
  <si>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</si>
  <si>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</si>
  <si>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</si>
  <si>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</si>
  <si>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</si>
  <si>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</si>
  <si>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</si>
  <si>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</si>
  <si>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</si>
  <si>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</si>
  <si>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</si>
  <si>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</si>
  <si>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</si>
  <si>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</si>
  <si>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</si>
  <si>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</si>
  <si>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</si>
  <si>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</si>
  <si>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</si>
  <si>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</si>
  <si>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</si>
  <si>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</si>
  <si>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</si>
  <si>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</si>
  <si>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</si>
  <si>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</si>
  <si>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</si>
  <si>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</si>
  <si>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</si>
  <si>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</si>
  <si>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</si>
  <si>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</si>
  <si>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</si>
  <si>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</si>
  <si>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</si>
  <si>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</si>
  <si>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</si>
  <si>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</si>
  <si>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</si>
  <si>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</si>
  <si>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</si>
  <si>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</si>
  <si>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</si>
  <si>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</si>
  <si>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</si>
  <si>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</si>
  <si>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</si>
  <si>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</si>
  <si>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</si>
  <si>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</si>
  <si>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</si>
  <si>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</si>
  <si>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</si>
  <si>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</si>
  <si>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</si>
  <si>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</si>
  <si>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</si>
  <si>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</si>
  <si>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</si>
  <si>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</si>
  <si>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</si>
  <si>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</si>
  <si>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</si>
  <si>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</si>
  <si>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</si>
  <si>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</si>
  <si>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</si>
  <si>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</si>
  <si>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</si>
  <si>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</si>
  <si>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</si>
  <si>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</si>
  <si>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</si>
  <si>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</si>
  <si>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</si>
  <si>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</si>
  <si>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</si>
  <si>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</si>
  <si>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</si>
  <si>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</si>
  <si>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</si>
  <si>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</si>
  <si>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</si>
  <si>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</si>
  <si>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</si>
  <si>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GRAVITON RESEARCH CAPITAL LLP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</si>
  <si>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</si>
  <si>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</si>
  <si>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</si>
  <si>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</si>
  <si>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</si>
  <si>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</si>
  <si>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</si>
  <si>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</si>
  <si>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2770-2780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</si>
  <si>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</si>
  <si>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</si>
  <si>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</si>
  <si>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</si>
  <si>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</si>
  <si>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</si>
  <si>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</si>
  <si>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</si>
  <si>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</si>
  <si>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</si>
  <si>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</si>
  <si>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</si>
  <si>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</si>
  <si>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</si>
  <si>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</si>
  <si>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</si>
  <si>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GOENKA BUSINESS &amp; FINANCE LIMITED</t>
  </si>
  <si>
    <t>SSPNFIN</t>
  </si>
  <si>
    <t>VIKASECO</t>
  </si>
  <si>
    <t>Vikas EcoTech Limited</t>
  </si>
  <si>
    <t>ALPHA LEON ENTERPRISES LLP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</si>
  <si>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</si>
  <si>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</si>
  <si>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</si>
  <si>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</si>
  <si>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</si>
  <si>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</si>
  <si>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</si>
  <si>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</si>
  <si>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859-861</t>
  </si>
  <si>
    <t>ZEEL 240 CE 25-MAR</t>
  </si>
  <si>
    <t>4500-4510</t>
  </si>
  <si>
    <t>INFY MAR FUT</t>
  </si>
  <si>
    <t>7NR</t>
  </si>
  <si>
    <t>PAUMINI DIMPLE SHAH</t>
  </si>
  <si>
    <t>DIKSAT</t>
  </si>
  <si>
    <t>HETAL SHASHANK DOSHI</t>
  </si>
  <si>
    <t>GKP</t>
  </si>
  <si>
    <t>ARHAM SHARE CONSULTANTS PRIVATE LIMITED</t>
  </si>
  <si>
    <t>HIRA HARESH VORA</t>
  </si>
  <si>
    <t>SHANGAR</t>
  </si>
  <si>
    <t>ESPS FINSERVE PRIVATE LIMITED</t>
  </si>
  <si>
    <t>DEVJEET CHAKRABORTY</t>
  </si>
  <si>
    <t>TRANSFD</t>
  </si>
  <si>
    <t>GREENPANEL</t>
  </si>
  <si>
    <t>Greenpanel Industries Ltd</t>
  </si>
  <si>
    <t>JWALAMUKHI INVESTMENT HOLDINGS</t>
  </si>
  <si>
    <t>ROLTA</t>
  </si>
  <si>
    <t>Rolta India Ltd.</t>
  </si>
  <si>
    <t>BANK OF BARODA</t>
  </si>
  <si>
    <t>SICAL</t>
  </si>
  <si>
    <t>Sical Logistics Limited</t>
  </si>
  <si>
    <t>Profit of Rs.19.50/-</t>
  </si>
  <si>
    <t>Loss of Rs.3/-</t>
  </si>
  <si>
    <t>Profit of Rs.9.5/-</t>
  </si>
  <si>
    <t>135-136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</si>
  <si>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</si>
  <si>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</si>
  <si>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</si>
  <si>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</si>
  <si>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</si>
  <si>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</si>
  <si>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</si>
  <si>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1632-1635</t>
  </si>
  <si>
    <t>BRITANNIA MAR FUT</t>
  </si>
  <si>
    <t>3445-3455</t>
  </si>
  <si>
    <t>3550-3570</t>
  </si>
  <si>
    <t xml:space="preserve">SIEMENS MAR FUT </t>
  </si>
  <si>
    <t>1918-1922</t>
  </si>
  <si>
    <t>ACE</t>
  </si>
  <si>
    <t>MONA AGARWAL</t>
  </si>
  <si>
    <t>GMO ERISA POOL</t>
  </si>
  <si>
    <t>RAJASTHAN GLOBAL SECURITIES PRIVATE LIMITED</t>
  </si>
  <si>
    <t>ARNOLD</t>
  </si>
  <si>
    <t>INT INFRASTURCTURE PRIVATE LIMITED</t>
  </si>
  <si>
    <t>RAUDRAMUKHI COMMERCE PRIVATE LIMITED</t>
  </si>
  <si>
    <t>ASIANTNE</t>
  </si>
  <si>
    <t>OLGA TRADING PRIVATE LIMITED</t>
  </si>
  <si>
    <t>BESTAGRO</t>
  </si>
  <si>
    <t>SIDHIVINAYAK CHEMTECH PRIVATE LIMITED</t>
  </si>
  <si>
    <t>STEPPING STONE CONSTRUCTION PRIVATE LIMITED</t>
  </si>
  <si>
    <t>BRANDREAL</t>
  </si>
  <si>
    <t>LOTUS EDUSERVICES PRIVATE LIMITED</t>
  </si>
  <si>
    <t>CBPL</t>
  </si>
  <si>
    <t>PRANAV HEMANT BHAGAT</t>
  </si>
  <si>
    <t>CITADEL</t>
  </si>
  <si>
    <t>COSMOS PRIME PROJECTS LIMITED</t>
  </si>
  <si>
    <t>MANISH GYANDCHAND MEHTA</t>
  </si>
  <si>
    <t>DARJEELING</t>
  </si>
  <si>
    <t>SHIVAAY TRADING COMPANY</t>
  </si>
  <si>
    <t>DBSTOCKBRO</t>
  </si>
  <si>
    <t>VISHAL INVESTFIN PRIVATE LIMITED</t>
  </si>
  <si>
    <t>JAYSHREE BAHETY</t>
  </si>
  <si>
    <t>FERVENTSYN</t>
  </si>
  <si>
    <t>VIJAY PRAVINCHANDRA THAKKAR</t>
  </si>
  <si>
    <t>KETUL CHEM PRIVATE LIMITED</t>
  </si>
  <si>
    <t>GGENG</t>
  </si>
  <si>
    <t>RASHI GUPTA</t>
  </si>
  <si>
    <t>GINNIFILA</t>
  </si>
  <si>
    <t>KHUSHBOO MALANI</t>
  </si>
  <si>
    <t>ALOK MALANI</t>
  </si>
  <si>
    <t>VIPUL D SHAH (HUF)</t>
  </si>
  <si>
    <t>DB (INTL) OWN TRADING</t>
  </si>
  <si>
    <t>PLUTUS WEALTH MANAGEMENT LLP</t>
  </si>
  <si>
    <t>WESTBRIDGE CROSSOVER FUND LLC</t>
  </si>
  <si>
    <t>NIDL</t>
  </si>
  <si>
    <t>SUNIL KANAIYALAL PAGRANI</t>
  </si>
  <si>
    <t>LENUS FINVEST PRIVATE LIMITED</t>
  </si>
  <si>
    <t>NITINFIRE</t>
  </si>
  <si>
    <t>KISHOR JETHALAL MORBIA</t>
  </si>
  <si>
    <t>OZONEWORLD</t>
  </si>
  <si>
    <t>DEV GANPAT PAWAR</t>
  </si>
  <si>
    <t>SYNEMATIC MEDIA AND CONSULTING PRIVATE LIMITED</t>
  </si>
  <si>
    <t>PADMAIND</t>
  </si>
  <si>
    <t>MANISH RAMESHBHAI PATEL</t>
  </si>
  <si>
    <t>PARLEIND</t>
  </si>
  <si>
    <t>PIL ENTERPRISE PRIVATE LIMITED</t>
  </si>
  <si>
    <t>POOJAENT</t>
  </si>
  <si>
    <t>JACKY VASHUDEV BHAGNANI</t>
  </si>
  <si>
    <t>HIMANSHU P SHETH</t>
  </si>
  <si>
    <t>RCL</t>
  </si>
  <si>
    <t>KARAN PAL SINGH</t>
  </si>
  <si>
    <t>LEELAMMATHENUMKALJOSEPH</t>
  </si>
  <si>
    <t>SAREL</t>
  </si>
  <si>
    <t>NILESHMUKESHRAIBHIMANI</t>
  </si>
  <si>
    <t>WAAREE ENERGIES LTD</t>
  </si>
  <si>
    <t>HITESH PRANJIVAN MEHTA</t>
  </si>
  <si>
    <t>GOVERNMENT OF SINGAPORE</t>
  </si>
  <si>
    <t>BNP PARIBAS ARBITRAGE</t>
  </si>
  <si>
    <t>BNP PARIBAS CARDIF</t>
  </si>
  <si>
    <t>RAJVI KANAK SHAH</t>
  </si>
  <si>
    <t>MANALI ANILBHAI THAKKAR</t>
  </si>
  <si>
    <t>SHUBHAM</t>
  </si>
  <si>
    <t>KETANBHAI RAGHURAMBHAI THAKKAR</t>
  </si>
  <si>
    <t>CHANDAN GARG</t>
  </si>
  <si>
    <t>SMGOLD</t>
  </si>
  <si>
    <t>DHARMIK NITINBHAI CHAUHAN</t>
  </si>
  <si>
    <t>MEET D THAKKAR HUF</t>
  </si>
  <si>
    <t>KAUSHIKKUMAR CHAUHAN</t>
  </si>
  <si>
    <t>SUREKHABEN THAKKAR</t>
  </si>
  <si>
    <t>SHELLY MEET THAKKAR</t>
  </si>
  <si>
    <t>THINKINK</t>
  </si>
  <si>
    <t>CHANDRAKANT HIRALAL DARDA</t>
  </si>
  <si>
    <t>TI</t>
  </si>
  <si>
    <t>ANAND RATHI GLOBAL FINANCE LIMITED</t>
  </si>
  <si>
    <t>PUSHAP CAPITAL</t>
  </si>
  <si>
    <t>MUDAGANDURPUTTASWAMYKESHAVA</t>
  </si>
  <si>
    <t>VMV</t>
  </si>
  <si>
    <t>MARFAD MASOOD MINIF</t>
  </si>
  <si>
    <t>Action Construction Equip</t>
  </si>
  <si>
    <t>AFL-RE</t>
  </si>
  <si>
    <t>Arvind Fashions Ltd-RE</t>
  </si>
  <si>
    <t>KSHITIJ PORTFOLIO PVT LTD</t>
  </si>
  <si>
    <t>RAJASTHAN GLOBAL SECURITIES PVT LTD</t>
  </si>
  <si>
    <t>CENTILLION CAPITAL PRIVATE LIMITED</t>
  </si>
  <si>
    <t>AKG</t>
  </si>
  <si>
    <t>AKG Exim Limited</t>
  </si>
  <si>
    <t>SUNIL KUMAR GUPTA HUF</t>
  </si>
  <si>
    <t>SATSAI FINLEASE PRIVATE LIMITED</t>
  </si>
  <si>
    <t>Asian Granito India Limit</t>
  </si>
  <si>
    <t>CLIFF TREXIM PRIVATE LIMITED</t>
  </si>
  <si>
    <t>CNM FINVEST PRIVATE LIMITED .</t>
  </si>
  <si>
    <t>BCP</t>
  </si>
  <si>
    <t>B.C. Power Controls Ltd</t>
  </si>
  <si>
    <t>COMFORT COMMOTRADE PRIVATE LIMITED</t>
  </si>
  <si>
    <t>CMMIPL</t>
  </si>
  <si>
    <t>CMM Infraprojects Limited</t>
  </si>
  <si>
    <t>NAISHADH JAWAHAR PALEJA</t>
  </si>
  <si>
    <t>ELESH ANUBHAI GOPANI</t>
  </si>
  <si>
    <t>DB INTERNATIONAL STOCK BROKERS LIMITED</t>
  </si>
  <si>
    <t>LIBAS</t>
  </si>
  <si>
    <t>Libas Consu Products Ltd</t>
  </si>
  <si>
    <t>HEMANT  SARVAIYA</t>
  </si>
  <si>
    <t>PARESH THAKKER</t>
  </si>
  <si>
    <t>MEGH</t>
  </si>
  <si>
    <t>Meghmani Organics Limited</t>
  </si>
  <si>
    <t>NBVENTURES</t>
  </si>
  <si>
    <t>Nava Bharat Ventures Ltd.</t>
  </si>
  <si>
    <t>NAVA BHARAT VENTURES LIMITED</t>
  </si>
  <si>
    <t>RELCAPITAL</t>
  </si>
  <si>
    <t>Reliance Capital Limited</t>
  </si>
  <si>
    <t>VIJIT TRADING</t>
  </si>
  <si>
    <t>HSQUARE GLOBETRADE LLP</t>
  </si>
  <si>
    <t>RPOWER</t>
  </si>
  <si>
    <t>Reliance Power Limited</t>
  </si>
  <si>
    <t>VERTOZ</t>
  </si>
  <si>
    <t>Vertoz Advertising Ltd</t>
  </si>
  <si>
    <t>HDFC MUTUAL FUND</t>
  </si>
  <si>
    <t>PLENTY PRIVATE EQUITY FUND I LIMITED</t>
  </si>
  <si>
    <t>DONROY CERAMICS LLP</t>
  </si>
  <si>
    <t>NITIKET INVESTMENTS PRIVATE LIMITED</t>
  </si>
  <si>
    <t>AGOG SECURITIES BROKERAGES PRIVATE LIMITED</t>
  </si>
  <si>
    <t>INFIBEAM</t>
  </si>
  <si>
    <t>Infibeam Avenues Limited</t>
  </si>
  <si>
    <t>RAVI OMPRAKASH AGRAWAL</t>
  </si>
  <si>
    <t>ATAMBHU BUILDWELL PRIVATE LIMITED</t>
  </si>
  <si>
    <t>ANIKABANU AFROZ HASANFATTA</t>
  </si>
  <si>
    <t>Profit of Rs.2.50/-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</si>
</sst>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44270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44270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47" t="s">
        <v>16</v>
      </c>
      <c r="B9" s="549" t="s">
        <v>17</v>
      </c>
      <c r="C9" s="549" t="s">
        <v>18</v>
      </c>
      <c r="D9" s="549" t="s">
        <v>833</v>
      </c>
      <c r="E9" s="260" t="s">
        <v>19</v>
      </c>
      <c r="F9" s="260" t="s">
        <v>20</v>
      </c>
      <c r="G9" s="544" t="s">
        <v>21</v>
      </c>
      <c r="H9" s="545"/>
      <c r="I9" s="546"/>
      <c r="J9" s="544" t="s">
        <v>22</v>
      </c>
      <c r="K9" s="545"/>
      <c r="L9" s="546"/>
      <c r="M9" s="260"/>
      <c r="N9" s="267"/>
      <c r="O9" s="267"/>
      <c r="P9" s="267"/>
    </row>
    <row r="10" spans="1:16" ht="59.25" customHeight="1">
      <c r="A10" s="548"/>
      <c r="B10" s="550" t="s">
        <v>17</v>
      </c>
      <c r="C10" s="550"/>
      <c r="D10" s="55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35522.1</v>
      </c>
      <c r="F11" s="284">
        <v>35760.883333333339</v>
      </c>
      <c r="G11" s="296">
        <v>34967.766666666677</v>
      </c>
      <c r="H11" s="296">
        <v>34413.433333333342</v>
      </c>
      <c r="I11" s="296">
        <v>33620.31666666668</v>
      </c>
      <c r="J11" s="296">
        <v>36315.216666666674</v>
      </c>
      <c r="K11" s="296">
        <v>37108.333333333328</v>
      </c>
      <c r="L11" s="296">
        <v>37662.666666666672</v>
      </c>
      <c r="M11" s="283">
        <v>36554</v>
      </c>
      <c r="N11" s="283">
        <v>35206.550000000003</v>
      </c>
      <c r="O11" s="466">
        <v>3192500</v>
      </c>
      <c r="P11" s="467">
        <v>0.11398986330288835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15051.4</v>
      </c>
      <c r="F12" s="297">
        <v>15129.316666666666</v>
      </c>
      <c r="G12" s="298">
        <v>14883.633333333331</v>
      </c>
      <c r="H12" s="298">
        <v>14715.866666666665</v>
      </c>
      <c r="I12" s="298">
        <v>14470.183333333331</v>
      </c>
      <c r="J12" s="298">
        <v>15297.083333333332</v>
      </c>
      <c r="K12" s="298">
        <v>15542.766666666666</v>
      </c>
      <c r="L12" s="298">
        <v>15710.533333333333</v>
      </c>
      <c r="M12" s="285">
        <v>15375</v>
      </c>
      <c r="N12" s="285">
        <v>14961.55</v>
      </c>
      <c r="O12" s="300">
        <v>13651350</v>
      </c>
      <c r="P12" s="301">
        <v>3.5281403748258111E-2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16522.3</v>
      </c>
      <c r="F13" s="425">
        <v>16646.083333333332</v>
      </c>
      <c r="G13" s="426">
        <v>16293.616666666665</v>
      </c>
      <c r="H13" s="426">
        <v>16064.933333333334</v>
      </c>
      <c r="I13" s="426">
        <v>15712.466666666667</v>
      </c>
      <c r="J13" s="426">
        <v>16874.766666666663</v>
      </c>
      <c r="K13" s="426">
        <v>17227.23333333333</v>
      </c>
      <c r="L13" s="426">
        <v>17455.916666666661</v>
      </c>
      <c r="M13" s="427">
        <v>16998.55</v>
      </c>
      <c r="N13" s="427">
        <v>16417.400000000001</v>
      </c>
      <c r="O13" s="428">
        <v>19520</v>
      </c>
      <c r="P13" s="429">
        <v>-0.11913357400722022</v>
      </c>
    </row>
    <row r="14" spans="1:16" ht="15">
      <c r="A14" s="263">
        <v>4</v>
      </c>
      <c r="B14" s="382" t="s">
        <v>856</v>
      </c>
      <c r="C14" s="468" t="s">
        <v>735</v>
      </c>
      <c r="D14" s="469">
        <v>44280</v>
      </c>
      <c r="E14" s="297">
        <v>1281.8</v>
      </c>
      <c r="F14" s="297">
        <v>1279.6499999999999</v>
      </c>
      <c r="G14" s="298">
        <v>1267.5999999999997</v>
      </c>
      <c r="H14" s="298">
        <v>1253.3999999999999</v>
      </c>
      <c r="I14" s="298">
        <v>1241.3499999999997</v>
      </c>
      <c r="J14" s="298">
        <v>1293.8499999999997</v>
      </c>
      <c r="K14" s="298">
        <v>1305.8999999999999</v>
      </c>
      <c r="L14" s="298">
        <v>1320.0999999999997</v>
      </c>
      <c r="M14" s="285">
        <v>1291.7</v>
      </c>
      <c r="N14" s="285">
        <v>1265.45</v>
      </c>
      <c r="O14" s="300">
        <v>350200</v>
      </c>
      <c r="P14" s="301">
        <v>-4.2973286875725901E-2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1797.05</v>
      </c>
      <c r="F15" s="297">
        <v>1812.4000000000003</v>
      </c>
      <c r="G15" s="298">
        <v>1774.8000000000006</v>
      </c>
      <c r="H15" s="298">
        <v>1752.5500000000004</v>
      </c>
      <c r="I15" s="298">
        <v>1714.9500000000007</v>
      </c>
      <c r="J15" s="298">
        <v>1834.6500000000005</v>
      </c>
      <c r="K15" s="298">
        <v>1872.2500000000005</v>
      </c>
      <c r="L15" s="298">
        <v>1894.5000000000005</v>
      </c>
      <c r="M15" s="285">
        <v>1850</v>
      </c>
      <c r="N15" s="285">
        <v>1790.15</v>
      </c>
      <c r="O15" s="300">
        <v>3295500</v>
      </c>
      <c r="P15" s="301">
        <v>2.2018917661652971E-2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895.15</v>
      </c>
      <c r="F16" s="297">
        <v>904.08333333333337</v>
      </c>
      <c r="G16" s="298">
        <v>882.36666666666679</v>
      </c>
      <c r="H16" s="298">
        <v>869.58333333333337</v>
      </c>
      <c r="I16" s="298">
        <v>847.86666666666679</v>
      </c>
      <c r="J16" s="298">
        <v>916.86666666666679</v>
      </c>
      <c r="K16" s="298">
        <v>938.58333333333326</v>
      </c>
      <c r="L16" s="298">
        <v>951.36666666666679</v>
      </c>
      <c r="M16" s="285">
        <v>925.8</v>
      </c>
      <c r="N16" s="285">
        <v>891.3</v>
      </c>
      <c r="O16" s="300">
        <v>19010000</v>
      </c>
      <c r="P16" s="301">
        <v>-5.3098226738394101E-2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731.6</v>
      </c>
      <c r="F17" s="297">
        <v>737.58333333333337</v>
      </c>
      <c r="G17" s="298">
        <v>720.56666666666672</v>
      </c>
      <c r="H17" s="298">
        <v>709.5333333333333</v>
      </c>
      <c r="I17" s="298">
        <v>692.51666666666665</v>
      </c>
      <c r="J17" s="298">
        <v>748.61666666666679</v>
      </c>
      <c r="K17" s="298">
        <v>765.63333333333344</v>
      </c>
      <c r="L17" s="298">
        <v>776.66666666666686</v>
      </c>
      <c r="M17" s="285">
        <v>754.6</v>
      </c>
      <c r="N17" s="285">
        <v>726.55</v>
      </c>
      <c r="O17" s="300">
        <v>57522500</v>
      </c>
      <c r="P17" s="301">
        <v>4.8037032184811562E-3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2778.45</v>
      </c>
      <c r="F18" s="297">
        <v>2772.8166666666671</v>
      </c>
      <c r="G18" s="298">
        <v>2750.6833333333343</v>
      </c>
      <c r="H18" s="298">
        <v>2722.9166666666674</v>
      </c>
      <c r="I18" s="298">
        <v>2700.7833333333347</v>
      </c>
      <c r="J18" s="298">
        <v>2800.5833333333339</v>
      </c>
      <c r="K18" s="298">
        <v>2822.7166666666662</v>
      </c>
      <c r="L18" s="298">
        <v>2850.4833333333336</v>
      </c>
      <c r="M18" s="285">
        <v>2794.95</v>
      </c>
      <c r="N18" s="285">
        <v>2745.05</v>
      </c>
      <c r="O18" s="300">
        <v>222800</v>
      </c>
      <c r="P18" s="301">
        <v>-1.5901060070671377E-2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898.05</v>
      </c>
      <c r="F19" s="297">
        <v>901.63333333333333</v>
      </c>
      <c r="G19" s="298">
        <v>891.26666666666665</v>
      </c>
      <c r="H19" s="298">
        <v>884.48333333333335</v>
      </c>
      <c r="I19" s="298">
        <v>874.11666666666667</v>
      </c>
      <c r="J19" s="298">
        <v>908.41666666666663</v>
      </c>
      <c r="K19" s="298">
        <v>918.78333333333319</v>
      </c>
      <c r="L19" s="298">
        <v>925.56666666666661</v>
      </c>
      <c r="M19" s="285">
        <v>912</v>
      </c>
      <c r="N19" s="285">
        <v>894.85</v>
      </c>
      <c r="O19" s="300">
        <v>3075000</v>
      </c>
      <c r="P19" s="301">
        <v>-1.725790987535954E-2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288.75</v>
      </c>
      <c r="F20" s="297">
        <v>289.90000000000003</v>
      </c>
      <c r="G20" s="298">
        <v>285.80000000000007</v>
      </c>
      <c r="H20" s="298">
        <v>282.85000000000002</v>
      </c>
      <c r="I20" s="298">
        <v>278.75000000000006</v>
      </c>
      <c r="J20" s="298">
        <v>292.85000000000008</v>
      </c>
      <c r="K20" s="298">
        <v>296.9500000000001</v>
      </c>
      <c r="L20" s="298">
        <v>299.90000000000009</v>
      </c>
      <c r="M20" s="285">
        <v>294</v>
      </c>
      <c r="N20" s="285">
        <v>286.95</v>
      </c>
      <c r="O20" s="300">
        <v>14442000</v>
      </c>
      <c r="P20" s="301">
        <v>-5.7741240947347817E-2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939.7</v>
      </c>
      <c r="F21" s="297">
        <v>941.23333333333323</v>
      </c>
      <c r="G21" s="298">
        <v>932.46666666666647</v>
      </c>
      <c r="H21" s="298">
        <v>925.23333333333323</v>
      </c>
      <c r="I21" s="298">
        <v>916.46666666666647</v>
      </c>
      <c r="J21" s="298">
        <v>948.46666666666647</v>
      </c>
      <c r="K21" s="298">
        <v>957.23333333333312</v>
      </c>
      <c r="L21" s="298">
        <v>964.46666666666647</v>
      </c>
      <c r="M21" s="285">
        <v>950</v>
      </c>
      <c r="N21" s="285">
        <v>934</v>
      </c>
      <c r="O21" s="300">
        <v>246950</v>
      </c>
      <c r="P21" s="301">
        <v>-8.9249492900608518E-2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2985.25</v>
      </c>
      <c r="F22" s="297">
        <v>2989.7166666666667</v>
      </c>
      <c r="G22" s="298">
        <v>2932.6333333333332</v>
      </c>
      <c r="H22" s="298">
        <v>2880.0166666666664</v>
      </c>
      <c r="I22" s="298">
        <v>2822.9333333333329</v>
      </c>
      <c r="J22" s="298">
        <v>3042.3333333333335</v>
      </c>
      <c r="K22" s="298">
        <v>3099.4166666666665</v>
      </c>
      <c r="L22" s="298">
        <v>3152.0333333333338</v>
      </c>
      <c r="M22" s="285">
        <v>3046.8</v>
      </c>
      <c r="N22" s="285">
        <v>2937.1</v>
      </c>
      <c r="O22" s="300">
        <v>1753000</v>
      </c>
      <c r="P22" s="301">
        <v>-2.5569760978321289E-2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239.5</v>
      </c>
      <c r="F23" s="297">
        <v>240.78333333333333</v>
      </c>
      <c r="G23" s="298">
        <v>235.31666666666666</v>
      </c>
      <c r="H23" s="298">
        <v>231.13333333333333</v>
      </c>
      <c r="I23" s="298">
        <v>225.66666666666666</v>
      </c>
      <c r="J23" s="298">
        <v>244.96666666666667</v>
      </c>
      <c r="K23" s="298">
        <v>250.43333333333331</v>
      </c>
      <c r="L23" s="298">
        <v>254.61666666666667</v>
      </c>
      <c r="M23" s="285">
        <v>246.25</v>
      </c>
      <c r="N23" s="285">
        <v>236.6</v>
      </c>
      <c r="O23" s="300">
        <v>14340000</v>
      </c>
      <c r="P23" s="301">
        <v>-4.5272969374167776E-2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122.5</v>
      </c>
      <c r="F24" s="297">
        <v>123.28333333333335</v>
      </c>
      <c r="G24" s="298">
        <v>120.31666666666669</v>
      </c>
      <c r="H24" s="298">
        <v>118.13333333333334</v>
      </c>
      <c r="I24" s="298">
        <v>115.16666666666669</v>
      </c>
      <c r="J24" s="298">
        <v>125.4666666666667</v>
      </c>
      <c r="K24" s="298">
        <v>128.43333333333337</v>
      </c>
      <c r="L24" s="298">
        <v>130.6166666666667</v>
      </c>
      <c r="M24" s="285">
        <v>126.25</v>
      </c>
      <c r="N24" s="285">
        <v>121.1</v>
      </c>
      <c r="O24" s="300">
        <v>52452000</v>
      </c>
      <c r="P24" s="301">
        <v>5.8673932788374204E-2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2406.15</v>
      </c>
      <c r="F25" s="297">
        <v>2424.9333333333329</v>
      </c>
      <c r="G25" s="298">
        <v>2381.8666666666659</v>
      </c>
      <c r="H25" s="298">
        <v>2357.583333333333</v>
      </c>
      <c r="I25" s="298">
        <v>2314.516666666666</v>
      </c>
      <c r="J25" s="298">
        <v>2449.2166666666658</v>
      </c>
      <c r="K25" s="298">
        <v>2492.2833333333324</v>
      </c>
      <c r="L25" s="298">
        <v>2516.5666666666657</v>
      </c>
      <c r="M25" s="285">
        <v>2468</v>
      </c>
      <c r="N25" s="285">
        <v>2400.65</v>
      </c>
      <c r="O25" s="300">
        <v>5929500</v>
      </c>
      <c r="P25" s="301">
        <v>-2.6450596000394049E-2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1254.3499999999999</v>
      </c>
      <c r="F26" s="297">
        <v>1254.8333333333333</v>
      </c>
      <c r="G26" s="298">
        <v>1232.6666666666665</v>
      </c>
      <c r="H26" s="298">
        <v>1210.9833333333333</v>
      </c>
      <c r="I26" s="298">
        <v>1188.8166666666666</v>
      </c>
      <c r="J26" s="298">
        <v>1276.5166666666664</v>
      </c>
      <c r="K26" s="298">
        <v>1298.6833333333329</v>
      </c>
      <c r="L26" s="298">
        <v>1320.3666666666663</v>
      </c>
      <c r="M26" s="285">
        <v>1277</v>
      </c>
      <c r="N26" s="285">
        <v>1233.1500000000001</v>
      </c>
      <c r="O26" s="300">
        <v>978500</v>
      </c>
      <c r="P26" s="301">
        <v>-7.2511848341232227E-2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850.1</v>
      </c>
      <c r="F27" s="297">
        <v>853.95000000000016</v>
      </c>
      <c r="G27" s="298">
        <v>841.95000000000027</v>
      </c>
      <c r="H27" s="298">
        <v>833.80000000000007</v>
      </c>
      <c r="I27" s="298">
        <v>821.80000000000018</v>
      </c>
      <c r="J27" s="298">
        <v>862.10000000000036</v>
      </c>
      <c r="K27" s="298">
        <v>874.10000000000014</v>
      </c>
      <c r="L27" s="298">
        <v>882.25000000000045</v>
      </c>
      <c r="M27" s="285">
        <v>865.95</v>
      </c>
      <c r="N27" s="285">
        <v>845.8</v>
      </c>
      <c r="O27" s="300">
        <v>9620650</v>
      </c>
      <c r="P27" s="301">
        <v>-6.7558438048912308E-5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751.5</v>
      </c>
      <c r="F28" s="297">
        <v>759.06666666666661</v>
      </c>
      <c r="G28" s="298">
        <v>738.58333333333326</v>
      </c>
      <c r="H28" s="298">
        <v>725.66666666666663</v>
      </c>
      <c r="I28" s="298">
        <v>705.18333333333328</v>
      </c>
      <c r="J28" s="298">
        <v>771.98333333333323</v>
      </c>
      <c r="K28" s="298">
        <v>792.46666666666658</v>
      </c>
      <c r="L28" s="298">
        <v>805.38333333333321</v>
      </c>
      <c r="M28" s="285">
        <v>779.55</v>
      </c>
      <c r="N28" s="285">
        <v>746.15</v>
      </c>
      <c r="O28" s="300">
        <v>35617200</v>
      </c>
      <c r="P28" s="301">
        <v>-2.1107483262425383E-2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3765.3</v>
      </c>
      <c r="F29" s="297">
        <v>3801.8166666666671</v>
      </c>
      <c r="G29" s="298">
        <v>3717.4333333333343</v>
      </c>
      <c r="H29" s="298">
        <v>3669.5666666666671</v>
      </c>
      <c r="I29" s="298">
        <v>3585.1833333333343</v>
      </c>
      <c r="J29" s="298">
        <v>3849.6833333333343</v>
      </c>
      <c r="K29" s="298">
        <v>3934.0666666666666</v>
      </c>
      <c r="L29" s="298">
        <v>3981.9333333333343</v>
      </c>
      <c r="M29" s="285">
        <v>3886.2</v>
      </c>
      <c r="N29" s="285">
        <v>3753.95</v>
      </c>
      <c r="O29" s="300">
        <v>2219750</v>
      </c>
      <c r="P29" s="301">
        <v>6.6162343900096066E-2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9965.2000000000007</v>
      </c>
      <c r="F30" s="297">
        <v>10033.449999999999</v>
      </c>
      <c r="G30" s="298">
        <v>9797.8999999999978</v>
      </c>
      <c r="H30" s="298">
        <v>9630.5999999999985</v>
      </c>
      <c r="I30" s="298">
        <v>9395.0499999999975</v>
      </c>
      <c r="J30" s="298">
        <v>10200.749999999998</v>
      </c>
      <c r="K30" s="298">
        <v>10436.299999999997</v>
      </c>
      <c r="L30" s="298">
        <v>10603.599999999999</v>
      </c>
      <c r="M30" s="285">
        <v>10269</v>
      </c>
      <c r="N30" s="285">
        <v>9866.15</v>
      </c>
      <c r="O30" s="300">
        <v>580500</v>
      </c>
      <c r="P30" s="301">
        <v>-5.1413881748071976E-3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5575.15</v>
      </c>
      <c r="F31" s="297">
        <v>5599.7166666666672</v>
      </c>
      <c r="G31" s="298">
        <v>5511.9333333333343</v>
      </c>
      <c r="H31" s="298">
        <v>5448.7166666666672</v>
      </c>
      <c r="I31" s="298">
        <v>5360.9333333333343</v>
      </c>
      <c r="J31" s="298">
        <v>5662.9333333333343</v>
      </c>
      <c r="K31" s="298">
        <v>5750.7166666666672</v>
      </c>
      <c r="L31" s="298">
        <v>5813.9333333333343</v>
      </c>
      <c r="M31" s="285">
        <v>5687.5</v>
      </c>
      <c r="N31" s="285">
        <v>5536.5</v>
      </c>
      <c r="O31" s="300">
        <v>3655750</v>
      </c>
      <c r="P31" s="301">
        <v>-2.4482988659106069E-2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1630.15</v>
      </c>
      <c r="F32" s="297">
        <v>1626.9166666666667</v>
      </c>
      <c r="G32" s="298">
        <v>1608.8833333333334</v>
      </c>
      <c r="H32" s="298">
        <v>1587.6166666666668</v>
      </c>
      <c r="I32" s="298">
        <v>1569.5833333333335</v>
      </c>
      <c r="J32" s="298">
        <v>1648.1833333333334</v>
      </c>
      <c r="K32" s="298">
        <v>1666.2166666666667</v>
      </c>
      <c r="L32" s="298">
        <v>1687.4833333333333</v>
      </c>
      <c r="M32" s="285">
        <v>1644.95</v>
      </c>
      <c r="N32" s="285">
        <v>1605.65</v>
      </c>
      <c r="O32" s="300">
        <v>2121200</v>
      </c>
      <c r="P32" s="301">
        <v>-5.5228932834491359E-2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349.4</v>
      </c>
      <c r="F33" s="297">
        <v>352.68333333333339</v>
      </c>
      <c r="G33" s="298">
        <v>343.56666666666678</v>
      </c>
      <c r="H33" s="298">
        <v>337.73333333333341</v>
      </c>
      <c r="I33" s="298">
        <v>328.61666666666679</v>
      </c>
      <c r="J33" s="298">
        <v>358.51666666666677</v>
      </c>
      <c r="K33" s="298">
        <v>367.63333333333333</v>
      </c>
      <c r="L33" s="298">
        <v>373.46666666666675</v>
      </c>
      <c r="M33" s="285">
        <v>361.8</v>
      </c>
      <c r="N33" s="285">
        <v>346.85</v>
      </c>
      <c r="O33" s="300">
        <v>19051200</v>
      </c>
      <c r="P33" s="301">
        <v>-1.6448285475327572E-2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77.5</v>
      </c>
      <c r="F34" s="297">
        <v>78.599999999999994</v>
      </c>
      <c r="G34" s="298">
        <v>75.749999999999986</v>
      </c>
      <c r="H34" s="298">
        <v>73.999999999999986</v>
      </c>
      <c r="I34" s="298">
        <v>71.149999999999977</v>
      </c>
      <c r="J34" s="298">
        <v>80.349999999999994</v>
      </c>
      <c r="K34" s="298">
        <v>83.200000000000017</v>
      </c>
      <c r="L34" s="298">
        <v>84.95</v>
      </c>
      <c r="M34" s="285">
        <v>81.45</v>
      </c>
      <c r="N34" s="285">
        <v>76.849999999999994</v>
      </c>
      <c r="O34" s="300">
        <v>104223600</v>
      </c>
      <c r="P34" s="301">
        <v>-8.4480986639260014E-2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1511.55</v>
      </c>
      <c r="F35" s="297">
        <v>1521.8</v>
      </c>
      <c r="G35" s="298">
        <v>1496.8</v>
      </c>
      <c r="H35" s="298">
        <v>1482.05</v>
      </c>
      <c r="I35" s="298">
        <v>1457.05</v>
      </c>
      <c r="J35" s="298">
        <v>1536.55</v>
      </c>
      <c r="K35" s="298">
        <v>1561.55</v>
      </c>
      <c r="L35" s="298">
        <v>1576.3</v>
      </c>
      <c r="M35" s="285">
        <v>1546.8</v>
      </c>
      <c r="N35" s="285">
        <v>1507.05</v>
      </c>
      <c r="O35" s="300">
        <v>1406900</v>
      </c>
      <c r="P35" s="301">
        <v>4.3188064389477815E-3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140.1</v>
      </c>
      <c r="F36" s="297">
        <v>140.88333333333333</v>
      </c>
      <c r="G36" s="298">
        <v>138.41666666666666</v>
      </c>
      <c r="H36" s="298">
        <v>136.73333333333332</v>
      </c>
      <c r="I36" s="298">
        <v>134.26666666666665</v>
      </c>
      <c r="J36" s="298">
        <v>142.56666666666666</v>
      </c>
      <c r="K36" s="298">
        <v>145.03333333333336</v>
      </c>
      <c r="L36" s="298">
        <v>146.71666666666667</v>
      </c>
      <c r="M36" s="285">
        <v>143.35</v>
      </c>
      <c r="N36" s="285">
        <v>139.19999999999999</v>
      </c>
      <c r="O36" s="300">
        <v>41648000</v>
      </c>
      <c r="P36" s="301">
        <v>1.7074981440237565E-2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719.4</v>
      </c>
      <c r="F37" s="297">
        <v>724.0333333333333</v>
      </c>
      <c r="G37" s="298">
        <v>713.01666666666665</v>
      </c>
      <c r="H37" s="298">
        <v>706.63333333333333</v>
      </c>
      <c r="I37" s="298">
        <v>695.61666666666667</v>
      </c>
      <c r="J37" s="298">
        <v>730.41666666666663</v>
      </c>
      <c r="K37" s="298">
        <v>741.43333333333328</v>
      </c>
      <c r="L37" s="298">
        <v>747.81666666666661</v>
      </c>
      <c r="M37" s="285">
        <v>735.05</v>
      </c>
      <c r="N37" s="285">
        <v>717.65</v>
      </c>
      <c r="O37" s="300">
        <v>3118500</v>
      </c>
      <c r="P37" s="301">
        <v>-2.2076578130389789E-2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618.79999999999995</v>
      </c>
      <c r="F38" s="297">
        <v>622.88333333333333</v>
      </c>
      <c r="G38" s="298">
        <v>610.01666666666665</v>
      </c>
      <c r="H38" s="298">
        <v>601.23333333333335</v>
      </c>
      <c r="I38" s="298">
        <v>588.36666666666667</v>
      </c>
      <c r="J38" s="298">
        <v>631.66666666666663</v>
      </c>
      <c r="K38" s="298">
        <v>644.53333333333319</v>
      </c>
      <c r="L38" s="298">
        <v>653.31666666666661</v>
      </c>
      <c r="M38" s="285">
        <v>635.75</v>
      </c>
      <c r="N38" s="285">
        <v>614.1</v>
      </c>
      <c r="O38" s="300">
        <v>6201000</v>
      </c>
      <c r="P38" s="301">
        <v>3.885381253035454E-3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526.9</v>
      </c>
      <c r="F39" s="297">
        <v>528.75</v>
      </c>
      <c r="G39" s="298">
        <v>522.1</v>
      </c>
      <c r="H39" s="298">
        <v>517.30000000000007</v>
      </c>
      <c r="I39" s="298">
        <v>510.65000000000009</v>
      </c>
      <c r="J39" s="298">
        <v>533.54999999999995</v>
      </c>
      <c r="K39" s="298">
        <v>540.20000000000005</v>
      </c>
      <c r="L39" s="298">
        <v>544.99999999999989</v>
      </c>
      <c r="M39" s="285">
        <v>535.4</v>
      </c>
      <c r="N39" s="285">
        <v>523.95000000000005</v>
      </c>
      <c r="O39" s="300">
        <v>107189559</v>
      </c>
      <c r="P39" s="301">
        <v>-2.2665901572942685E-2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53.6</v>
      </c>
      <c r="F40" s="297">
        <v>54.300000000000004</v>
      </c>
      <c r="G40" s="298">
        <v>51.95000000000001</v>
      </c>
      <c r="H40" s="298">
        <v>50.300000000000004</v>
      </c>
      <c r="I40" s="298">
        <v>47.95000000000001</v>
      </c>
      <c r="J40" s="298">
        <v>55.95000000000001</v>
      </c>
      <c r="K40" s="298">
        <v>58.300000000000004</v>
      </c>
      <c r="L40" s="298">
        <v>59.95000000000001</v>
      </c>
      <c r="M40" s="285">
        <v>56.65</v>
      </c>
      <c r="N40" s="285">
        <v>52.65</v>
      </c>
      <c r="O40" s="300">
        <v>130221000</v>
      </c>
      <c r="P40" s="301">
        <v>5.9637730690362267E-2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401.45</v>
      </c>
      <c r="F41" s="297">
        <v>402.7</v>
      </c>
      <c r="G41" s="298">
        <v>398.75</v>
      </c>
      <c r="H41" s="298">
        <v>396.05</v>
      </c>
      <c r="I41" s="298">
        <v>392.1</v>
      </c>
      <c r="J41" s="298">
        <v>405.4</v>
      </c>
      <c r="K41" s="298">
        <v>409.34999999999991</v>
      </c>
      <c r="L41" s="298">
        <v>412.04999999999995</v>
      </c>
      <c r="M41" s="285">
        <v>406.65</v>
      </c>
      <c r="N41" s="285">
        <v>400</v>
      </c>
      <c r="O41" s="300">
        <v>15771100</v>
      </c>
      <c r="P41" s="301">
        <v>-3.7774226354787156E-3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14912.2</v>
      </c>
      <c r="F42" s="297">
        <v>14971.9</v>
      </c>
      <c r="G42" s="298">
        <v>14761.8</v>
      </c>
      <c r="H42" s="298">
        <v>14611.4</v>
      </c>
      <c r="I42" s="298">
        <v>14401.3</v>
      </c>
      <c r="J42" s="298">
        <v>15122.3</v>
      </c>
      <c r="K42" s="298">
        <v>15332.400000000001</v>
      </c>
      <c r="L42" s="298">
        <v>15482.8</v>
      </c>
      <c r="M42" s="285">
        <v>15182</v>
      </c>
      <c r="N42" s="285">
        <v>14821.5</v>
      </c>
      <c r="O42" s="300">
        <v>94500</v>
      </c>
      <c r="P42" s="301">
        <v>-6.3091482649842269E-3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452.1</v>
      </c>
      <c r="F43" s="297">
        <v>451.73333333333335</v>
      </c>
      <c r="G43" s="298">
        <v>445.11666666666667</v>
      </c>
      <c r="H43" s="298">
        <v>438.13333333333333</v>
      </c>
      <c r="I43" s="298">
        <v>431.51666666666665</v>
      </c>
      <c r="J43" s="298">
        <v>458.7166666666667</v>
      </c>
      <c r="K43" s="298">
        <v>465.33333333333337</v>
      </c>
      <c r="L43" s="298">
        <v>472.31666666666672</v>
      </c>
      <c r="M43" s="285">
        <v>458.35</v>
      </c>
      <c r="N43" s="285">
        <v>444.75</v>
      </c>
      <c r="O43" s="300">
        <v>50175000</v>
      </c>
      <c r="P43" s="301">
        <v>7.9187156494070002E-3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3435.45</v>
      </c>
      <c r="F44" s="297">
        <v>3453.4833333333336</v>
      </c>
      <c r="G44" s="298">
        <v>3407.9666666666672</v>
      </c>
      <c r="H44" s="298">
        <v>3380.4833333333336</v>
      </c>
      <c r="I44" s="298">
        <v>3334.9666666666672</v>
      </c>
      <c r="J44" s="298">
        <v>3480.9666666666672</v>
      </c>
      <c r="K44" s="298">
        <v>3526.4833333333336</v>
      </c>
      <c r="L44" s="298">
        <v>3553.9666666666672</v>
      </c>
      <c r="M44" s="285">
        <v>3499</v>
      </c>
      <c r="N44" s="285">
        <v>3426</v>
      </c>
      <c r="O44" s="300">
        <v>2428800</v>
      </c>
      <c r="P44" s="301">
        <v>1.1578508954602249E-2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444.7</v>
      </c>
      <c r="F45" s="297">
        <v>446.9666666666667</v>
      </c>
      <c r="G45" s="298">
        <v>440.98333333333341</v>
      </c>
      <c r="H45" s="298">
        <v>437.26666666666671</v>
      </c>
      <c r="I45" s="298">
        <v>431.28333333333342</v>
      </c>
      <c r="J45" s="298">
        <v>450.68333333333339</v>
      </c>
      <c r="K45" s="298">
        <v>456.66666666666674</v>
      </c>
      <c r="L45" s="298">
        <v>460.38333333333338</v>
      </c>
      <c r="M45" s="285">
        <v>452.95</v>
      </c>
      <c r="N45" s="285">
        <v>443.25</v>
      </c>
      <c r="O45" s="300">
        <v>10551200</v>
      </c>
      <c r="P45" s="301">
        <v>2.2988505747126436E-3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157.4</v>
      </c>
      <c r="F46" s="297">
        <v>159.44999999999999</v>
      </c>
      <c r="G46" s="298">
        <v>153.64999999999998</v>
      </c>
      <c r="H46" s="298">
        <v>149.89999999999998</v>
      </c>
      <c r="I46" s="298">
        <v>144.09999999999997</v>
      </c>
      <c r="J46" s="298">
        <v>163.19999999999999</v>
      </c>
      <c r="K46" s="298">
        <v>169</v>
      </c>
      <c r="L46" s="298">
        <v>172.75</v>
      </c>
      <c r="M46" s="285">
        <v>165.25</v>
      </c>
      <c r="N46" s="285">
        <v>155.69999999999999</v>
      </c>
      <c r="O46" s="300">
        <v>54599400</v>
      </c>
      <c r="P46" s="301">
        <v>1.4345906902086678E-2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533.6</v>
      </c>
      <c r="F47" s="297">
        <v>538.13333333333333</v>
      </c>
      <c r="G47" s="298">
        <v>526.76666666666665</v>
      </c>
      <c r="H47" s="298">
        <v>519.93333333333328</v>
      </c>
      <c r="I47" s="298">
        <v>508.56666666666661</v>
      </c>
      <c r="J47" s="298">
        <v>544.9666666666667</v>
      </c>
      <c r="K47" s="298">
        <v>556.33333333333326</v>
      </c>
      <c r="L47" s="298">
        <v>563.16666666666674</v>
      </c>
      <c r="M47" s="285">
        <v>549.5</v>
      </c>
      <c r="N47" s="285">
        <v>531.29999999999995</v>
      </c>
      <c r="O47" s="300">
        <v>4352500</v>
      </c>
      <c r="P47" s="301">
        <v>-6.2970936490850379E-2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809</v>
      </c>
      <c r="F48" s="297">
        <v>812.23333333333323</v>
      </c>
      <c r="G48" s="298">
        <v>803.46666666666647</v>
      </c>
      <c r="H48" s="298">
        <v>797.93333333333328</v>
      </c>
      <c r="I48" s="298">
        <v>789.16666666666652</v>
      </c>
      <c r="J48" s="298">
        <v>817.76666666666642</v>
      </c>
      <c r="K48" s="298">
        <v>826.53333333333308</v>
      </c>
      <c r="L48" s="298">
        <v>832.06666666666638</v>
      </c>
      <c r="M48" s="285">
        <v>821</v>
      </c>
      <c r="N48" s="285">
        <v>806.7</v>
      </c>
      <c r="O48" s="300">
        <v>10708100</v>
      </c>
      <c r="P48" s="301">
        <v>-1.9638181385384434E-2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146.19999999999999</v>
      </c>
      <c r="F49" s="297">
        <v>146.43333333333331</v>
      </c>
      <c r="G49" s="298">
        <v>144.26666666666662</v>
      </c>
      <c r="H49" s="298">
        <v>142.33333333333331</v>
      </c>
      <c r="I49" s="298">
        <v>140.16666666666663</v>
      </c>
      <c r="J49" s="298">
        <v>148.36666666666662</v>
      </c>
      <c r="K49" s="298">
        <v>150.5333333333333</v>
      </c>
      <c r="L49" s="298">
        <v>152.46666666666661</v>
      </c>
      <c r="M49" s="285">
        <v>148.6</v>
      </c>
      <c r="N49" s="285">
        <v>144.5</v>
      </c>
      <c r="O49" s="300">
        <v>43402800</v>
      </c>
      <c r="P49" s="301">
        <v>-4.7908605122535468E-2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2731.3</v>
      </c>
      <c r="F50" s="297">
        <v>2752.8000000000006</v>
      </c>
      <c r="G50" s="298">
        <v>2698.5500000000011</v>
      </c>
      <c r="H50" s="298">
        <v>2665.8000000000006</v>
      </c>
      <c r="I50" s="298">
        <v>2611.5500000000011</v>
      </c>
      <c r="J50" s="298">
        <v>2785.5500000000011</v>
      </c>
      <c r="K50" s="298">
        <v>2839.8</v>
      </c>
      <c r="L50" s="298">
        <v>2872.5500000000011</v>
      </c>
      <c r="M50" s="285">
        <v>2807.05</v>
      </c>
      <c r="N50" s="285">
        <v>2720.05</v>
      </c>
      <c r="O50" s="300">
        <v>339750</v>
      </c>
      <c r="P50" s="301">
        <v>-7.0769230769230765E-2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1629.3</v>
      </c>
      <c r="F51" s="297">
        <v>1636.8666666666668</v>
      </c>
      <c r="G51" s="298">
        <v>1618.0833333333335</v>
      </c>
      <c r="H51" s="298">
        <v>1606.8666666666668</v>
      </c>
      <c r="I51" s="298">
        <v>1588.0833333333335</v>
      </c>
      <c r="J51" s="298">
        <v>1648.0833333333335</v>
      </c>
      <c r="K51" s="298">
        <v>1666.8666666666668</v>
      </c>
      <c r="L51" s="298">
        <v>1678.0833333333335</v>
      </c>
      <c r="M51" s="285">
        <v>1655.65</v>
      </c>
      <c r="N51" s="285">
        <v>1625.65</v>
      </c>
      <c r="O51" s="300">
        <v>3304000</v>
      </c>
      <c r="P51" s="301">
        <v>1.6803102111158982E-2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579.9</v>
      </c>
      <c r="F52" s="297">
        <v>584.6</v>
      </c>
      <c r="G52" s="298">
        <v>567.70000000000005</v>
      </c>
      <c r="H52" s="298">
        <v>555.5</v>
      </c>
      <c r="I52" s="298">
        <v>538.6</v>
      </c>
      <c r="J52" s="298">
        <v>596.80000000000007</v>
      </c>
      <c r="K52" s="298">
        <v>613.69999999999993</v>
      </c>
      <c r="L52" s="298">
        <v>625.90000000000009</v>
      </c>
      <c r="M52" s="285">
        <v>601.5</v>
      </c>
      <c r="N52" s="285">
        <v>572.4</v>
      </c>
      <c r="O52" s="300">
        <v>7885335</v>
      </c>
      <c r="P52" s="301">
        <v>0.17489520260829064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172.35</v>
      </c>
      <c r="F53" s="297">
        <v>173.38333333333333</v>
      </c>
      <c r="G53" s="298">
        <v>169.66666666666666</v>
      </c>
      <c r="H53" s="298">
        <v>166.98333333333332</v>
      </c>
      <c r="I53" s="298">
        <v>163.26666666666665</v>
      </c>
      <c r="J53" s="298">
        <v>176.06666666666666</v>
      </c>
      <c r="K53" s="298">
        <v>179.78333333333336</v>
      </c>
      <c r="L53" s="298">
        <v>182.46666666666667</v>
      </c>
      <c r="M53" s="285">
        <v>177.1</v>
      </c>
      <c r="N53" s="285">
        <v>170.7</v>
      </c>
      <c r="O53" s="300">
        <v>8819500</v>
      </c>
      <c r="P53" s="301">
        <v>-2.1327829377364983E-2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883.65</v>
      </c>
      <c r="F54" s="297">
        <v>893.69999999999993</v>
      </c>
      <c r="G54" s="298">
        <v>867.74999999999989</v>
      </c>
      <c r="H54" s="298">
        <v>851.84999999999991</v>
      </c>
      <c r="I54" s="298">
        <v>825.89999999999986</v>
      </c>
      <c r="J54" s="298">
        <v>909.59999999999991</v>
      </c>
      <c r="K54" s="298">
        <v>935.55</v>
      </c>
      <c r="L54" s="298">
        <v>951.44999999999993</v>
      </c>
      <c r="M54" s="285">
        <v>919.65</v>
      </c>
      <c r="N54" s="285">
        <v>877.8</v>
      </c>
      <c r="O54" s="300">
        <v>1686000</v>
      </c>
      <c r="P54" s="301">
        <v>4.6165301563663441E-2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525.95000000000005</v>
      </c>
      <c r="F55" s="297">
        <v>528.73333333333335</v>
      </c>
      <c r="G55" s="298">
        <v>522.4666666666667</v>
      </c>
      <c r="H55" s="298">
        <v>518.98333333333335</v>
      </c>
      <c r="I55" s="298">
        <v>512.7166666666667</v>
      </c>
      <c r="J55" s="298">
        <v>532.2166666666667</v>
      </c>
      <c r="K55" s="298">
        <v>538.48333333333335</v>
      </c>
      <c r="L55" s="298">
        <v>541.9666666666667</v>
      </c>
      <c r="M55" s="285">
        <v>535</v>
      </c>
      <c r="N55" s="285">
        <v>525.25</v>
      </c>
      <c r="O55" s="300">
        <v>8413750</v>
      </c>
      <c r="P55" s="301">
        <v>3.1412810297272449E-2</v>
      </c>
    </row>
    <row r="56" spans="1:16" ht="15">
      <c r="A56" s="263">
        <v>46</v>
      </c>
      <c r="B56" s="362" t="s">
        <v>856</v>
      </c>
      <c r="C56" s="468" t="s">
        <v>342</v>
      </c>
      <c r="D56" s="469">
        <v>44280</v>
      </c>
      <c r="E56" s="297">
        <v>1576.25</v>
      </c>
      <c r="F56" s="297">
        <v>1583.2333333333333</v>
      </c>
      <c r="G56" s="298">
        <v>1533.7666666666667</v>
      </c>
      <c r="H56" s="298">
        <v>1491.2833333333333</v>
      </c>
      <c r="I56" s="298">
        <v>1441.8166666666666</v>
      </c>
      <c r="J56" s="298">
        <v>1625.7166666666667</v>
      </c>
      <c r="K56" s="298">
        <v>1675.1833333333334</v>
      </c>
      <c r="L56" s="298">
        <v>1717.6666666666667</v>
      </c>
      <c r="M56" s="285">
        <v>1632.7</v>
      </c>
      <c r="N56" s="285">
        <v>1540.75</v>
      </c>
      <c r="O56" s="300">
        <v>712500</v>
      </c>
      <c r="P56" s="301">
        <v>-0.10546139359698682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3523.15</v>
      </c>
      <c r="F57" s="297">
        <v>3538.4833333333336</v>
      </c>
      <c r="G57" s="298">
        <v>3497.9666666666672</v>
      </c>
      <c r="H57" s="298">
        <v>3472.7833333333338</v>
      </c>
      <c r="I57" s="298">
        <v>3432.2666666666673</v>
      </c>
      <c r="J57" s="298">
        <v>3563.666666666667</v>
      </c>
      <c r="K57" s="298">
        <v>3604.1833333333334</v>
      </c>
      <c r="L57" s="298">
        <v>3629.3666666666668</v>
      </c>
      <c r="M57" s="285">
        <v>3579</v>
      </c>
      <c r="N57" s="285">
        <v>3513.3</v>
      </c>
      <c r="O57" s="300">
        <v>2855400</v>
      </c>
      <c r="P57" s="301">
        <v>-1.3746891406465874E-2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309.85000000000002</v>
      </c>
      <c r="F58" s="297">
        <v>313.65000000000003</v>
      </c>
      <c r="G58" s="298">
        <v>303.40000000000009</v>
      </c>
      <c r="H58" s="298">
        <v>296.95000000000005</v>
      </c>
      <c r="I58" s="298">
        <v>286.7000000000001</v>
      </c>
      <c r="J58" s="298">
        <v>320.10000000000008</v>
      </c>
      <c r="K58" s="298">
        <v>330.34999999999997</v>
      </c>
      <c r="L58" s="298">
        <v>336.80000000000007</v>
      </c>
      <c r="M58" s="285">
        <v>323.89999999999998</v>
      </c>
      <c r="N58" s="285">
        <v>307.2</v>
      </c>
      <c r="O58" s="300">
        <v>26693700</v>
      </c>
      <c r="P58" s="301">
        <v>1.1630815407703853E-2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4449</v>
      </c>
      <c r="F59" s="297">
        <v>4472.8833333333341</v>
      </c>
      <c r="G59" s="298">
        <v>4390.8166666666684</v>
      </c>
      <c r="H59" s="298">
        <v>4332.6333333333341</v>
      </c>
      <c r="I59" s="298">
        <v>4250.5666666666684</v>
      </c>
      <c r="J59" s="298">
        <v>4531.0666666666684</v>
      </c>
      <c r="K59" s="298">
        <v>4613.1333333333341</v>
      </c>
      <c r="L59" s="298">
        <v>4671.3166666666684</v>
      </c>
      <c r="M59" s="285">
        <v>4554.95</v>
      </c>
      <c r="N59" s="285">
        <v>4414.7</v>
      </c>
      <c r="O59" s="300">
        <v>3797125</v>
      </c>
      <c r="P59" s="301">
        <v>2.802125283427527E-2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2641.35</v>
      </c>
      <c r="F60" s="297">
        <v>2655.7833333333333</v>
      </c>
      <c r="G60" s="298">
        <v>2600.5666666666666</v>
      </c>
      <c r="H60" s="298">
        <v>2559.7833333333333</v>
      </c>
      <c r="I60" s="298">
        <v>2504.5666666666666</v>
      </c>
      <c r="J60" s="298">
        <v>2696.5666666666666</v>
      </c>
      <c r="K60" s="298">
        <v>2751.7833333333328</v>
      </c>
      <c r="L60" s="298">
        <v>2792.5666666666666</v>
      </c>
      <c r="M60" s="285">
        <v>2711</v>
      </c>
      <c r="N60" s="285">
        <v>2615</v>
      </c>
      <c r="O60" s="300">
        <v>2459450</v>
      </c>
      <c r="P60" s="301">
        <v>2.181183655663807E-2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1387.1</v>
      </c>
      <c r="F61" s="297">
        <v>1382.2333333333333</v>
      </c>
      <c r="G61" s="298">
        <v>1370.9666666666667</v>
      </c>
      <c r="H61" s="298">
        <v>1354.8333333333333</v>
      </c>
      <c r="I61" s="298">
        <v>1343.5666666666666</v>
      </c>
      <c r="J61" s="298">
        <v>1398.3666666666668</v>
      </c>
      <c r="K61" s="298">
        <v>1409.6333333333337</v>
      </c>
      <c r="L61" s="298">
        <v>1425.7666666666669</v>
      </c>
      <c r="M61" s="285">
        <v>1393.5</v>
      </c>
      <c r="N61" s="285">
        <v>1366.1</v>
      </c>
      <c r="O61" s="300">
        <v>2156000</v>
      </c>
      <c r="P61" s="301">
        <v>1.6861219195849545E-2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201.8</v>
      </c>
      <c r="F62" s="297">
        <v>202.81666666666669</v>
      </c>
      <c r="G62" s="298">
        <v>199.38333333333338</v>
      </c>
      <c r="H62" s="298">
        <v>196.9666666666667</v>
      </c>
      <c r="I62" s="298">
        <v>193.53333333333339</v>
      </c>
      <c r="J62" s="298">
        <v>205.23333333333338</v>
      </c>
      <c r="K62" s="298">
        <v>208.66666666666671</v>
      </c>
      <c r="L62" s="298">
        <v>211.08333333333337</v>
      </c>
      <c r="M62" s="285">
        <v>206.25</v>
      </c>
      <c r="N62" s="285">
        <v>200.4</v>
      </c>
      <c r="O62" s="300">
        <v>14457600</v>
      </c>
      <c r="P62" s="301">
        <v>-8.6398420143174517E-3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85.4</v>
      </c>
      <c r="F63" s="297">
        <v>85.933333333333337</v>
      </c>
      <c r="G63" s="298">
        <v>83.966666666666669</v>
      </c>
      <c r="H63" s="298">
        <v>82.533333333333331</v>
      </c>
      <c r="I63" s="298">
        <v>80.566666666666663</v>
      </c>
      <c r="J63" s="298">
        <v>87.366666666666674</v>
      </c>
      <c r="K63" s="298">
        <v>89.333333333333343</v>
      </c>
      <c r="L63" s="298">
        <v>90.76666666666668</v>
      </c>
      <c r="M63" s="285">
        <v>87.9</v>
      </c>
      <c r="N63" s="285">
        <v>84.5</v>
      </c>
      <c r="O63" s="300">
        <v>89480000</v>
      </c>
      <c r="P63" s="301">
        <v>-2.1006564551422319E-2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145.05000000000001</v>
      </c>
      <c r="F64" s="297">
        <v>146.13333333333333</v>
      </c>
      <c r="G64" s="298">
        <v>142.01666666666665</v>
      </c>
      <c r="H64" s="298">
        <v>138.98333333333332</v>
      </c>
      <c r="I64" s="298">
        <v>134.86666666666665</v>
      </c>
      <c r="J64" s="298">
        <v>149.16666666666666</v>
      </c>
      <c r="K64" s="298">
        <v>153.28333333333333</v>
      </c>
      <c r="L64" s="298">
        <v>156.31666666666666</v>
      </c>
      <c r="M64" s="285">
        <v>150.25</v>
      </c>
      <c r="N64" s="285">
        <v>143.1</v>
      </c>
      <c r="O64" s="300">
        <v>31488200</v>
      </c>
      <c r="P64" s="301">
        <v>-1.8444571211256894E-2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479.6</v>
      </c>
      <c r="F65" s="297">
        <v>483.7</v>
      </c>
      <c r="G65" s="298">
        <v>473.4</v>
      </c>
      <c r="H65" s="298">
        <v>467.2</v>
      </c>
      <c r="I65" s="298">
        <v>456.9</v>
      </c>
      <c r="J65" s="298">
        <v>489.9</v>
      </c>
      <c r="K65" s="298">
        <v>500.20000000000005</v>
      </c>
      <c r="L65" s="298">
        <v>506.4</v>
      </c>
      <c r="M65" s="285">
        <v>494</v>
      </c>
      <c r="N65" s="285">
        <v>477.5</v>
      </c>
      <c r="O65" s="300">
        <v>6697600</v>
      </c>
      <c r="P65" s="301">
        <v>-1.2546625974906748E-2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27.45</v>
      </c>
      <c r="F66" s="297">
        <v>27.633333333333336</v>
      </c>
      <c r="G66" s="298">
        <v>26.966666666666672</v>
      </c>
      <c r="H66" s="298">
        <v>26.483333333333334</v>
      </c>
      <c r="I66" s="298">
        <v>25.81666666666667</v>
      </c>
      <c r="J66" s="298">
        <v>28.116666666666674</v>
      </c>
      <c r="K66" s="298">
        <v>28.783333333333339</v>
      </c>
      <c r="L66" s="298">
        <v>29.266666666666676</v>
      </c>
      <c r="M66" s="285">
        <v>28.3</v>
      </c>
      <c r="N66" s="285">
        <v>27.15</v>
      </c>
      <c r="O66" s="300">
        <v>147667500</v>
      </c>
      <c r="P66" s="301">
        <v>1.1248073959938367E-2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688.45</v>
      </c>
      <c r="F67" s="425">
        <v>693.5</v>
      </c>
      <c r="G67" s="426">
        <v>682</v>
      </c>
      <c r="H67" s="426">
        <v>675.55</v>
      </c>
      <c r="I67" s="426">
        <v>664.05</v>
      </c>
      <c r="J67" s="426">
        <v>699.95</v>
      </c>
      <c r="K67" s="426">
        <v>711.45</v>
      </c>
      <c r="L67" s="426">
        <v>717.90000000000009</v>
      </c>
      <c r="M67" s="427">
        <v>705</v>
      </c>
      <c r="N67" s="427">
        <v>687.05</v>
      </c>
      <c r="O67" s="428">
        <v>5807000</v>
      </c>
      <c r="P67" s="429">
        <v>-2.5016789791806583E-2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1450.3</v>
      </c>
      <c r="F68" s="297">
        <v>1463.4333333333334</v>
      </c>
      <c r="G68" s="298">
        <v>1431.8666666666668</v>
      </c>
      <c r="H68" s="298">
        <v>1413.4333333333334</v>
      </c>
      <c r="I68" s="298">
        <v>1381.8666666666668</v>
      </c>
      <c r="J68" s="298">
        <v>1481.8666666666668</v>
      </c>
      <c r="K68" s="298">
        <v>1513.4333333333334</v>
      </c>
      <c r="L68" s="298">
        <v>1531.8666666666668</v>
      </c>
      <c r="M68" s="285">
        <v>1495</v>
      </c>
      <c r="N68" s="285">
        <v>1445</v>
      </c>
      <c r="O68" s="300">
        <v>2354300</v>
      </c>
      <c r="P68" s="301">
        <v>-8.4861757459622229E-3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347.1</v>
      </c>
      <c r="F69" s="297">
        <v>350.36666666666662</v>
      </c>
      <c r="G69" s="298">
        <v>340.38333333333321</v>
      </c>
      <c r="H69" s="298">
        <v>333.66666666666657</v>
      </c>
      <c r="I69" s="298">
        <v>323.68333333333317</v>
      </c>
      <c r="J69" s="298">
        <v>357.08333333333326</v>
      </c>
      <c r="K69" s="298">
        <v>367.06666666666672</v>
      </c>
      <c r="L69" s="298">
        <v>373.7833333333333</v>
      </c>
      <c r="M69" s="285">
        <v>360.35</v>
      </c>
      <c r="N69" s="285">
        <v>343.65</v>
      </c>
      <c r="O69" s="300">
        <v>5820250</v>
      </c>
      <c r="P69" s="301">
        <v>-2.4675324675324677E-2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1381.6</v>
      </c>
      <c r="F70" s="297">
        <v>1389.25</v>
      </c>
      <c r="G70" s="298">
        <v>1369.8</v>
      </c>
      <c r="H70" s="298">
        <v>1358</v>
      </c>
      <c r="I70" s="298">
        <v>1338.55</v>
      </c>
      <c r="J70" s="298">
        <v>1401.05</v>
      </c>
      <c r="K70" s="298">
        <v>1420.4999999999998</v>
      </c>
      <c r="L70" s="298">
        <v>1432.3</v>
      </c>
      <c r="M70" s="285">
        <v>1408.7</v>
      </c>
      <c r="N70" s="285">
        <v>1377.45</v>
      </c>
      <c r="O70" s="300">
        <v>17013550</v>
      </c>
      <c r="P70" s="301">
        <v>-2.0402581774422928E-2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520.85</v>
      </c>
      <c r="F71" s="297">
        <v>528.1</v>
      </c>
      <c r="G71" s="298">
        <v>511.20000000000005</v>
      </c>
      <c r="H71" s="298">
        <v>501.55000000000007</v>
      </c>
      <c r="I71" s="298">
        <v>484.65000000000009</v>
      </c>
      <c r="J71" s="298">
        <v>537.75</v>
      </c>
      <c r="K71" s="298">
        <v>554.64999999999986</v>
      </c>
      <c r="L71" s="298">
        <v>564.29999999999995</v>
      </c>
      <c r="M71" s="285">
        <v>545</v>
      </c>
      <c r="N71" s="285">
        <v>518.45000000000005</v>
      </c>
      <c r="O71" s="300">
        <v>1076250</v>
      </c>
      <c r="P71" s="301">
        <v>5.8411214953271026E-3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1108.5999999999999</v>
      </c>
      <c r="F72" s="297">
        <v>1118.6499999999999</v>
      </c>
      <c r="G72" s="298">
        <v>1093.2999999999997</v>
      </c>
      <c r="H72" s="298">
        <v>1077.9999999999998</v>
      </c>
      <c r="I72" s="298">
        <v>1052.6499999999996</v>
      </c>
      <c r="J72" s="298">
        <v>1133.9499999999998</v>
      </c>
      <c r="K72" s="298">
        <v>1159.2999999999997</v>
      </c>
      <c r="L72" s="298">
        <v>1174.5999999999999</v>
      </c>
      <c r="M72" s="285">
        <v>1144</v>
      </c>
      <c r="N72" s="285">
        <v>1103.3499999999999</v>
      </c>
      <c r="O72" s="300">
        <v>4839000</v>
      </c>
      <c r="P72" s="301">
        <v>5.3559764859568912E-2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982.4</v>
      </c>
      <c r="F73" s="297">
        <v>988.33333333333337</v>
      </c>
      <c r="G73" s="298">
        <v>970.2166666666667</v>
      </c>
      <c r="H73" s="298">
        <v>958.0333333333333</v>
      </c>
      <c r="I73" s="298">
        <v>939.91666666666663</v>
      </c>
      <c r="J73" s="298">
        <v>1000.5166666666668</v>
      </c>
      <c r="K73" s="298">
        <v>1018.6333333333333</v>
      </c>
      <c r="L73" s="298">
        <v>1030.8166666666668</v>
      </c>
      <c r="M73" s="285">
        <v>1006.45</v>
      </c>
      <c r="N73" s="285">
        <v>976.15</v>
      </c>
      <c r="O73" s="300">
        <v>19446000</v>
      </c>
      <c r="P73" s="301">
        <v>-2.6833882155118054E-2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2573.15</v>
      </c>
      <c r="F74" s="297">
        <v>2601.3166666666671</v>
      </c>
      <c r="G74" s="298">
        <v>2533.0833333333339</v>
      </c>
      <c r="H74" s="298">
        <v>2493.0166666666669</v>
      </c>
      <c r="I74" s="298">
        <v>2424.7833333333338</v>
      </c>
      <c r="J74" s="298">
        <v>2641.3833333333341</v>
      </c>
      <c r="K74" s="298">
        <v>2709.6166666666668</v>
      </c>
      <c r="L74" s="298">
        <v>2749.6833333333343</v>
      </c>
      <c r="M74" s="285">
        <v>2669.55</v>
      </c>
      <c r="N74" s="285">
        <v>2561.25</v>
      </c>
      <c r="O74" s="300">
        <v>16538100</v>
      </c>
      <c r="P74" s="301">
        <v>-2.8136734657898912E-2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3065.85</v>
      </c>
      <c r="F75" s="297">
        <v>3093.5666666666662</v>
      </c>
      <c r="G75" s="298">
        <v>3027.1833333333325</v>
      </c>
      <c r="H75" s="298">
        <v>2988.5166666666664</v>
      </c>
      <c r="I75" s="298">
        <v>2922.1333333333328</v>
      </c>
      <c r="J75" s="298">
        <v>3132.2333333333322</v>
      </c>
      <c r="K75" s="298">
        <v>3198.6166666666663</v>
      </c>
      <c r="L75" s="298">
        <v>3237.2833333333319</v>
      </c>
      <c r="M75" s="285">
        <v>3159.95</v>
      </c>
      <c r="N75" s="285">
        <v>3054.9</v>
      </c>
      <c r="O75" s="300">
        <v>524000</v>
      </c>
      <c r="P75" s="301">
        <v>-3.3923303834808259E-2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1551.15</v>
      </c>
      <c r="F76" s="425">
        <v>1560.6333333333334</v>
      </c>
      <c r="G76" s="426">
        <v>1526.3166666666668</v>
      </c>
      <c r="H76" s="426">
        <v>1501.4833333333333</v>
      </c>
      <c r="I76" s="426">
        <v>1467.1666666666667</v>
      </c>
      <c r="J76" s="426">
        <v>1585.4666666666669</v>
      </c>
      <c r="K76" s="426">
        <v>1619.7833333333335</v>
      </c>
      <c r="L76" s="426">
        <v>1644.616666666667</v>
      </c>
      <c r="M76" s="427">
        <v>1594.95</v>
      </c>
      <c r="N76" s="427">
        <v>1535.8</v>
      </c>
      <c r="O76" s="428">
        <v>25342350</v>
      </c>
      <c r="P76" s="429">
        <v>-1.1498938064488448E-2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713.3</v>
      </c>
      <c r="F77" s="297">
        <v>721.4</v>
      </c>
      <c r="G77" s="298">
        <v>703.8</v>
      </c>
      <c r="H77" s="298">
        <v>694.3</v>
      </c>
      <c r="I77" s="298">
        <v>676.69999999999993</v>
      </c>
      <c r="J77" s="298">
        <v>730.9</v>
      </c>
      <c r="K77" s="298">
        <v>748.50000000000011</v>
      </c>
      <c r="L77" s="298">
        <v>758</v>
      </c>
      <c r="M77" s="285">
        <v>739</v>
      </c>
      <c r="N77" s="285">
        <v>711.9</v>
      </c>
      <c r="O77" s="300">
        <v>8605300</v>
      </c>
      <c r="P77" s="301">
        <v>8.9706087198774209E-2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3358.85</v>
      </c>
      <c r="F78" s="297">
        <v>3363.75</v>
      </c>
      <c r="G78" s="298">
        <v>3320.2</v>
      </c>
      <c r="H78" s="298">
        <v>3281.5499999999997</v>
      </c>
      <c r="I78" s="298">
        <v>3237.9999999999995</v>
      </c>
      <c r="J78" s="298">
        <v>3402.4</v>
      </c>
      <c r="K78" s="298">
        <v>3445.9500000000003</v>
      </c>
      <c r="L78" s="298">
        <v>3484.6000000000004</v>
      </c>
      <c r="M78" s="285">
        <v>3407.3</v>
      </c>
      <c r="N78" s="285">
        <v>3325.1</v>
      </c>
      <c r="O78" s="300">
        <v>4141500</v>
      </c>
      <c r="P78" s="301">
        <v>-3.3195601932908464E-2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331.95</v>
      </c>
      <c r="F79" s="297">
        <v>336.01666666666671</v>
      </c>
      <c r="G79" s="298">
        <v>325.03333333333342</v>
      </c>
      <c r="H79" s="298">
        <v>318.11666666666673</v>
      </c>
      <c r="I79" s="298">
        <v>307.13333333333344</v>
      </c>
      <c r="J79" s="298">
        <v>342.93333333333339</v>
      </c>
      <c r="K79" s="298">
        <v>353.91666666666663</v>
      </c>
      <c r="L79" s="298">
        <v>360.83333333333337</v>
      </c>
      <c r="M79" s="285">
        <v>347</v>
      </c>
      <c r="N79" s="285">
        <v>329.1</v>
      </c>
      <c r="O79" s="300">
        <v>30508500</v>
      </c>
      <c r="P79" s="301">
        <v>2.2923875432525952E-2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241.2</v>
      </c>
      <c r="F80" s="297">
        <v>242.38333333333333</v>
      </c>
      <c r="G80" s="298">
        <v>238.31666666666666</v>
      </c>
      <c r="H80" s="298">
        <v>235.43333333333334</v>
      </c>
      <c r="I80" s="298">
        <v>231.36666666666667</v>
      </c>
      <c r="J80" s="298">
        <v>245.26666666666665</v>
      </c>
      <c r="K80" s="298">
        <v>249.33333333333331</v>
      </c>
      <c r="L80" s="298">
        <v>252.21666666666664</v>
      </c>
      <c r="M80" s="285">
        <v>246.45</v>
      </c>
      <c r="N80" s="285">
        <v>239.5</v>
      </c>
      <c r="O80" s="300">
        <v>34446600</v>
      </c>
      <c r="P80" s="301">
        <v>-8.9334265516973505E-3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2209.25</v>
      </c>
      <c r="F81" s="297">
        <v>2218.2666666666664</v>
      </c>
      <c r="G81" s="298">
        <v>2194.333333333333</v>
      </c>
      <c r="H81" s="298">
        <v>2179.4166666666665</v>
      </c>
      <c r="I81" s="298">
        <v>2155.4833333333331</v>
      </c>
      <c r="J81" s="298">
        <v>2233.1833333333329</v>
      </c>
      <c r="K81" s="298">
        <v>2257.1166666666663</v>
      </c>
      <c r="L81" s="298">
        <v>2272.0333333333328</v>
      </c>
      <c r="M81" s="285">
        <v>2242.1999999999998</v>
      </c>
      <c r="N81" s="285">
        <v>2203.35</v>
      </c>
      <c r="O81" s="300">
        <v>7867800</v>
      </c>
      <c r="P81" s="301">
        <v>2.1398547955674436E-3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224.1</v>
      </c>
      <c r="F82" s="297">
        <v>227.36666666666667</v>
      </c>
      <c r="G82" s="298">
        <v>219.23333333333335</v>
      </c>
      <c r="H82" s="298">
        <v>214.36666666666667</v>
      </c>
      <c r="I82" s="298">
        <v>206.23333333333335</v>
      </c>
      <c r="J82" s="298">
        <v>232.23333333333335</v>
      </c>
      <c r="K82" s="298">
        <v>240.36666666666667</v>
      </c>
      <c r="L82" s="298">
        <v>245.23333333333335</v>
      </c>
      <c r="M82" s="285">
        <v>235.5</v>
      </c>
      <c r="N82" s="285">
        <v>222.5</v>
      </c>
      <c r="O82" s="300">
        <v>31815300</v>
      </c>
      <c r="P82" s="301">
        <v>-3.4888094790295282E-2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614.70000000000005</v>
      </c>
      <c r="F83" s="297">
        <v>621.55000000000007</v>
      </c>
      <c r="G83" s="298">
        <v>602.80000000000018</v>
      </c>
      <c r="H83" s="298">
        <v>590.90000000000009</v>
      </c>
      <c r="I83" s="298">
        <v>572.1500000000002</v>
      </c>
      <c r="J83" s="298">
        <v>633.45000000000016</v>
      </c>
      <c r="K83" s="298">
        <v>652.19999999999993</v>
      </c>
      <c r="L83" s="298">
        <v>664.10000000000014</v>
      </c>
      <c r="M83" s="285">
        <v>640.29999999999995</v>
      </c>
      <c r="N83" s="285">
        <v>609.65</v>
      </c>
      <c r="O83" s="300">
        <v>96294000</v>
      </c>
      <c r="P83" s="301">
        <v>-2.4121065172860667E-2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1470.9</v>
      </c>
      <c r="F84" s="297">
        <v>1481.9666666666665</v>
      </c>
      <c r="G84" s="298">
        <v>1451.9333333333329</v>
      </c>
      <c r="H84" s="298">
        <v>1432.9666666666665</v>
      </c>
      <c r="I84" s="298">
        <v>1402.9333333333329</v>
      </c>
      <c r="J84" s="298">
        <v>1500.9333333333329</v>
      </c>
      <c r="K84" s="298">
        <v>1530.9666666666662</v>
      </c>
      <c r="L84" s="298">
        <v>1549.9333333333329</v>
      </c>
      <c r="M84" s="285">
        <v>1512</v>
      </c>
      <c r="N84" s="285">
        <v>1463</v>
      </c>
      <c r="O84" s="300">
        <v>963475</v>
      </c>
      <c r="P84" s="301">
        <v>2.6536930561698365E-3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462.65</v>
      </c>
      <c r="F85" s="297">
        <v>470.40000000000003</v>
      </c>
      <c r="G85" s="298">
        <v>453.80000000000007</v>
      </c>
      <c r="H85" s="298">
        <v>444.95000000000005</v>
      </c>
      <c r="I85" s="298">
        <v>428.35000000000008</v>
      </c>
      <c r="J85" s="298">
        <v>479.25000000000006</v>
      </c>
      <c r="K85" s="298">
        <v>495.85000000000008</v>
      </c>
      <c r="L85" s="298">
        <v>504.70000000000005</v>
      </c>
      <c r="M85" s="285">
        <v>487</v>
      </c>
      <c r="N85" s="285">
        <v>461.55</v>
      </c>
      <c r="O85" s="300">
        <v>7753500</v>
      </c>
      <c r="P85" s="301">
        <v>8.9127686472819212E-2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10.25</v>
      </c>
      <c r="F86" s="297">
        <v>10.366666666666667</v>
      </c>
      <c r="G86" s="298">
        <v>10.033333333333335</v>
      </c>
      <c r="H86" s="298">
        <v>9.8166666666666682</v>
      </c>
      <c r="I86" s="298">
        <v>9.4833333333333361</v>
      </c>
      <c r="J86" s="298">
        <v>10.583333333333334</v>
      </c>
      <c r="K86" s="298">
        <v>10.916666666666666</v>
      </c>
      <c r="L86" s="298">
        <v>11.133333333333333</v>
      </c>
      <c r="M86" s="285">
        <v>10.7</v>
      </c>
      <c r="N86" s="285">
        <v>10.15</v>
      </c>
      <c r="O86" s="300">
        <v>921900000</v>
      </c>
      <c r="P86" s="301">
        <v>3.2756913232269368E-3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67.05</v>
      </c>
      <c r="F87" s="297">
        <v>66.8</v>
      </c>
      <c r="G87" s="298">
        <v>65.5</v>
      </c>
      <c r="H87" s="298">
        <v>63.95</v>
      </c>
      <c r="I87" s="298">
        <v>62.650000000000006</v>
      </c>
      <c r="J87" s="298">
        <v>68.349999999999994</v>
      </c>
      <c r="K87" s="298">
        <v>69.649999999999977</v>
      </c>
      <c r="L87" s="298">
        <v>71.199999999999989</v>
      </c>
      <c r="M87" s="285">
        <v>68.099999999999994</v>
      </c>
      <c r="N87" s="285">
        <v>65.25</v>
      </c>
      <c r="O87" s="300">
        <v>171076000</v>
      </c>
      <c r="P87" s="301">
        <v>-4.0494458653026429E-2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511.65</v>
      </c>
      <c r="F88" s="297">
        <v>513.15</v>
      </c>
      <c r="G88" s="298">
        <v>507.84999999999991</v>
      </c>
      <c r="H88" s="298">
        <v>504.04999999999995</v>
      </c>
      <c r="I88" s="298">
        <v>498.74999999999989</v>
      </c>
      <c r="J88" s="298">
        <v>516.94999999999993</v>
      </c>
      <c r="K88" s="298">
        <v>522.24999999999989</v>
      </c>
      <c r="L88" s="298">
        <v>526.04999999999995</v>
      </c>
      <c r="M88" s="285">
        <v>518.45000000000005</v>
      </c>
      <c r="N88" s="285">
        <v>509.35</v>
      </c>
      <c r="O88" s="300">
        <v>6100875</v>
      </c>
      <c r="P88" s="301">
        <v>3.1860465116279067E-2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1665.8</v>
      </c>
      <c r="F89" s="297">
        <v>1677.6166666666668</v>
      </c>
      <c r="G89" s="298">
        <v>1646.1833333333336</v>
      </c>
      <c r="H89" s="298">
        <v>1626.5666666666668</v>
      </c>
      <c r="I89" s="298">
        <v>1595.1333333333337</v>
      </c>
      <c r="J89" s="298">
        <v>1697.2333333333336</v>
      </c>
      <c r="K89" s="298">
        <v>1728.666666666667</v>
      </c>
      <c r="L89" s="298">
        <v>1748.2833333333335</v>
      </c>
      <c r="M89" s="285">
        <v>1709.05</v>
      </c>
      <c r="N89" s="285">
        <v>1658</v>
      </c>
      <c r="O89" s="300">
        <v>3109000</v>
      </c>
      <c r="P89" s="301">
        <v>-1.8623737373737372E-2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1024.05</v>
      </c>
      <c r="F90" s="297">
        <v>1034.4833333333333</v>
      </c>
      <c r="G90" s="298">
        <v>1007.3166666666666</v>
      </c>
      <c r="H90" s="298">
        <v>990.58333333333326</v>
      </c>
      <c r="I90" s="298">
        <v>963.41666666666652</v>
      </c>
      <c r="J90" s="298">
        <v>1051.2166666666667</v>
      </c>
      <c r="K90" s="298">
        <v>1078.3833333333332</v>
      </c>
      <c r="L90" s="298">
        <v>1095.1166666666668</v>
      </c>
      <c r="M90" s="285">
        <v>1061.6500000000001</v>
      </c>
      <c r="N90" s="285">
        <v>1017.75</v>
      </c>
      <c r="O90" s="300">
        <v>24552900</v>
      </c>
      <c r="P90" s="301">
        <v>-4.4520672919023466E-3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253.7</v>
      </c>
      <c r="F91" s="297">
        <v>255.93333333333337</v>
      </c>
      <c r="G91" s="298">
        <v>250.11666666666673</v>
      </c>
      <c r="H91" s="298">
        <v>246.53333333333336</v>
      </c>
      <c r="I91" s="298">
        <v>240.71666666666673</v>
      </c>
      <c r="J91" s="298">
        <v>259.51666666666677</v>
      </c>
      <c r="K91" s="298">
        <v>265.33333333333337</v>
      </c>
      <c r="L91" s="298">
        <v>268.91666666666674</v>
      </c>
      <c r="M91" s="285">
        <v>261.75</v>
      </c>
      <c r="N91" s="285">
        <v>252.35</v>
      </c>
      <c r="O91" s="300">
        <v>11253200</v>
      </c>
      <c r="P91" s="301">
        <v>-1.1559272011805214E-2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1378.55</v>
      </c>
      <c r="F92" s="425">
        <v>1383.1166666666668</v>
      </c>
      <c r="G92" s="426">
        <v>1369.9333333333336</v>
      </c>
      <c r="H92" s="426">
        <v>1361.3166666666668</v>
      </c>
      <c r="I92" s="426">
        <v>1348.1333333333337</v>
      </c>
      <c r="J92" s="426">
        <v>1391.7333333333336</v>
      </c>
      <c r="K92" s="426">
        <v>1404.916666666667</v>
      </c>
      <c r="L92" s="426">
        <v>1413.5333333333335</v>
      </c>
      <c r="M92" s="427">
        <v>1396.3</v>
      </c>
      <c r="N92" s="427">
        <v>1374.5</v>
      </c>
      <c r="O92" s="428">
        <v>30184200</v>
      </c>
      <c r="P92" s="429">
        <v>-3.1738394025714066E-2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99.85</v>
      </c>
      <c r="F93" s="297">
        <v>100.08333333333333</v>
      </c>
      <c r="G93" s="298">
        <v>98.666666666666657</v>
      </c>
      <c r="H93" s="298">
        <v>97.483333333333334</v>
      </c>
      <c r="I93" s="298">
        <v>96.066666666666663</v>
      </c>
      <c r="J93" s="298">
        <v>101.26666666666665</v>
      </c>
      <c r="K93" s="298">
        <v>102.68333333333331</v>
      </c>
      <c r="L93" s="298">
        <v>103.86666666666665</v>
      </c>
      <c r="M93" s="285">
        <v>101.5</v>
      </c>
      <c r="N93" s="285">
        <v>98.9</v>
      </c>
      <c r="O93" s="300">
        <v>76297000</v>
      </c>
      <c r="P93" s="301">
        <v>-6.2648154419234674E-3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1997.15</v>
      </c>
      <c r="F94" s="297">
        <v>2014.0666666666666</v>
      </c>
      <c r="G94" s="298">
        <v>1956.1333333333332</v>
      </c>
      <c r="H94" s="298">
        <v>1915.1166666666666</v>
      </c>
      <c r="I94" s="298">
        <v>1857.1833333333332</v>
      </c>
      <c r="J94" s="298">
        <v>2055.083333333333</v>
      </c>
      <c r="K94" s="298">
        <v>2113.0166666666664</v>
      </c>
      <c r="L94" s="298">
        <v>2154.0333333333333</v>
      </c>
      <c r="M94" s="285">
        <v>2072</v>
      </c>
      <c r="N94" s="285">
        <v>1973.05</v>
      </c>
      <c r="O94" s="300">
        <v>1826175</v>
      </c>
      <c r="P94" s="301">
        <v>1.5726681127982648E-2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205.7</v>
      </c>
      <c r="F95" s="297">
        <v>206.13333333333335</v>
      </c>
      <c r="G95" s="298">
        <v>203.3666666666667</v>
      </c>
      <c r="H95" s="298">
        <v>201.03333333333336</v>
      </c>
      <c r="I95" s="298">
        <v>198.26666666666671</v>
      </c>
      <c r="J95" s="298">
        <v>208.4666666666667</v>
      </c>
      <c r="K95" s="298">
        <v>211.23333333333335</v>
      </c>
      <c r="L95" s="298">
        <v>213.56666666666669</v>
      </c>
      <c r="M95" s="285">
        <v>208.9</v>
      </c>
      <c r="N95" s="285">
        <v>203.8</v>
      </c>
      <c r="O95" s="300">
        <v>152144000</v>
      </c>
      <c r="P95" s="301">
        <v>1.0527423939362037E-3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318.2</v>
      </c>
      <c r="F96" s="297">
        <v>322.09999999999997</v>
      </c>
      <c r="G96" s="298">
        <v>310.59999999999991</v>
      </c>
      <c r="H96" s="298">
        <v>302.99999999999994</v>
      </c>
      <c r="I96" s="298">
        <v>291.49999999999989</v>
      </c>
      <c r="J96" s="298">
        <v>329.69999999999993</v>
      </c>
      <c r="K96" s="298">
        <v>341.20000000000005</v>
      </c>
      <c r="L96" s="298">
        <v>348.79999999999995</v>
      </c>
      <c r="M96" s="285">
        <v>333.6</v>
      </c>
      <c r="N96" s="285">
        <v>314.5</v>
      </c>
      <c r="O96" s="300">
        <v>26010000</v>
      </c>
      <c r="P96" s="301">
        <v>-3.0562802832650018E-2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419.55</v>
      </c>
      <c r="F97" s="297">
        <v>421.51666666666671</v>
      </c>
      <c r="G97" s="298">
        <v>412.43333333333339</v>
      </c>
      <c r="H97" s="298">
        <v>405.31666666666666</v>
      </c>
      <c r="I97" s="298">
        <v>396.23333333333335</v>
      </c>
      <c r="J97" s="298">
        <v>428.63333333333344</v>
      </c>
      <c r="K97" s="298">
        <v>437.71666666666681</v>
      </c>
      <c r="L97" s="298">
        <v>444.83333333333348</v>
      </c>
      <c r="M97" s="285">
        <v>430.6</v>
      </c>
      <c r="N97" s="285">
        <v>414.4</v>
      </c>
      <c r="O97" s="300">
        <v>33282900</v>
      </c>
      <c r="P97" s="301">
        <v>-3.073190456934897E-3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2979.7</v>
      </c>
      <c r="F98" s="297">
        <v>2998.7166666666667</v>
      </c>
      <c r="G98" s="298">
        <v>2949.5833333333335</v>
      </c>
      <c r="H98" s="298">
        <v>2919.4666666666667</v>
      </c>
      <c r="I98" s="298">
        <v>2870.3333333333335</v>
      </c>
      <c r="J98" s="298">
        <v>3028.8333333333335</v>
      </c>
      <c r="K98" s="298">
        <v>3077.9666666666667</v>
      </c>
      <c r="L98" s="298">
        <v>3108.0833333333335</v>
      </c>
      <c r="M98" s="285">
        <v>3047.85</v>
      </c>
      <c r="N98" s="285">
        <v>2968.6</v>
      </c>
      <c r="O98" s="300">
        <v>1278250</v>
      </c>
      <c r="P98" s="301">
        <v>1.3709361535448493E-3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1939.6</v>
      </c>
      <c r="F99" s="297">
        <v>1941.7</v>
      </c>
      <c r="G99" s="298">
        <v>1914</v>
      </c>
      <c r="H99" s="298">
        <v>1888.3999999999999</v>
      </c>
      <c r="I99" s="298">
        <v>1860.6999999999998</v>
      </c>
      <c r="J99" s="298">
        <v>1967.3000000000002</v>
      </c>
      <c r="K99" s="298">
        <v>1995.0000000000005</v>
      </c>
      <c r="L99" s="298">
        <v>2020.6000000000004</v>
      </c>
      <c r="M99" s="285">
        <v>1969.4</v>
      </c>
      <c r="N99" s="285">
        <v>1916.1</v>
      </c>
      <c r="O99" s="300">
        <v>13218000</v>
      </c>
      <c r="P99" s="301">
        <v>-5.8493361445096585E-2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105.45</v>
      </c>
      <c r="F100" s="297">
        <v>106.31666666666668</v>
      </c>
      <c r="G100" s="298">
        <v>103.78333333333336</v>
      </c>
      <c r="H100" s="298">
        <v>102.11666666666669</v>
      </c>
      <c r="I100" s="298">
        <v>99.583333333333371</v>
      </c>
      <c r="J100" s="298">
        <v>107.98333333333335</v>
      </c>
      <c r="K100" s="298">
        <v>110.51666666666668</v>
      </c>
      <c r="L100" s="298">
        <v>112.18333333333334</v>
      </c>
      <c r="M100" s="285">
        <v>108.85</v>
      </c>
      <c r="N100" s="285">
        <v>104.65</v>
      </c>
      <c r="O100" s="300">
        <v>31894376</v>
      </c>
      <c r="P100" s="301">
        <v>-1.4612627515853323E-2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2338.85</v>
      </c>
      <c r="F101" s="297">
        <v>2346.3666666666668</v>
      </c>
      <c r="G101" s="298">
        <v>2317.4833333333336</v>
      </c>
      <c r="H101" s="298">
        <v>2296.1166666666668</v>
      </c>
      <c r="I101" s="298">
        <v>2267.2333333333336</v>
      </c>
      <c r="J101" s="298">
        <v>2367.7333333333336</v>
      </c>
      <c r="K101" s="298">
        <v>2396.6166666666668</v>
      </c>
      <c r="L101" s="298">
        <v>2417.9833333333336</v>
      </c>
      <c r="M101" s="285">
        <v>2375.25</v>
      </c>
      <c r="N101" s="285">
        <v>2325</v>
      </c>
      <c r="O101" s="300">
        <v>139750</v>
      </c>
      <c r="P101" s="301">
        <v>2.7573529411764705E-2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430.9</v>
      </c>
      <c r="F102" s="297">
        <v>433.76666666666665</v>
      </c>
      <c r="G102" s="298">
        <v>424.88333333333333</v>
      </c>
      <c r="H102" s="298">
        <v>418.86666666666667</v>
      </c>
      <c r="I102" s="298">
        <v>409.98333333333335</v>
      </c>
      <c r="J102" s="298">
        <v>439.7833333333333</v>
      </c>
      <c r="K102" s="298">
        <v>448.66666666666663</v>
      </c>
      <c r="L102" s="298">
        <v>454.68333333333328</v>
      </c>
      <c r="M102" s="285">
        <v>442.65</v>
      </c>
      <c r="N102" s="285">
        <v>427.75</v>
      </c>
      <c r="O102" s="300">
        <v>10096000</v>
      </c>
      <c r="P102" s="301">
        <v>-1.7133956386292833E-2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1520.75</v>
      </c>
      <c r="F103" s="297">
        <v>1534.9166666666667</v>
      </c>
      <c r="G103" s="298">
        <v>1495.8333333333335</v>
      </c>
      <c r="H103" s="298">
        <v>1470.9166666666667</v>
      </c>
      <c r="I103" s="298">
        <v>1431.8333333333335</v>
      </c>
      <c r="J103" s="298">
        <v>1559.8333333333335</v>
      </c>
      <c r="K103" s="298">
        <v>1598.916666666667</v>
      </c>
      <c r="L103" s="298">
        <v>1623.8333333333335</v>
      </c>
      <c r="M103" s="285">
        <v>1574</v>
      </c>
      <c r="N103" s="285">
        <v>1510</v>
      </c>
      <c r="O103" s="300">
        <v>12973725</v>
      </c>
      <c r="P103" s="301">
        <v>-4.4564066360748321E-3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4026.9</v>
      </c>
      <c r="F104" s="297">
        <v>4078.9666666666667</v>
      </c>
      <c r="G104" s="298">
        <v>3957.9333333333334</v>
      </c>
      <c r="H104" s="298">
        <v>3888.9666666666667</v>
      </c>
      <c r="I104" s="298">
        <v>3767.9333333333334</v>
      </c>
      <c r="J104" s="298">
        <v>4147.9333333333334</v>
      </c>
      <c r="K104" s="298">
        <v>4268.9666666666672</v>
      </c>
      <c r="L104" s="298">
        <v>4337.9333333333334</v>
      </c>
      <c r="M104" s="285">
        <v>4200</v>
      </c>
      <c r="N104" s="285">
        <v>4010</v>
      </c>
      <c r="O104" s="300">
        <v>258000</v>
      </c>
      <c r="P104" s="301">
        <v>-6.9264069264069264E-2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2746</v>
      </c>
      <c r="F105" s="297">
        <v>2765.5333333333333</v>
      </c>
      <c r="G105" s="298">
        <v>2711.0666666666666</v>
      </c>
      <c r="H105" s="298">
        <v>2676.1333333333332</v>
      </c>
      <c r="I105" s="298">
        <v>2621.6666666666665</v>
      </c>
      <c r="J105" s="298">
        <v>2800.4666666666667</v>
      </c>
      <c r="K105" s="298">
        <v>2854.9333333333329</v>
      </c>
      <c r="L105" s="298">
        <v>2889.8666666666668</v>
      </c>
      <c r="M105" s="285">
        <v>2820</v>
      </c>
      <c r="N105" s="285">
        <v>2730.6</v>
      </c>
      <c r="O105" s="300">
        <v>421400</v>
      </c>
      <c r="P105" s="301">
        <v>-5.2181736392262708E-2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1054.2</v>
      </c>
      <c r="F106" s="297">
        <v>1055.7333333333333</v>
      </c>
      <c r="G106" s="298">
        <v>1043.4666666666667</v>
      </c>
      <c r="H106" s="298">
        <v>1032.7333333333333</v>
      </c>
      <c r="I106" s="298">
        <v>1020.4666666666667</v>
      </c>
      <c r="J106" s="298">
        <v>1066.4666666666667</v>
      </c>
      <c r="K106" s="298">
        <v>1078.7333333333336</v>
      </c>
      <c r="L106" s="298">
        <v>1089.4666666666667</v>
      </c>
      <c r="M106" s="285">
        <v>1068</v>
      </c>
      <c r="N106" s="285">
        <v>1045</v>
      </c>
      <c r="O106" s="300">
        <v>6792350</v>
      </c>
      <c r="P106" s="301">
        <v>-1.8304668304668304E-2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856.65</v>
      </c>
      <c r="F107" s="297">
        <v>859.73333333333323</v>
      </c>
      <c r="G107" s="298">
        <v>841.41666666666652</v>
      </c>
      <c r="H107" s="298">
        <v>826.18333333333328</v>
      </c>
      <c r="I107" s="298">
        <v>807.86666666666656</v>
      </c>
      <c r="J107" s="298">
        <v>874.96666666666647</v>
      </c>
      <c r="K107" s="298">
        <v>893.2833333333333</v>
      </c>
      <c r="L107" s="298">
        <v>908.51666666666642</v>
      </c>
      <c r="M107" s="285">
        <v>878.05</v>
      </c>
      <c r="N107" s="285">
        <v>844.5</v>
      </c>
      <c r="O107" s="300">
        <v>7540400</v>
      </c>
      <c r="P107" s="301">
        <v>6.7289719626168224E-3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208.9</v>
      </c>
      <c r="F108" s="297">
        <v>210.43333333333337</v>
      </c>
      <c r="G108" s="298">
        <v>205.06666666666672</v>
      </c>
      <c r="H108" s="298">
        <v>201.23333333333335</v>
      </c>
      <c r="I108" s="298">
        <v>195.8666666666667</v>
      </c>
      <c r="J108" s="298">
        <v>214.26666666666674</v>
      </c>
      <c r="K108" s="298">
        <v>219.63333333333335</v>
      </c>
      <c r="L108" s="298">
        <v>223.46666666666675</v>
      </c>
      <c r="M108" s="285">
        <v>215.8</v>
      </c>
      <c r="N108" s="285">
        <v>206.6</v>
      </c>
      <c r="O108" s="300">
        <v>13396000</v>
      </c>
      <c r="P108" s="301">
        <v>-3.4313725490196081E-2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164.5</v>
      </c>
      <c r="F109" s="297">
        <v>165.54999999999998</v>
      </c>
      <c r="G109" s="298">
        <v>162.44999999999996</v>
      </c>
      <c r="H109" s="298">
        <v>160.39999999999998</v>
      </c>
      <c r="I109" s="298">
        <v>157.29999999999995</v>
      </c>
      <c r="J109" s="298">
        <v>167.59999999999997</v>
      </c>
      <c r="K109" s="298">
        <v>170.7</v>
      </c>
      <c r="L109" s="298">
        <v>172.74999999999997</v>
      </c>
      <c r="M109" s="285">
        <v>168.65</v>
      </c>
      <c r="N109" s="285">
        <v>163.5</v>
      </c>
      <c r="O109" s="300">
        <v>20892000</v>
      </c>
      <c r="P109" s="301">
        <v>-2.6830631637786474E-2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395.6</v>
      </c>
      <c r="F110" s="297">
        <v>397.55</v>
      </c>
      <c r="G110" s="298">
        <v>392.6</v>
      </c>
      <c r="H110" s="298">
        <v>389.6</v>
      </c>
      <c r="I110" s="298">
        <v>384.65000000000003</v>
      </c>
      <c r="J110" s="298">
        <v>400.55</v>
      </c>
      <c r="K110" s="298">
        <v>405.49999999999994</v>
      </c>
      <c r="L110" s="298">
        <v>408.5</v>
      </c>
      <c r="M110" s="285">
        <v>402.5</v>
      </c>
      <c r="N110" s="285">
        <v>394.55</v>
      </c>
      <c r="O110" s="300">
        <v>8132000</v>
      </c>
      <c r="P110" s="301">
        <v>2.8585884138628889E-2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7130.75</v>
      </c>
      <c r="F111" s="297">
        <v>7180.7333333333336</v>
      </c>
      <c r="G111" s="298">
        <v>7027.0166666666673</v>
      </c>
      <c r="H111" s="298">
        <v>6923.2833333333338</v>
      </c>
      <c r="I111" s="298">
        <v>6769.5666666666675</v>
      </c>
      <c r="J111" s="298">
        <v>7284.4666666666672</v>
      </c>
      <c r="K111" s="298">
        <v>7438.1833333333343</v>
      </c>
      <c r="L111" s="298">
        <v>7541.916666666667</v>
      </c>
      <c r="M111" s="285">
        <v>7334.45</v>
      </c>
      <c r="N111" s="285">
        <v>7077</v>
      </c>
      <c r="O111" s="300">
        <v>2654000</v>
      </c>
      <c r="P111" s="301">
        <v>5.1130737851003999E-2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545.65</v>
      </c>
      <c r="F112" s="297">
        <v>549.25</v>
      </c>
      <c r="G112" s="298">
        <v>540</v>
      </c>
      <c r="H112" s="298">
        <v>534.35</v>
      </c>
      <c r="I112" s="298">
        <v>525.1</v>
      </c>
      <c r="J112" s="298">
        <v>554.9</v>
      </c>
      <c r="K112" s="298">
        <v>564.15</v>
      </c>
      <c r="L112" s="298">
        <v>569.79999999999995</v>
      </c>
      <c r="M112" s="285">
        <v>558.5</v>
      </c>
      <c r="N112" s="285">
        <v>543.6</v>
      </c>
      <c r="O112" s="300">
        <v>14282500</v>
      </c>
      <c r="P112" s="301">
        <v>1.9359443304487467E-2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897.15</v>
      </c>
      <c r="F113" s="297">
        <v>909.63333333333333</v>
      </c>
      <c r="G113" s="298">
        <v>880.66666666666663</v>
      </c>
      <c r="H113" s="298">
        <v>864.18333333333328</v>
      </c>
      <c r="I113" s="298">
        <v>835.21666666666658</v>
      </c>
      <c r="J113" s="298">
        <v>926.11666666666667</v>
      </c>
      <c r="K113" s="298">
        <v>955.08333333333337</v>
      </c>
      <c r="L113" s="298">
        <v>971.56666666666672</v>
      </c>
      <c r="M113" s="285">
        <v>938.6</v>
      </c>
      <c r="N113" s="285">
        <v>893.15</v>
      </c>
      <c r="O113" s="300">
        <v>2454400</v>
      </c>
      <c r="P113" s="301">
        <v>-5.1732797589151183E-2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1204.7</v>
      </c>
      <c r="F114" s="297">
        <v>1203.55</v>
      </c>
      <c r="G114" s="298">
        <v>1187.3999999999999</v>
      </c>
      <c r="H114" s="298">
        <v>1170.0999999999999</v>
      </c>
      <c r="I114" s="298">
        <v>1153.9499999999998</v>
      </c>
      <c r="J114" s="298">
        <v>1220.8499999999999</v>
      </c>
      <c r="K114" s="298">
        <v>1237</v>
      </c>
      <c r="L114" s="298">
        <v>1254.3</v>
      </c>
      <c r="M114" s="285">
        <v>1219.7</v>
      </c>
      <c r="N114" s="285">
        <v>1186.25</v>
      </c>
      <c r="O114" s="300">
        <v>1279800</v>
      </c>
      <c r="P114" s="301">
        <v>-3.2653061224489799E-2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1881.65</v>
      </c>
      <c r="F115" s="297">
        <v>1888.9333333333334</v>
      </c>
      <c r="G115" s="298">
        <v>1857.8666666666668</v>
      </c>
      <c r="H115" s="298">
        <v>1834.0833333333335</v>
      </c>
      <c r="I115" s="298">
        <v>1803.0166666666669</v>
      </c>
      <c r="J115" s="298">
        <v>1912.7166666666667</v>
      </c>
      <c r="K115" s="298">
        <v>1943.7833333333333</v>
      </c>
      <c r="L115" s="298">
        <v>1967.5666666666666</v>
      </c>
      <c r="M115" s="285">
        <v>1920</v>
      </c>
      <c r="N115" s="285">
        <v>1865.15</v>
      </c>
      <c r="O115" s="300">
        <v>1583200</v>
      </c>
      <c r="P115" s="301">
        <v>-1.7378351539225421E-2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214.75</v>
      </c>
      <c r="F116" s="297">
        <v>217.19999999999996</v>
      </c>
      <c r="G116" s="298">
        <v>210.74999999999991</v>
      </c>
      <c r="H116" s="298">
        <v>206.74999999999994</v>
      </c>
      <c r="I116" s="298">
        <v>200.2999999999999</v>
      </c>
      <c r="J116" s="298">
        <v>221.19999999999993</v>
      </c>
      <c r="K116" s="298">
        <v>227.64999999999998</v>
      </c>
      <c r="L116" s="298">
        <v>231.64999999999995</v>
      </c>
      <c r="M116" s="285">
        <v>223.65</v>
      </c>
      <c r="N116" s="285">
        <v>213.2</v>
      </c>
      <c r="O116" s="300">
        <v>33152000</v>
      </c>
      <c r="P116" s="301">
        <v>1.6309012875536481E-2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1622.55</v>
      </c>
      <c r="F117" s="297">
        <v>1636.0666666666666</v>
      </c>
      <c r="G117" s="298">
        <v>1597.5333333333333</v>
      </c>
      <c r="H117" s="298">
        <v>1572.5166666666667</v>
      </c>
      <c r="I117" s="298">
        <v>1533.9833333333333</v>
      </c>
      <c r="J117" s="298">
        <v>1661.0833333333333</v>
      </c>
      <c r="K117" s="298">
        <v>1699.6166666666666</v>
      </c>
      <c r="L117" s="298">
        <v>1724.6333333333332</v>
      </c>
      <c r="M117" s="285">
        <v>1674.6</v>
      </c>
      <c r="N117" s="285">
        <v>1611.05</v>
      </c>
      <c r="O117" s="300">
        <v>256100</v>
      </c>
      <c r="P117" s="301">
        <v>6.0565275908479141E-2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89149.35</v>
      </c>
      <c r="F118" s="297">
        <v>89474.466666666674</v>
      </c>
      <c r="G118" s="298">
        <v>88100.933333333349</v>
      </c>
      <c r="H118" s="298">
        <v>87052.516666666677</v>
      </c>
      <c r="I118" s="298">
        <v>85678.983333333352</v>
      </c>
      <c r="J118" s="298">
        <v>90522.883333333346</v>
      </c>
      <c r="K118" s="298">
        <v>91896.416666666672</v>
      </c>
      <c r="L118" s="298">
        <v>92944.833333333343</v>
      </c>
      <c r="M118" s="285">
        <v>90848</v>
      </c>
      <c r="N118" s="285">
        <v>88426.05</v>
      </c>
      <c r="O118" s="300">
        <v>49690</v>
      </c>
      <c r="P118" s="301">
        <v>-6.0337892196299272E-4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1267.7</v>
      </c>
      <c r="F119" s="297">
        <v>1277.8</v>
      </c>
      <c r="G119" s="298">
        <v>1253.25</v>
      </c>
      <c r="H119" s="298">
        <v>1238.8</v>
      </c>
      <c r="I119" s="298">
        <v>1214.25</v>
      </c>
      <c r="J119" s="298">
        <v>1292.25</v>
      </c>
      <c r="K119" s="298">
        <v>1316.7999999999997</v>
      </c>
      <c r="L119" s="298">
        <v>1331.25</v>
      </c>
      <c r="M119" s="285">
        <v>1302.3499999999999</v>
      </c>
      <c r="N119" s="285">
        <v>1263.3499999999999</v>
      </c>
      <c r="O119" s="300">
        <v>3142500</v>
      </c>
      <c r="P119" s="301">
        <v>4.3846537120079722E-2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345.9</v>
      </c>
      <c r="F120" s="297">
        <v>348.71666666666664</v>
      </c>
      <c r="G120" s="298">
        <v>339.48333333333329</v>
      </c>
      <c r="H120" s="298">
        <v>333.06666666666666</v>
      </c>
      <c r="I120" s="298">
        <v>323.83333333333331</v>
      </c>
      <c r="J120" s="298">
        <v>355.13333333333327</v>
      </c>
      <c r="K120" s="298">
        <v>364.36666666666662</v>
      </c>
      <c r="L120" s="298">
        <v>370.78333333333325</v>
      </c>
      <c r="M120" s="285">
        <v>357.95</v>
      </c>
      <c r="N120" s="285">
        <v>342.3</v>
      </c>
      <c r="O120" s="300">
        <v>1732800</v>
      </c>
      <c r="P120" s="301">
        <v>-1.276207839562443E-2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57.6</v>
      </c>
      <c r="F121" s="297">
        <v>58</v>
      </c>
      <c r="G121" s="298">
        <v>56.4</v>
      </c>
      <c r="H121" s="298">
        <v>55.199999999999996</v>
      </c>
      <c r="I121" s="298">
        <v>53.599999999999994</v>
      </c>
      <c r="J121" s="298">
        <v>59.2</v>
      </c>
      <c r="K121" s="298">
        <v>60.8</v>
      </c>
      <c r="L121" s="298">
        <v>62.000000000000007</v>
      </c>
      <c r="M121" s="285">
        <v>59.6</v>
      </c>
      <c r="N121" s="285">
        <v>56.8</v>
      </c>
      <c r="O121" s="300">
        <v>70244000</v>
      </c>
      <c r="P121" s="301">
        <v>-4.0973728609303445E-3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4828.2</v>
      </c>
      <c r="F122" s="297">
        <v>4875.45</v>
      </c>
      <c r="G122" s="298">
        <v>4762.95</v>
      </c>
      <c r="H122" s="298">
        <v>4697.7</v>
      </c>
      <c r="I122" s="298">
        <v>4585.2</v>
      </c>
      <c r="J122" s="298">
        <v>4940.7</v>
      </c>
      <c r="K122" s="298">
        <v>5053.2</v>
      </c>
      <c r="L122" s="298">
        <v>5118.45</v>
      </c>
      <c r="M122" s="285">
        <v>4987.95</v>
      </c>
      <c r="N122" s="285">
        <v>4810.2</v>
      </c>
      <c r="O122" s="300">
        <v>913750</v>
      </c>
      <c r="P122" s="301">
        <v>1.2184990307394073E-2</v>
      </c>
    </row>
    <row r="123" spans="1:16" ht="15">
      <c r="A123" s="263">
        <v>113</v>
      </c>
      <c r="B123" s="362" t="s">
        <v>856</v>
      </c>
      <c r="C123" s="468" t="s">
        <v>450</v>
      </c>
      <c r="D123" s="469">
        <v>44280</v>
      </c>
      <c r="E123" s="297">
        <v>2674</v>
      </c>
      <c r="F123" s="297">
        <v>2693.2333333333331</v>
      </c>
      <c r="G123" s="298">
        <v>2618.7666666666664</v>
      </c>
      <c r="H123" s="298">
        <v>2563.5333333333333</v>
      </c>
      <c r="I123" s="298">
        <v>2489.0666666666666</v>
      </c>
      <c r="J123" s="298">
        <v>2748.4666666666662</v>
      </c>
      <c r="K123" s="298">
        <v>2822.9333333333325</v>
      </c>
      <c r="L123" s="298">
        <v>2878.1666666666661</v>
      </c>
      <c r="M123" s="285">
        <v>2767.7</v>
      </c>
      <c r="N123" s="285">
        <v>2638</v>
      </c>
      <c r="O123" s="300">
        <v>204525</v>
      </c>
      <c r="P123" s="301">
        <v>-6.7692307692307691E-2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16777.099999999999</v>
      </c>
      <c r="F124" s="297">
        <v>16849.683333333334</v>
      </c>
      <c r="G124" s="298">
        <v>16652.416666666668</v>
      </c>
      <c r="H124" s="298">
        <v>16527.733333333334</v>
      </c>
      <c r="I124" s="298">
        <v>16330.466666666667</v>
      </c>
      <c r="J124" s="298">
        <v>16974.366666666669</v>
      </c>
      <c r="K124" s="298">
        <v>17171.633333333331</v>
      </c>
      <c r="L124" s="298">
        <v>17296.316666666669</v>
      </c>
      <c r="M124" s="285">
        <v>17046.95</v>
      </c>
      <c r="N124" s="285">
        <v>16725</v>
      </c>
      <c r="O124" s="300">
        <v>301800</v>
      </c>
      <c r="P124" s="301">
        <v>-2.1400778210116732E-2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134.75</v>
      </c>
      <c r="F125" s="297">
        <v>135.46666666666667</v>
      </c>
      <c r="G125" s="298">
        <v>131.93333333333334</v>
      </c>
      <c r="H125" s="298">
        <v>129.11666666666667</v>
      </c>
      <c r="I125" s="298">
        <v>125.58333333333334</v>
      </c>
      <c r="J125" s="298">
        <v>138.28333333333333</v>
      </c>
      <c r="K125" s="298">
        <v>141.81666666666669</v>
      </c>
      <c r="L125" s="298">
        <v>144.63333333333333</v>
      </c>
      <c r="M125" s="285">
        <v>139</v>
      </c>
      <c r="N125" s="285">
        <v>132.65</v>
      </c>
      <c r="O125" s="300">
        <v>45834700</v>
      </c>
      <c r="P125" s="301">
        <v>-0.10281967213114754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109.55</v>
      </c>
      <c r="F126" s="297">
        <v>110.18333333333334</v>
      </c>
      <c r="G126" s="298">
        <v>108.16666666666667</v>
      </c>
      <c r="H126" s="298">
        <v>106.78333333333333</v>
      </c>
      <c r="I126" s="298">
        <v>104.76666666666667</v>
      </c>
      <c r="J126" s="298">
        <v>111.56666666666668</v>
      </c>
      <c r="K126" s="298">
        <v>113.58333333333333</v>
      </c>
      <c r="L126" s="298">
        <v>114.96666666666668</v>
      </c>
      <c r="M126" s="285">
        <v>112.2</v>
      </c>
      <c r="N126" s="285">
        <v>108.8</v>
      </c>
      <c r="O126" s="300">
        <v>82741200</v>
      </c>
      <c r="P126" s="301">
        <v>3.0087993187624184E-2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113.85</v>
      </c>
      <c r="F127" s="297">
        <v>114.53333333333335</v>
      </c>
      <c r="G127" s="298">
        <v>111.66666666666669</v>
      </c>
      <c r="H127" s="298">
        <v>109.48333333333333</v>
      </c>
      <c r="I127" s="298">
        <v>106.61666666666667</v>
      </c>
      <c r="J127" s="298">
        <v>116.7166666666667</v>
      </c>
      <c r="K127" s="298">
        <v>119.58333333333334</v>
      </c>
      <c r="L127" s="298">
        <v>121.76666666666671</v>
      </c>
      <c r="M127" s="285">
        <v>117.4</v>
      </c>
      <c r="N127" s="285">
        <v>112.35</v>
      </c>
      <c r="O127" s="300">
        <v>45268300</v>
      </c>
      <c r="P127" s="301">
        <v>-1.4582634931277238E-2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28245.8</v>
      </c>
      <c r="F128" s="297">
        <v>28390.616666666669</v>
      </c>
      <c r="G128" s="298">
        <v>27935.183333333338</v>
      </c>
      <c r="H128" s="298">
        <v>27624.566666666669</v>
      </c>
      <c r="I128" s="298">
        <v>27169.133333333339</v>
      </c>
      <c r="J128" s="298">
        <v>28701.233333333337</v>
      </c>
      <c r="K128" s="298">
        <v>29156.666666666672</v>
      </c>
      <c r="L128" s="298">
        <v>29467.283333333336</v>
      </c>
      <c r="M128" s="285">
        <v>28846.05</v>
      </c>
      <c r="N128" s="285">
        <v>28080</v>
      </c>
      <c r="O128" s="300">
        <v>64950</v>
      </c>
      <c r="P128" s="301">
        <v>-4.1186891054030117E-2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1917.1</v>
      </c>
      <c r="F129" s="297">
        <v>1931.2833333333335</v>
      </c>
      <c r="G129" s="298">
        <v>1876.0666666666671</v>
      </c>
      <c r="H129" s="298">
        <v>1835.0333333333335</v>
      </c>
      <c r="I129" s="298">
        <v>1779.8166666666671</v>
      </c>
      <c r="J129" s="298">
        <v>1972.3166666666671</v>
      </c>
      <c r="K129" s="298">
        <v>2027.5333333333338</v>
      </c>
      <c r="L129" s="298">
        <v>2068.5666666666671</v>
      </c>
      <c r="M129" s="285">
        <v>1986.5</v>
      </c>
      <c r="N129" s="285">
        <v>1890.25</v>
      </c>
      <c r="O129" s="300">
        <v>3204300</v>
      </c>
      <c r="P129" s="301">
        <v>2.0639834881320948E-3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243.25</v>
      </c>
      <c r="F130" s="297">
        <v>244.71666666666667</v>
      </c>
      <c r="G130" s="298">
        <v>239.73333333333335</v>
      </c>
      <c r="H130" s="298">
        <v>236.21666666666667</v>
      </c>
      <c r="I130" s="298">
        <v>231.23333333333335</v>
      </c>
      <c r="J130" s="298">
        <v>248.23333333333335</v>
      </c>
      <c r="K130" s="298">
        <v>253.21666666666664</v>
      </c>
      <c r="L130" s="298">
        <v>256.73333333333335</v>
      </c>
      <c r="M130" s="285">
        <v>249.7</v>
      </c>
      <c r="N130" s="285">
        <v>241.2</v>
      </c>
      <c r="O130" s="300">
        <v>18018000</v>
      </c>
      <c r="P130" s="301">
        <v>4.8519324075623222E-3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138.25</v>
      </c>
      <c r="F131" s="297">
        <v>137.76666666666665</v>
      </c>
      <c r="G131" s="298">
        <v>135.1333333333333</v>
      </c>
      <c r="H131" s="298">
        <v>132.01666666666665</v>
      </c>
      <c r="I131" s="298">
        <v>129.3833333333333</v>
      </c>
      <c r="J131" s="298">
        <v>140.8833333333333</v>
      </c>
      <c r="K131" s="298">
        <v>143.51666666666662</v>
      </c>
      <c r="L131" s="298">
        <v>146.6333333333333</v>
      </c>
      <c r="M131" s="285">
        <v>140.4</v>
      </c>
      <c r="N131" s="285">
        <v>134.65</v>
      </c>
      <c r="O131" s="300">
        <v>40430200</v>
      </c>
      <c r="P131" s="301">
        <v>9.7811447811447808E-2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4673.1499999999996</v>
      </c>
      <c r="F132" s="297">
        <v>4711.6500000000005</v>
      </c>
      <c r="G132" s="298">
        <v>4624.4500000000007</v>
      </c>
      <c r="H132" s="298">
        <v>4575.75</v>
      </c>
      <c r="I132" s="298">
        <v>4488.55</v>
      </c>
      <c r="J132" s="298">
        <v>4760.3500000000013</v>
      </c>
      <c r="K132" s="298">
        <v>4847.55</v>
      </c>
      <c r="L132" s="298">
        <v>4896.2500000000018</v>
      </c>
      <c r="M132" s="285">
        <v>4798.8500000000004</v>
      </c>
      <c r="N132" s="285">
        <v>4662.95</v>
      </c>
      <c r="O132" s="300">
        <v>39250</v>
      </c>
      <c r="P132" s="301">
        <v>0.44700460829493088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1728.9</v>
      </c>
      <c r="F133" s="297">
        <v>1736.6000000000001</v>
      </c>
      <c r="G133" s="298">
        <v>1719.3000000000002</v>
      </c>
      <c r="H133" s="298">
        <v>1709.7</v>
      </c>
      <c r="I133" s="298">
        <v>1692.4</v>
      </c>
      <c r="J133" s="298">
        <v>1746.2000000000003</v>
      </c>
      <c r="K133" s="298">
        <v>1763.5</v>
      </c>
      <c r="L133" s="298">
        <v>1773.1000000000004</v>
      </c>
      <c r="M133" s="285">
        <v>1753.9</v>
      </c>
      <c r="N133" s="285">
        <v>1727</v>
      </c>
      <c r="O133" s="300">
        <v>2084500</v>
      </c>
      <c r="P133" s="301">
        <v>5.3050397877984082E-3</v>
      </c>
    </row>
    <row r="134" spans="1:16" ht="15">
      <c r="A134" s="263">
        <v>124</v>
      </c>
      <c r="B134" s="362" t="s">
        <v>856</v>
      </c>
      <c r="C134" s="468" t="s">
        <v>267</v>
      </c>
      <c r="D134" s="469">
        <v>44280</v>
      </c>
      <c r="E134" s="297">
        <v>2250.75</v>
      </c>
      <c r="F134" s="297">
        <v>2268.8666666666668</v>
      </c>
      <c r="G134" s="298">
        <v>2223.3833333333337</v>
      </c>
      <c r="H134" s="298">
        <v>2196.0166666666669</v>
      </c>
      <c r="I134" s="298">
        <v>2150.5333333333338</v>
      </c>
      <c r="J134" s="298">
        <v>2296.2333333333336</v>
      </c>
      <c r="K134" s="298">
        <v>2341.7166666666672</v>
      </c>
      <c r="L134" s="298">
        <v>2369.0833333333335</v>
      </c>
      <c r="M134" s="285">
        <v>2314.35</v>
      </c>
      <c r="N134" s="285">
        <v>2241.5</v>
      </c>
      <c r="O134" s="300">
        <v>309500</v>
      </c>
      <c r="P134" s="301">
        <v>1.6181229773462784E-3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39.799999999999997</v>
      </c>
      <c r="F135" s="297">
        <v>39.933333333333337</v>
      </c>
      <c r="G135" s="298">
        <v>39.266666666666673</v>
      </c>
      <c r="H135" s="298">
        <v>38.733333333333334</v>
      </c>
      <c r="I135" s="298">
        <v>38.06666666666667</v>
      </c>
      <c r="J135" s="298">
        <v>40.466666666666676</v>
      </c>
      <c r="K135" s="298">
        <v>41.133333333333333</v>
      </c>
      <c r="L135" s="298">
        <v>41.666666666666679</v>
      </c>
      <c r="M135" s="285">
        <v>40.6</v>
      </c>
      <c r="N135" s="285">
        <v>39.4</v>
      </c>
      <c r="O135" s="300">
        <v>228704000</v>
      </c>
      <c r="P135" s="301">
        <v>-2.4500102368115746E-2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220.85</v>
      </c>
      <c r="F136" s="297">
        <v>219.75</v>
      </c>
      <c r="G136" s="298">
        <v>217.55</v>
      </c>
      <c r="H136" s="298">
        <v>214.25</v>
      </c>
      <c r="I136" s="298">
        <v>212.05</v>
      </c>
      <c r="J136" s="298">
        <v>223.05</v>
      </c>
      <c r="K136" s="298">
        <v>225.25</v>
      </c>
      <c r="L136" s="298">
        <v>228.55</v>
      </c>
      <c r="M136" s="285">
        <v>221.95</v>
      </c>
      <c r="N136" s="285">
        <v>216.45</v>
      </c>
      <c r="O136" s="300">
        <v>15276000</v>
      </c>
      <c r="P136" s="301">
        <v>1.0317460317460317E-2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1421</v>
      </c>
      <c r="F137" s="297">
        <v>1434.4166666666667</v>
      </c>
      <c r="G137" s="298">
        <v>1401.8333333333335</v>
      </c>
      <c r="H137" s="298">
        <v>1382.6666666666667</v>
      </c>
      <c r="I137" s="298">
        <v>1350.0833333333335</v>
      </c>
      <c r="J137" s="298">
        <v>1453.5833333333335</v>
      </c>
      <c r="K137" s="298">
        <v>1486.166666666667</v>
      </c>
      <c r="L137" s="298">
        <v>1505.3333333333335</v>
      </c>
      <c r="M137" s="285">
        <v>1467</v>
      </c>
      <c r="N137" s="285">
        <v>1415.25</v>
      </c>
      <c r="O137" s="300">
        <v>1691492</v>
      </c>
      <c r="P137" s="301">
        <v>-1.6331360946745564E-2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1006.05</v>
      </c>
      <c r="F138" s="297">
        <v>1012.85</v>
      </c>
      <c r="G138" s="298">
        <v>996.95</v>
      </c>
      <c r="H138" s="298">
        <v>987.85</v>
      </c>
      <c r="I138" s="298">
        <v>971.95</v>
      </c>
      <c r="J138" s="298">
        <v>1021.95</v>
      </c>
      <c r="K138" s="298">
        <v>1037.8499999999999</v>
      </c>
      <c r="L138" s="298">
        <v>1046.95</v>
      </c>
      <c r="M138" s="285">
        <v>1028.75</v>
      </c>
      <c r="N138" s="285">
        <v>1003.75</v>
      </c>
      <c r="O138" s="300">
        <v>1447550</v>
      </c>
      <c r="P138" s="301">
        <v>-3.7853107344632771E-2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243.7</v>
      </c>
      <c r="F139" s="297">
        <v>245.31666666666669</v>
      </c>
      <c r="G139" s="298">
        <v>240.48333333333338</v>
      </c>
      <c r="H139" s="298">
        <v>237.26666666666668</v>
      </c>
      <c r="I139" s="298">
        <v>232.43333333333337</v>
      </c>
      <c r="J139" s="298">
        <v>248.53333333333339</v>
      </c>
      <c r="K139" s="298">
        <v>253.3666666666667</v>
      </c>
      <c r="L139" s="298">
        <v>256.58333333333337</v>
      </c>
      <c r="M139" s="285">
        <v>250.15</v>
      </c>
      <c r="N139" s="285">
        <v>242.1</v>
      </c>
      <c r="O139" s="300">
        <v>18835500</v>
      </c>
      <c r="P139" s="301">
        <v>-5.6096497602092718E-2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146.85</v>
      </c>
      <c r="F140" s="297">
        <v>147.58333333333334</v>
      </c>
      <c r="G140" s="298">
        <v>144.56666666666669</v>
      </c>
      <c r="H140" s="298">
        <v>142.28333333333336</v>
      </c>
      <c r="I140" s="298">
        <v>139.26666666666671</v>
      </c>
      <c r="J140" s="298">
        <v>149.86666666666667</v>
      </c>
      <c r="K140" s="298">
        <v>152.88333333333333</v>
      </c>
      <c r="L140" s="298">
        <v>155.16666666666666</v>
      </c>
      <c r="M140" s="285">
        <v>150.6</v>
      </c>
      <c r="N140" s="285">
        <v>145.30000000000001</v>
      </c>
      <c r="O140" s="300">
        <v>16170000</v>
      </c>
      <c r="P140" s="301">
        <v>-3.1620553359683792E-2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2147.9499999999998</v>
      </c>
      <c r="F141" s="297">
        <v>2163.7833333333333</v>
      </c>
      <c r="G141" s="298">
        <v>2117.2166666666667</v>
      </c>
      <c r="H141" s="298">
        <v>2086.4833333333336</v>
      </c>
      <c r="I141" s="298">
        <v>2039.916666666667</v>
      </c>
      <c r="J141" s="298">
        <v>2194.5166666666664</v>
      </c>
      <c r="K141" s="298">
        <v>2241.083333333333</v>
      </c>
      <c r="L141" s="298">
        <v>2271.8166666666662</v>
      </c>
      <c r="M141" s="285">
        <v>2210.35</v>
      </c>
      <c r="N141" s="285">
        <v>2133.0500000000002</v>
      </c>
      <c r="O141" s="300">
        <v>26908750</v>
      </c>
      <c r="P141" s="301">
        <v>-1.0950971202657932E-3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72.900000000000006</v>
      </c>
      <c r="F142" s="297">
        <v>73.600000000000009</v>
      </c>
      <c r="G142" s="298">
        <v>71.550000000000011</v>
      </c>
      <c r="H142" s="298">
        <v>70.2</v>
      </c>
      <c r="I142" s="298">
        <v>68.150000000000006</v>
      </c>
      <c r="J142" s="298">
        <v>74.950000000000017</v>
      </c>
      <c r="K142" s="298">
        <v>77</v>
      </c>
      <c r="L142" s="298">
        <v>78.350000000000023</v>
      </c>
      <c r="M142" s="285">
        <v>75.650000000000006</v>
      </c>
      <c r="N142" s="285">
        <v>72.25</v>
      </c>
      <c r="O142" s="300">
        <v>115197000</v>
      </c>
      <c r="P142" s="301">
        <v>-2.3514253502979546E-2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914.7</v>
      </c>
      <c r="F143" s="297">
        <v>919.44999999999993</v>
      </c>
      <c r="G143" s="298">
        <v>900.74999999999989</v>
      </c>
      <c r="H143" s="298">
        <v>886.8</v>
      </c>
      <c r="I143" s="298">
        <v>868.09999999999991</v>
      </c>
      <c r="J143" s="298">
        <v>933.39999999999986</v>
      </c>
      <c r="K143" s="298">
        <v>952.09999999999991</v>
      </c>
      <c r="L143" s="298">
        <v>966.04999999999984</v>
      </c>
      <c r="M143" s="285">
        <v>938.15</v>
      </c>
      <c r="N143" s="285">
        <v>905.5</v>
      </c>
      <c r="O143" s="300">
        <v>8592000</v>
      </c>
      <c r="P143" s="301">
        <v>0.64716031631919479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381.9</v>
      </c>
      <c r="F144" s="297">
        <v>385.15000000000003</v>
      </c>
      <c r="G144" s="298">
        <v>374.95000000000005</v>
      </c>
      <c r="H144" s="298">
        <v>368</v>
      </c>
      <c r="I144" s="298">
        <v>357.8</v>
      </c>
      <c r="J144" s="298">
        <v>392.10000000000008</v>
      </c>
      <c r="K144" s="298">
        <v>402.3</v>
      </c>
      <c r="L144" s="298">
        <v>409.25000000000011</v>
      </c>
      <c r="M144" s="285">
        <v>395.35</v>
      </c>
      <c r="N144" s="285">
        <v>378.2</v>
      </c>
      <c r="O144" s="300">
        <v>94401000</v>
      </c>
      <c r="P144" s="301">
        <v>-3.1963329846797513E-2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27712</v>
      </c>
      <c r="F145" s="297">
        <v>27760.933333333334</v>
      </c>
      <c r="G145" s="298">
        <v>27491.066666666669</v>
      </c>
      <c r="H145" s="298">
        <v>27270.133333333335</v>
      </c>
      <c r="I145" s="298">
        <v>27000.26666666667</v>
      </c>
      <c r="J145" s="298">
        <v>27981.866666666669</v>
      </c>
      <c r="K145" s="298">
        <v>28251.733333333337</v>
      </c>
      <c r="L145" s="298">
        <v>28472.666666666668</v>
      </c>
      <c r="M145" s="285">
        <v>28030.799999999999</v>
      </c>
      <c r="N145" s="285">
        <v>27540</v>
      </c>
      <c r="O145" s="300">
        <v>133700</v>
      </c>
      <c r="P145" s="301">
        <v>-2.7636363636363636E-2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1922.45</v>
      </c>
      <c r="F146" s="297">
        <v>1936.3333333333333</v>
      </c>
      <c r="G146" s="298">
        <v>1896.6666666666665</v>
      </c>
      <c r="H146" s="298">
        <v>1870.8833333333332</v>
      </c>
      <c r="I146" s="298">
        <v>1831.2166666666665</v>
      </c>
      <c r="J146" s="298">
        <v>1962.1166666666666</v>
      </c>
      <c r="K146" s="298">
        <v>2001.7833333333331</v>
      </c>
      <c r="L146" s="298">
        <v>2027.5666666666666</v>
      </c>
      <c r="M146" s="285">
        <v>1976</v>
      </c>
      <c r="N146" s="285">
        <v>1910.55</v>
      </c>
      <c r="O146" s="300">
        <v>717200</v>
      </c>
      <c r="P146" s="301">
        <v>1.6367887763055339E-2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5619.55</v>
      </c>
      <c r="F147" s="297">
        <v>5659.8166666666666</v>
      </c>
      <c r="G147" s="298">
        <v>5559.7333333333336</v>
      </c>
      <c r="H147" s="298">
        <v>5499.916666666667</v>
      </c>
      <c r="I147" s="298">
        <v>5399.8333333333339</v>
      </c>
      <c r="J147" s="298">
        <v>5719.6333333333332</v>
      </c>
      <c r="K147" s="298">
        <v>5819.7166666666672</v>
      </c>
      <c r="L147" s="298">
        <v>5879.5333333333328</v>
      </c>
      <c r="M147" s="285">
        <v>5759.9</v>
      </c>
      <c r="N147" s="285">
        <v>5600</v>
      </c>
      <c r="O147" s="300">
        <v>284750</v>
      </c>
      <c r="P147" s="301">
        <v>9.3043863535666807E-3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1327.4</v>
      </c>
      <c r="F148" s="297">
        <v>1329.95</v>
      </c>
      <c r="G148" s="298">
        <v>1312.45</v>
      </c>
      <c r="H148" s="298">
        <v>1297.5</v>
      </c>
      <c r="I148" s="298">
        <v>1280</v>
      </c>
      <c r="J148" s="298">
        <v>1344.9</v>
      </c>
      <c r="K148" s="298">
        <v>1362.4</v>
      </c>
      <c r="L148" s="298">
        <v>1377.3500000000001</v>
      </c>
      <c r="M148" s="285">
        <v>1347.45</v>
      </c>
      <c r="N148" s="285">
        <v>1315</v>
      </c>
      <c r="O148" s="300">
        <v>4347200</v>
      </c>
      <c r="P148" s="301">
        <v>-5.2319497732821768E-2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616.5</v>
      </c>
      <c r="F149" s="297">
        <v>620.31666666666672</v>
      </c>
      <c r="G149" s="298">
        <v>610.63333333333344</v>
      </c>
      <c r="H149" s="298">
        <v>604.76666666666677</v>
      </c>
      <c r="I149" s="298">
        <v>595.08333333333348</v>
      </c>
      <c r="J149" s="298">
        <v>626.18333333333339</v>
      </c>
      <c r="K149" s="298">
        <v>635.86666666666656</v>
      </c>
      <c r="L149" s="298">
        <v>641.73333333333335</v>
      </c>
      <c r="M149" s="285">
        <v>630</v>
      </c>
      <c r="N149" s="285">
        <v>614.45000000000005</v>
      </c>
      <c r="O149" s="300">
        <v>42534800</v>
      </c>
      <c r="P149" s="301">
        <v>1.7144741180349489E-3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486.55</v>
      </c>
      <c r="F150" s="297">
        <v>490.16666666666669</v>
      </c>
      <c r="G150" s="298">
        <v>482.38333333333338</v>
      </c>
      <c r="H150" s="298">
        <v>478.2166666666667</v>
      </c>
      <c r="I150" s="298">
        <v>470.43333333333339</v>
      </c>
      <c r="J150" s="298">
        <v>494.33333333333337</v>
      </c>
      <c r="K150" s="298">
        <v>502.11666666666667</v>
      </c>
      <c r="L150" s="298">
        <v>506.28333333333336</v>
      </c>
      <c r="M150" s="285">
        <v>497.95</v>
      </c>
      <c r="N150" s="285">
        <v>486</v>
      </c>
      <c r="O150" s="300">
        <v>12253500</v>
      </c>
      <c r="P150" s="301">
        <v>-1.0897203051216855E-2</v>
      </c>
    </row>
    <row r="151" spans="1:16" ht="15">
      <c r="A151" s="263">
        <v>141</v>
      </c>
      <c r="B151" s="362" t="s">
        <v>856</v>
      </c>
      <c r="C151" s="468" t="s">
        <v>177</v>
      </c>
      <c r="D151" s="469">
        <v>44280</v>
      </c>
      <c r="E151" s="297">
        <v>787.85</v>
      </c>
      <c r="F151" s="297">
        <v>786.46666666666658</v>
      </c>
      <c r="G151" s="298">
        <v>773.68333333333317</v>
      </c>
      <c r="H151" s="298">
        <v>759.51666666666654</v>
      </c>
      <c r="I151" s="298">
        <v>746.73333333333312</v>
      </c>
      <c r="J151" s="298">
        <v>800.63333333333321</v>
      </c>
      <c r="K151" s="298">
        <v>813.41666666666674</v>
      </c>
      <c r="L151" s="298">
        <v>827.58333333333326</v>
      </c>
      <c r="M151" s="285">
        <v>799.25</v>
      </c>
      <c r="N151" s="285">
        <v>772.3</v>
      </c>
      <c r="O151" s="300">
        <v>9942000</v>
      </c>
      <c r="P151" s="301">
        <v>4.3231899265477443E-2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618.15</v>
      </c>
      <c r="F152" s="297">
        <v>620.56666666666672</v>
      </c>
      <c r="G152" s="298">
        <v>613.38333333333344</v>
      </c>
      <c r="H152" s="298">
        <v>608.61666666666667</v>
      </c>
      <c r="I152" s="298">
        <v>601.43333333333339</v>
      </c>
      <c r="J152" s="298">
        <v>625.33333333333348</v>
      </c>
      <c r="K152" s="298">
        <v>632.51666666666665</v>
      </c>
      <c r="L152" s="298">
        <v>637.28333333333353</v>
      </c>
      <c r="M152" s="285">
        <v>627.75</v>
      </c>
      <c r="N152" s="285">
        <v>615.79999999999995</v>
      </c>
      <c r="O152" s="300">
        <v>13019400</v>
      </c>
      <c r="P152" s="301">
        <v>-9.7545949276106377E-3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318.60000000000002</v>
      </c>
      <c r="F153" s="297">
        <v>320.59999999999997</v>
      </c>
      <c r="G153" s="298">
        <v>313.19999999999993</v>
      </c>
      <c r="H153" s="298">
        <v>307.79999999999995</v>
      </c>
      <c r="I153" s="298">
        <v>300.39999999999992</v>
      </c>
      <c r="J153" s="298">
        <v>325.99999999999994</v>
      </c>
      <c r="K153" s="298">
        <v>333.39999999999992</v>
      </c>
      <c r="L153" s="298">
        <v>338.79999999999995</v>
      </c>
      <c r="M153" s="285">
        <v>328</v>
      </c>
      <c r="N153" s="285">
        <v>315.2</v>
      </c>
      <c r="O153" s="300">
        <v>96808800</v>
      </c>
      <c r="P153" s="301">
        <v>1.3304695423900722E-2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113.75</v>
      </c>
      <c r="F154" s="297">
        <v>112.08333333333333</v>
      </c>
      <c r="G154" s="298">
        <v>109.01666666666665</v>
      </c>
      <c r="H154" s="298">
        <v>104.28333333333332</v>
      </c>
      <c r="I154" s="298">
        <v>101.21666666666664</v>
      </c>
      <c r="J154" s="298">
        <v>116.81666666666666</v>
      </c>
      <c r="K154" s="298">
        <v>119.88333333333335</v>
      </c>
      <c r="L154" s="298">
        <v>124.61666666666667</v>
      </c>
      <c r="M154" s="285">
        <v>115.15</v>
      </c>
      <c r="N154" s="285">
        <v>107.35</v>
      </c>
      <c r="O154" s="300">
        <v>154359000</v>
      </c>
      <c r="P154" s="301">
        <v>8.5437630529713315E-2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723.8</v>
      </c>
      <c r="F155" s="297">
        <v>729.56666666666661</v>
      </c>
      <c r="G155" s="298">
        <v>710.33333333333326</v>
      </c>
      <c r="H155" s="298">
        <v>696.86666666666667</v>
      </c>
      <c r="I155" s="298">
        <v>677.63333333333333</v>
      </c>
      <c r="J155" s="298">
        <v>743.03333333333319</v>
      </c>
      <c r="K155" s="298">
        <v>762.26666666666654</v>
      </c>
      <c r="L155" s="298">
        <v>775.73333333333312</v>
      </c>
      <c r="M155" s="285">
        <v>748.8</v>
      </c>
      <c r="N155" s="285">
        <v>716.1</v>
      </c>
      <c r="O155" s="300">
        <v>41000600</v>
      </c>
      <c r="P155" s="301">
        <v>4.9166666666666664E-3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3072.55</v>
      </c>
      <c r="F156" s="297">
        <v>3086.7833333333333</v>
      </c>
      <c r="G156" s="298">
        <v>3041.5666666666666</v>
      </c>
      <c r="H156" s="298">
        <v>3010.5833333333335</v>
      </c>
      <c r="I156" s="298">
        <v>2965.3666666666668</v>
      </c>
      <c r="J156" s="298">
        <v>3117.7666666666664</v>
      </c>
      <c r="K156" s="298">
        <v>3162.9833333333327</v>
      </c>
      <c r="L156" s="298">
        <v>3193.9666666666662</v>
      </c>
      <c r="M156" s="285">
        <v>3132</v>
      </c>
      <c r="N156" s="285">
        <v>3055.8</v>
      </c>
      <c r="O156" s="300">
        <v>7398300</v>
      </c>
      <c r="P156" s="301">
        <v>3.0418250950570342E-2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1008.55</v>
      </c>
      <c r="F157" s="297">
        <v>1012.5666666666666</v>
      </c>
      <c r="G157" s="298">
        <v>995.7833333333333</v>
      </c>
      <c r="H157" s="298">
        <v>983.01666666666665</v>
      </c>
      <c r="I157" s="298">
        <v>966.23333333333335</v>
      </c>
      <c r="J157" s="298">
        <v>1025.3333333333333</v>
      </c>
      <c r="K157" s="298">
        <v>1042.1166666666666</v>
      </c>
      <c r="L157" s="298">
        <v>1054.8833333333332</v>
      </c>
      <c r="M157" s="285">
        <v>1029.3499999999999</v>
      </c>
      <c r="N157" s="285">
        <v>999.8</v>
      </c>
      <c r="O157" s="300">
        <v>11851200</v>
      </c>
      <c r="P157" s="301">
        <v>1.4171287738755391E-2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1489.9</v>
      </c>
      <c r="F158" s="297">
        <v>1496.3166666666666</v>
      </c>
      <c r="G158" s="298">
        <v>1477.6333333333332</v>
      </c>
      <c r="H158" s="298">
        <v>1465.3666666666666</v>
      </c>
      <c r="I158" s="298">
        <v>1446.6833333333332</v>
      </c>
      <c r="J158" s="298">
        <v>1508.5833333333333</v>
      </c>
      <c r="K158" s="298">
        <v>1527.2666666666667</v>
      </c>
      <c r="L158" s="298">
        <v>1539.5333333333333</v>
      </c>
      <c r="M158" s="285">
        <v>1515</v>
      </c>
      <c r="N158" s="285">
        <v>1484.05</v>
      </c>
      <c r="O158" s="300">
        <v>6111000</v>
      </c>
      <c r="P158" s="301">
        <v>4.5617063247441747E-3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2474.0500000000002</v>
      </c>
      <c r="F159" s="297">
        <v>2477.166666666667</v>
      </c>
      <c r="G159" s="298">
        <v>2450.4333333333338</v>
      </c>
      <c r="H159" s="298">
        <v>2426.8166666666671</v>
      </c>
      <c r="I159" s="298">
        <v>2400.0833333333339</v>
      </c>
      <c r="J159" s="298">
        <v>2500.7833333333338</v>
      </c>
      <c r="K159" s="298">
        <v>2527.5166666666673</v>
      </c>
      <c r="L159" s="298">
        <v>2551.1333333333337</v>
      </c>
      <c r="M159" s="285">
        <v>2503.9</v>
      </c>
      <c r="N159" s="285">
        <v>2453.5500000000002</v>
      </c>
      <c r="O159" s="300">
        <v>1022500</v>
      </c>
      <c r="P159" s="301">
        <v>-3.4010392064241848E-2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414.3</v>
      </c>
      <c r="F160" s="297">
        <v>416.25</v>
      </c>
      <c r="G160" s="298">
        <v>409.9</v>
      </c>
      <c r="H160" s="298">
        <v>405.5</v>
      </c>
      <c r="I160" s="298">
        <v>399.15</v>
      </c>
      <c r="J160" s="298">
        <v>420.65</v>
      </c>
      <c r="K160" s="298">
        <v>427</v>
      </c>
      <c r="L160" s="298">
        <v>431.4</v>
      </c>
      <c r="M160" s="285">
        <v>422.6</v>
      </c>
      <c r="N160" s="285">
        <v>411.85</v>
      </c>
      <c r="O160" s="300">
        <v>2715000</v>
      </c>
      <c r="P160" s="301">
        <v>4.6242774566473986E-2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880.1</v>
      </c>
      <c r="F161" s="297">
        <v>893.5</v>
      </c>
      <c r="G161" s="298">
        <v>863.2</v>
      </c>
      <c r="H161" s="298">
        <v>846.30000000000007</v>
      </c>
      <c r="I161" s="298">
        <v>816.00000000000011</v>
      </c>
      <c r="J161" s="298">
        <v>910.4</v>
      </c>
      <c r="K161" s="298">
        <v>940.69999999999993</v>
      </c>
      <c r="L161" s="298">
        <v>957.59999999999991</v>
      </c>
      <c r="M161" s="285">
        <v>923.8</v>
      </c>
      <c r="N161" s="285">
        <v>876.6</v>
      </c>
      <c r="O161" s="300">
        <v>491550</v>
      </c>
      <c r="P161" s="301">
        <v>2.2624434389140271E-2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587.5</v>
      </c>
      <c r="F162" s="297">
        <v>594.15</v>
      </c>
      <c r="G162" s="298">
        <v>577.34999999999991</v>
      </c>
      <c r="H162" s="298">
        <v>567.19999999999993</v>
      </c>
      <c r="I162" s="298">
        <v>550.39999999999986</v>
      </c>
      <c r="J162" s="298">
        <v>604.29999999999995</v>
      </c>
      <c r="K162" s="298">
        <v>621.09999999999991</v>
      </c>
      <c r="L162" s="298">
        <v>631.25</v>
      </c>
      <c r="M162" s="285">
        <v>610.95000000000005</v>
      </c>
      <c r="N162" s="285">
        <v>584</v>
      </c>
      <c r="O162" s="300">
        <v>4432400</v>
      </c>
      <c r="P162" s="301">
        <v>8.2023239917976762E-2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1213.3499999999999</v>
      </c>
      <c r="F163" s="297">
        <v>1218.5166666666667</v>
      </c>
      <c r="G163" s="298">
        <v>1202.8333333333333</v>
      </c>
      <c r="H163" s="298">
        <v>1192.3166666666666</v>
      </c>
      <c r="I163" s="298">
        <v>1176.6333333333332</v>
      </c>
      <c r="J163" s="298">
        <v>1229.0333333333333</v>
      </c>
      <c r="K163" s="298">
        <v>1244.7166666666667</v>
      </c>
      <c r="L163" s="298">
        <v>1255.2333333333333</v>
      </c>
      <c r="M163" s="285">
        <v>1234.2</v>
      </c>
      <c r="N163" s="285">
        <v>1208</v>
      </c>
      <c r="O163" s="300">
        <v>1294300</v>
      </c>
      <c r="P163" s="301">
        <v>-1.3340448239060833E-2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6670.15</v>
      </c>
      <c r="F164" s="297">
        <v>6727.2833333333328</v>
      </c>
      <c r="G164" s="298">
        <v>6588.1666666666661</v>
      </c>
      <c r="H164" s="298">
        <v>6506.1833333333334</v>
      </c>
      <c r="I164" s="298">
        <v>6367.0666666666666</v>
      </c>
      <c r="J164" s="298">
        <v>6809.2666666666655</v>
      </c>
      <c r="K164" s="298">
        <v>6948.3833333333323</v>
      </c>
      <c r="L164" s="298">
        <v>7030.366666666665</v>
      </c>
      <c r="M164" s="285">
        <v>6866.4</v>
      </c>
      <c r="N164" s="285">
        <v>6645.3</v>
      </c>
      <c r="O164" s="300">
        <v>1576200</v>
      </c>
      <c r="P164" s="301">
        <v>2.1384136858475893E-2</v>
      </c>
    </row>
    <row r="165" spans="1:16" ht="15">
      <c r="A165" s="263">
        <v>155</v>
      </c>
      <c r="B165" s="362" t="s">
        <v>856</v>
      </c>
      <c r="C165" s="468" t="s">
        <v>193</v>
      </c>
      <c r="D165" s="469">
        <v>44280</v>
      </c>
      <c r="E165" s="297">
        <v>621.29999999999995</v>
      </c>
      <c r="F165" s="297">
        <v>623.65</v>
      </c>
      <c r="G165" s="298">
        <v>612.69999999999993</v>
      </c>
      <c r="H165" s="298">
        <v>604.09999999999991</v>
      </c>
      <c r="I165" s="298">
        <v>593.14999999999986</v>
      </c>
      <c r="J165" s="298">
        <v>632.25</v>
      </c>
      <c r="K165" s="298">
        <v>643.20000000000005</v>
      </c>
      <c r="L165" s="298">
        <v>651.80000000000007</v>
      </c>
      <c r="M165" s="285">
        <v>634.6</v>
      </c>
      <c r="N165" s="285">
        <v>615.04999999999995</v>
      </c>
      <c r="O165" s="300">
        <v>19034600</v>
      </c>
      <c r="P165" s="301">
        <v>-3.1805858625934005E-2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222.6</v>
      </c>
      <c r="F166" s="297">
        <v>222.78333333333333</v>
      </c>
      <c r="G166" s="298">
        <v>214.96666666666667</v>
      </c>
      <c r="H166" s="298">
        <v>207.33333333333334</v>
      </c>
      <c r="I166" s="298">
        <v>199.51666666666668</v>
      </c>
      <c r="J166" s="298">
        <v>230.41666666666666</v>
      </c>
      <c r="K166" s="298">
        <v>238.23333333333332</v>
      </c>
      <c r="L166" s="298">
        <v>245.86666666666665</v>
      </c>
      <c r="M166" s="285">
        <v>230.6</v>
      </c>
      <c r="N166" s="285">
        <v>215.15</v>
      </c>
      <c r="O166" s="300">
        <v>132940400</v>
      </c>
      <c r="P166" s="301">
        <v>4.9072850922256474E-2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1057.6500000000001</v>
      </c>
      <c r="F167" s="297">
        <v>1065.8166666666666</v>
      </c>
      <c r="G167" s="298">
        <v>1042.5833333333333</v>
      </c>
      <c r="H167" s="298">
        <v>1027.5166666666667</v>
      </c>
      <c r="I167" s="298">
        <v>1004.2833333333333</v>
      </c>
      <c r="J167" s="298">
        <v>1080.8833333333332</v>
      </c>
      <c r="K167" s="298">
        <v>1104.1166666666668</v>
      </c>
      <c r="L167" s="298">
        <v>1119.1833333333332</v>
      </c>
      <c r="M167" s="285">
        <v>1089.05</v>
      </c>
      <c r="N167" s="285">
        <v>1050.75</v>
      </c>
      <c r="O167" s="300">
        <v>2610000</v>
      </c>
      <c r="P167" s="301">
        <v>3.3663366336633666E-2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427.3</v>
      </c>
      <c r="F168" s="297">
        <v>428.58333333333331</v>
      </c>
      <c r="G168" s="298">
        <v>422.26666666666665</v>
      </c>
      <c r="H168" s="298">
        <v>417.23333333333335</v>
      </c>
      <c r="I168" s="298">
        <v>410.91666666666669</v>
      </c>
      <c r="J168" s="298">
        <v>433.61666666666662</v>
      </c>
      <c r="K168" s="298">
        <v>439.93333333333334</v>
      </c>
      <c r="L168" s="298">
        <v>444.96666666666658</v>
      </c>
      <c r="M168" s="285">
        <v>434.9</v>
      </c>
      <c r="N168" s="285">
        <v>423.55</v>
      </c>
      <c r="O168" s="300">
        <v>36857600</v>
      </c>
      <c r="P168" s="301">
        <v>-3.3967961083619894E-2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219.6</v>
      </c>
      <c r="F169" s="297">
        <v>221.85</v>
      </c>
      <c r="G169" s="298">
        <v>216.25</v>
      </c>
      <c r="H169" s="298">
        <v>212.9</v>
      </c>
      <c r="I169" s="298">
        <v>207.3</v>
      </c>
      <c r="J169" s="298">
        <v>225.2</v>
      </c>
      <c r="K169" s="298">
        <v>230.79999999999995</v>
      </c>
      <c r="L169" s="298">
        <v>234.14999999999998</v>
      </c>
      <c r="M169" s="285">
        <v>227.45</v>
      </c>
      <c r="N169" s="285">
        <v>218.5</v>
      </c>
      <c r="O169" s="300">
        <v>42786000</v>
      </c>
      <c r="P169" s="301">
        <v>1.0528532322594231E-3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30" sqref="E3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44270</v>
      </c>
    </row>
    <row r="7" spans="1:15">
      <c r="A7"/>
    </row>
    <row r="8" spans="1:15" ht="28.5" customHeight="1">
      <c r="A8" s="552" t="s">
        <v>16</v>
      </c>
      <c r="B8" s="553" t="s">
        <v>18</v>
      </c>
      <c r="C8" s="551" t="s">
        <v>19</v>
      </c>
      <c r="D8" s="551" t="s">
        <v>20</v>
      </c>
      <c r="E8" s="551" t="s">
        <v>21</v>
      </c>
      <c r="F8" s="551"/>
      <c r="G8" s="551"/>
      <c r="H8" s="551" t="s">
        <v>22</v>
      </c>
      <c r="I8" s="551"/>
      <c r="J8" s="551"/>
      <c r="K8" s="260"/>
      <c r="L8" s="268"/>
      <c r="M8" s="268"/>
    </row>
    <row r="9" spans="1:15" ht="36" customHeight="1">
      <c r="A9" s="547"/>
      <c r="B9" s="549"/>
      <c r="C9" s="554" t="s">
        <v>23</v>
      </c>
      <c r="D9" s="55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15030.95</v>
      </c>
      <c r="D10" s="284">
        <v>15106.949999999999</v>
      </c>
      <c r="E10" s="284">
        <v>14877.599999999999</v>
      </c>
      <c r="F10" s="284">
        <v>14724.25</v>
      </c>
      <c r="G10" s="284">
        <v>14494.9</v>
      </c>
      <c r="H10" s="284">
        <v>15260.299999999997</v>
      </c>
      <c r="I10" s="284">
        <v>15489.65</v>
      </c>
      <c r="J10" s="284">
        <v>15642.999999999996</v>
      </c>
      <c r="K10" s="283">
        <v>15336.3</v>
      </c>
      <c r="L10" s="283">
        <v>14953.6</v>
      </c>
      <c r="M10" s="288"/>
    </row>
    <row r="11" spans="1:15">
      <c r="A11" s="282">
        <v>2</v>
      </c>
      <c r="B11" s="263" t="s">
        <v>216</v>
      </c>
      <c r="C11" s="285">
        <v>35496.65</v>
      </c>
      <c r="D11" s="265">
        <v>35727.35</v>
      </c>
      <c r="E11" s="265">
        <v>34957.35</v>
      </c>
      <c r="F11" s="265">
        <v>34418.050000000003</v>
      </c>
      <c r="G11" s="265">
        <v>33648.050000000003</v>
      </c>
      <c r="H11" s="265">
        <v>36266.649999999994</v>
      </c>
      <c r="I11" s="265">
        <v>37036.649999999994</v>
      </c>
      <c r="J11" s="265">
        <v>37575.94999999999</v>
      </c>
      <c r="K11" s="285">
        <v>36497.35</v>
      </c>
      <c r="L11" s="285">
        <v>35188.050000000003</v>
      </c>
      <c r="M11" s="288"/>
    </row>
    <row r="12" spans="1:15">
      <c r="A12" s="282">
        <v>3</v>
      </c>
      <c r="B12" s="271" t="s">
        <v>217</v>
      </c>
      <c r="C12" s="285">
        <v>1890.05</v>
      </c>
      <c r="D12" s="265">
        <v>1893.7166666666665</v>
      </c>
      <c r="E12" s="265">
        <v>1874.883333333333</v>
      </c>
      <c r="F12" s="265">
        <v>1859.7166666666665</v>
      </c>
      <c r="G12" s="265">
        <v>1840.883333333333</v>
      </c>
      <c r="H12" s="265">
        <v>1908.883333333333</v>
      </c>
      <c r="I12" s="265">
        <v>1927.7166666666665</v>
      </c>
      <c r="J12" s="265">
        <v>1942.883333333333</v>
      </c>
      <c r="K12" s="285">
        <v>1912.55</v>
      </c>
      <c r="L12" s="285">
        <v>1878.55</v>
      </c>
      <c r="M12" s="288"/>
    </row>
    <row r="13" spans="1:15">
      <c r="A13" s="282">
        <v>4</v>
      </c>
      <c r="B13" s="263" t="s">
        <v>218</v>
      </c>
      <c r="C13" s="285">
        <v>4232.3500000000004</v>
      </c>
      <c r="D13" s="265">
        <v>4248.75</v>
      </c>
      <c r="E13" s="265">
        <v>4192.6000000000004</v>
      </c>
      <c r="F13" s="265">
        <v>4152.8500000000004</v>
      </c>
      <c r="G13" s="265">
        <v>4096.7000000000007</v>
      </c>
      <c r="H13" s="265">
        <v>4288.5</v>
      </c>
      <c r="I13" s="265">
        <v>4344.6499999999996</v>
      </c>
      <c r="J13" s="265">
        <v>4384.3999999999996</v>
      </c>
      <c r="K13" s="285">
        <v>4304.8999999999996</v>
      </c>
      <c r="L13" s="285">
        <v>4209</v>
      </c>
      <c r="M13" s="288"/>
    </row>
    <row r="14" spans="1:15">
      <c r="A14" s="282">
        <v>5</v>
      </c>
      <c r="B14" s="263" t="s">
        <v>219</v>
      </c>
      <c r="C14" s="285">
        <v>25888.25</v>
      </c>
      <c r="D14" s="265">
        <v>26002.05</v>
      </c>
      <c r="E14" s="265">
        <v>25706.1</v>
      </c>
      <c r="F14" s="265">
        <v>25523.95</v>
      </c>
      <c r="G14" s="265">
        <v>25228</v>
      </c>
      <c r="H14" s="265">
        <v>26184.199999999997</v>
      </c>
      <c r="I14" s="265">
        <v>26480.15</v>
      </c>
      <c r="J14" s="265">
        <v>26662.299999999996</v>
      </c>
      <c r="K14" s="285">
        <v>26298</v>
      </c>
      <c r="L14" s="285">
        <v>25819.9</v>
      </c>
      <c r="M14" s="288"/>
    </row>
    <row r="15" spans="1:15">
      <c r="A15" s="282">
        <v>6</v>
      </c>
      <c r="B15" s="263" t="s">
        <v>220</v>
      </c>
      <c r="C15" s="285">
        <v>3296.35</v>
      </c>
      <c r="D15" s="265">
        <v>3302.85</v>
      </c>
      <c r="E15" s="265">
        <v>3265.3999999999996</v>
      </c>
      <c r="F15" s="265">
        <v>3234.45</v>
      </c>
      <c r="G15" s="265">
        <v>3196.9999999999995</v>
      </c>
      <c r="H15" s="265">
        <v>3333.7999999999997</v>
      </c>
      <c r="I15" s="265">
        <v>3371.2499999999995</v>
      </c>
      <c r="J15" s="265">
        <v>3402.2</v>
      </c>
      <c r="K15" s="285">
        <v>3340.3</v>
      </c>
      <c r="L15" s="285">
        <v>3271.9</v>
      </c>
      <c r="M15" s="288"/>
    </row>
    <row r="16" spans="1:15">
      <c r="A16" s="282">
        <v>7</v>
      </c>
      <c r="B16" s="263" t="s">
        <v>221</v>
      </c>
      <c r="C16" s="285">
        <v>6964.75</v>
      </c>
      <c r="D16" s="265">
        <v>6995.3</v>
      </c>
      <c r="E16" s="265">
        <v>6900.9000000000005</v>
      </c>
      <c r="F16" s="265">
        <v>6837.05</v>
      </c>
      <c r="G16" s="265">
        <v>6742.6500000000005</v>
      </c>
      <c r="H16" s="265">
        <v>7059.1500000000005</v>
      </c>
      <c r="I16" s="265">
        <v>7153.55</v>
      </c>
      <c r="J16" s="265">
        <v>7217.4000000000005</v>
      </c>
      <c r="K16" s="285">
        <v>7089.7</v>
      </c>
      <c r="L16" s="285">
        <v>6931.45</v>
      </c>
      <c r="M16" s="288"/>
    </row>
    <row r="17" spans="1:13">
      <c r="A17" s="282">
        <v>8</v>
      </c>
      <c r="B17" s="263" t="s">
        <v>38</v>
      </c>
      <c r="C17" s="263">
        <v>1787.65</v>
      </c>
      <c r="D17" s="265">
        <v>1805.8833333333332</v>
      </c>
      <c r="E17" s="265">
        <v>1763.7666666666664</v>
      </c>
      <c r="F17" s="265">
        <v>1739.8833333333332</v>
      </c>
      <c r="G17" s="265">
        <v>1697.7666666666664</v>
      </c>
      <c r="H17" s="265">
        <v>1829.7666666666664</v>
      </c>
      <c r="I17" s="265">
        <v>1871.8833333333332</v>
      </c>
      <c r="J17" s="265">
        <v>1895.7666666666664</v>
      </c>
      <c r="K17" s="263">
        <v>1848</v>
      </c>
      <c r="L17" s="263">
        <v>1782</v>
      </c>
      <c r="M17" s="263">
        <v>10.32982</v>
      </c>
    </row>
    <row r="18" spans="1:13">
      <c r="A18" s="282">
        <v>9</v>
      </c>
      <c r="B18" s="263" t="s">
        <v>222</v>
      </c>
      <c r="C18" s="263">
        <v>1255.45</v>
      </c>
      <c r="D18" s="265">
        <v>1255.0833333333333</v>
      </c>
      <c r="E18" s="265">
        <v>1235.3666666666666</v>
      </c>
      <c r="F18" s="265">
        <v>1215.2833333333333</v>
      </c>
      <c r="G18" s="265">
        <v>1195.5666666666666</v>
      </c>
      <c r="H18" s="265">
        <v>1275.1666666666665</v>
      </c>
      <c r="I18" s="265">
        <v>1294.8833333333332</v>
      </c>
      <c r="J18" s="265">
        <v>1314.9666666666665</v>
      </c>
      <c r="K18" s="263">
        <v>1274.8</v>
      </c>
      <c r="L18" s="263">
        <v>1235</v>
      </c>
      <c r="M18" s="263">
        <v>8.0316299999999998</v>
      </c>
    </row>
    <row r="19" spans="1:13">
      <c r="A19" s="282">
        <v>10</v>
      </c>
      <c r="B19" s="263" t="s">
        <v>735</v>
      </c>
      <c r="C19" s="264">
        <v>1283.5</v>
      </c>
      <c r="D19" s="265">
        <v>1280.95</v>
      </c>
      <c r="E19" s="265">
        <v>1269.0500000000002</v>
      </c>
      <c r="F19" s="265">
        <v>1254.6000000000001</v>
      </c>
      <c r="G19" s="265">
        <v>1242.7000000000003</v>
      </c>
      <c r="H19" s="265">
        <v>1295.4000000000001</v>
      </c>
      <c r="I19" s="265">
        <v>1307.3000000000002</v>
      </c>
      <c r="J19" s="265">
        <v>1321.75</v>
      </c>
      <c r="K19" s="263">
        <v>1292.8499999999999</v>
      </c>
      <c r="L19" s="263">
        <v>1266.5</v>
      </c>
      <c r="M19" s="263">
        <v>1.6558200000000001</v>
      </c>
    </row>
    <row r="20" spans="1:13">
      <c r="A20" s="282">
        <v>11</v>
      </c>
      <c r="B20" s="263" t="s">
        <v>288</v>
      </c>
      <c r="C20" s="263">
        <v>14616.25</v>
      </c>
      <c r="D20" s="265">
        <v>14612.816666666666</v>
      </c>
      <c r="E20" s="265">
        <v>14506.733333333332</v>
      </c>
      <c r="F20" s="265">
        <v>14397.216666666665</v>
      </c>
      <c r="G20" s="265">
        <v>14291.133333333331</v>
      </c>
      <c r="H20" s="265">
        <v>14722.333333333332</v>
      </c>
      <c r="I20" s="265">
        <v>14828.416666666668</v>
      </c>
      <c r="J20" s="265">
        <v>14937.933333333332</v>
      </c>
      <c r="K20" s="263">
        <v>14718.9</v>
      </c>
      <c r="L20" s="263">
        <v>14503.3</v>
      </c>
      <c r="M20" s="263">
        <v>0.17952000000000001</v>
      </c>
    </row>
    <row r="21" spans="1:13">
      <c r="A21" s="282">
        <v>12</v>
      </c>
      <c r="B21" s="263" t="s">
        <v>40</v>
      </c>
      <c r="C21" s="263">
        <v>894.1</v>
      </c>
      <c r="D21" s="265">
        <v>902.4</v>
      </c>
      <c r="E21" s="265">
        <v>881</v>
      </c>
      <c r="F21" s="265">
        <v>867.9</v>
      </c>
      <c r="G21" s="265">
        <v>846.5</v>
      </c>
      <c r="H21" s="265">
        <v>915.5</v>
      </c>
      <c r="I21" s="265">
        <v>936.89999999999986</v>
      </c>
      <c r="J21" s="265">
        <v>950</v>
      </c>
      <c r="K21" s="263">
        <v>923.8</v>
      </c>
      <c r="L21" s="263">
        <v>889.3</v>
      </c>
      <c r="M21" s="263">
        <v>60.498519999999999</v>
      </c>
    </row>
    <row r="22" spans="1:13">
      <c r="A22" s="282">
        <v>13</v>
      </c>
      <c r="B22" s="263" t="s">
        <v>289</v>
      </c>
      <c r="C22" s="263">
        <v>1160.5999999999999</v>
      </c>
      <c r="D22" s="265">
        <v>1171.6000000000001</v>
      </c>
      <c r="E22" s="265">
        <v>1143.2000000000003</v>
      </c>
      <c r="F22" s="265">
        <v>1125.8000000000002</v>
      </c>
      <c r="G22" s="265">
        <v>1097.4000000000003</v>
      </c>
      <c r="H22" s="265">
        <v>1189.0000000000002</v>
      </c>
      <c r="I22" s="265">
        <v>1217.4000000000003</v>
      </c>
      <c r="J22" s="265">
        <v>1234.8000000000002</v>
      </c>
      <c r="K22" s="263">
        <v>1200</v>
      </c>
      <c r="L22" s="263">
        <v>1154.2</v>
      </c>
      <c r="M22" s="263">
        <v>2.96923</v>
      </c>
    </row>
    <row r="23" spans="1:13">
      <c r="A23" s="282">
        <v>14</v>
      </c>
      <c r="B23" s="263" t="s">
        <v>41</v>
      </c>
      <c r="C23" s="263">
        <v>728.15</v>
      </c>
      <c r="D23" s="265">
        <v>734.41666666666663</v>
      </c>
      <c r="E23" s="265">
        <v>716.73333333333323</v>
      </c>
      <c r="F23" s="265">
        <v>705.31666666666661</v>
      </c>
      <c r="G23" s="265">
        <v>687.63333333333321</v>
      </c>
      <c r="H23" s="265">
        <v>745.83333333333326</v>
      </c>
      <c r="I23" s="265">
        <v>763.51666666666665</v>
      </c>
      <c r="J23" s="265">
        <v>774.93333333333328</v>
      </c>
      <c r="K23" s="263">
        <v>752.1</v>
      </c>
      <c r="L23" s="263">
        <v>723</v>
      </c>
      <c r="M23" s="263">
        <v>109.61076</v>
      </c>
    </row>
    <row r="24" spans="1:13">
      <c r="A24" s="282">
        <v>15</v>
      </c>
      <c r="B24" s="263" t="s">
        <v>832</v>
      </c>
      <c r="C24" s="263">
        <v>738</v>
      </c>
      <c r="D24" s="265">
        <v>737</v>
      </c>
      <c r="E24" s="265">
        <v>729</v>
      </c>
      <c r="F24" s="265">
        <v>720</v>
      </c>
      <c r="G24" s="265">
        <v>712</v>
      </c>
      <c r="H24" s="265">
        <v>746</v>
      </c>
      <c r="I24" s="265">
        <v>754</v>
      </c>
      <c r="J24" s="265">
        <v>763</v>
      </c>
      <c r="K24" s="263">
        <v>745</v>
      </c>
      <c r="L24" s="263">
        <v>728</v>
      </c>
      <c r="M24" s="263">
        <v>24.747219999999999</v>
      </c>
    </row>
    <row r="25" spans="1:13">
      <c r="A25" s="282">
        <v>16</v>
      </c>
      <c r="B25" s="263" t="s">
        <v>290</v>
      </c>
      <c r="C25" s="263">
        <v>773.7</v>
      </c>
      <c r="D25" s="265">
        <v>764.56666666666661</v>
      </c>
      <c r="E25" s="265">
        <v>743.63333333333321</v>
      </c>
      <c r="F25" s="265">
        <v>713.56666666666661</v>
      </c>
      <c r="G25" s="265">
        <v>692.63333333333321</v>
      </c>
      <c r="H25" s="265">
        <v>794.63333333333321</v>
      </c>
      <c r="I25" s="265">
        <v>815.56666666666661</v>
      </c>
      <c r="J25" s="265">
        <v>845.63333333333321</v>
      </c>
      <c r="K25" s="263">
        <v>785.5</v>
      </c>
      <c r="L25" s="263">
        <v>734.5</v>
      </c>
      <c r="M25" s="263">
        <v>15.37523</v>
      </c>
    </row>
    <row r="26" spans="1:13">
      <c r="A26" s="282">
        <v>17</v>
      </c>
      <c r="B26" s="263" t="s">
        <v>223</v>
      </c>
      <c r="C26" s="263">
        <v>131.30000000000001</v>
      </c>
      <c r="D26" s="265">
        <v>131.66666666666666</v>
      </c>
      <c r="E26" s="265">
        <v>128.13333333333333</v>
      </c>
      <c r="F26" s="265">
        <v>124.96666666666667</v>
      </c>
      <c r="G26" s="265">
        <v>121.43333333333334</v>
      </c>
      <c r="H26" s="265">
        <v>134.83333333333331</v>
      </c>
      <c r="I26" s="265">
        <v>138.36666666666667</v>
      </c>
      <c r="J26" s="265">
        <v>141.5333333333333</v>
      </c>
      <c r="K26" s="263">
        <v>135.19999999999999</v>
      </c>
      <c r="L26" s="263">
        <v>128.5</v>
      </c>
      <c r="M26" s="263">
        <v>29.377459999999999</v>
      </c>
    </row>
    <row r="27" spans="1:13">
      <c r="A27" s="282">
        <v>18</v>
      </c>
      <c r="B27" s="263" t="s">
        <v>224</v>
      </c>
      <c r="C27" s="263">
        <v>218.65</v>
      </c>
      <c r="D27" s="265">
        <v>218.85</v>
      </c>
      <c r="E27" s="265">
        <v>216.45</v>
      </c>
      <c r="F27" s="265">
        <v>214.25</v>
      </c>
      <c r="G27" s="265">
        <v>211.85</v>
      </c>
      <c r="H27" s="265">
        <v>221.04999999999998</v>
      </c>
      <c r="I27" s="265">
        <v>223.45000000000002</v>
      </c>
      <c r="J27" s="265">
        <v>225.64999999999998</v>
      </c>
      <c r="K27" s="263">
        <v>221.25</v>
      </c>
      <c r="L27" s="263">
        <v>216.65</v>
      </c>
      <c r="M27" s="263">
        <v>14.17112</v>
      </c>
    </row>
    <row r="28" spans="1:13">
      <c r="A28" s="282">
        <v>19</v>
      </c>
      <c r="B28" s="263" t="s">
        <v>225</v>
      </c>
      <c r="C28" s="263">
        <v>1833.2</v>
      </c>
      <c r="D28" s="265">
        <v>1830.0666666666666</v>
      </c>
      <c r="E28" s="265">
        <v>1812.1333333333332</v>
      </c>
      <c r="F28" s="265">
        <v>1791.0666666666666</v>
      </c>
      <c r="G28" s="265">
        <v>1773.1333333333332</v>
      </c>
      <c r="H28" s="265">
        <v>1851.1333333333332</v>
      </c>
      <c r="I28" s="265">
        <v>1869.0666666666666</v>
      </c>
      <c r="J28" s="265">
        <v>1890.1333333333332</v>
      </c>
      <c r="K28" s="263">
        <v>1848</v>
      </c>
      <c r="L28" s="263">
        <v>1809</v>
      </c>
      <c r="M28" s="263">
        <v>1.6931400000000001</v>
      </c>
    </row>
    <row r="29" spans="1:13">
      <c r="A29" s="282">
        <v>20</v>
      </c>
      <c r="B29" s="263" t="s">
        <v>294</v>
      </c>
      <c r="C29" s="263">
        <v>939.9</v>
      </c>
      <c r="D29" s="265">
        <v>939.76666666666677</v>
      </c>
      <c r="E29" s="265">
        <v>931.53333333333353</v>
      </c>
      <c r="F29" s="265">
        <v>923.16666666666674</v>
      </c>
      <c r="G29" s="265">
        <v>914.93333333333351</v>
      </c>
      <c r="H29" s="265">
        <v>948.13333333333355</v>
      </c>
      <c r="I29" s="265">
        <v>956.3666666666669</v>
      </c>
      <c r="J29" s="265">
        <v>964.73333333333358</v>
      </c>
      <c r="K29" s="263">
        <v>948</v>
      </c>
      <c r="L29" s="263">
        <v>931.4</v>
      </c>
      <c r="M29" s="263">
        <v>3.1240000000000001</v>
      </c>
    </row>
    <row r="30" spans="1:13">
      <c r="A30" s="282">
        <v>21</v>
      </c>
      <c r="B30" s="263" t="s">
        <v>226</v>
      </c>
      <c r="C30" s="263">
        <v>2773.5</v>
      </c>
      <c r="D30" s="265">
        <v>2763.3333333333335</v>
      </c>
      <c r="E30" s="265">
        <v>2740.166666666667</v>
      </c>
      <c r="F30" s="265">
        <v>2706.8333333333335</v>
      </c>
      <c r="G30" s="265">
        <v>2683.666666666667</v>
      </c>
      <c r="H30" s="265">
        <v>2796.666666666667</v>
      </c>
      <c r="I30" s="265">
        <v>2819.8333333333339</v>
      </c>
      <c r="J30" s="265">
        <v>2853.166666666667</v>
      </c>
      <c r="K30" s="263">
        <v>2786.5</v>
      </c>
      <c r="L30" s="263">
        <v>2730</v>
      </c>
      <c r="M30" s="263">
        <v>1.4821800000000001</v>
      </c>
    </row>
    <row r="31" spans="1:13">
      <c r="A31" s="282">
        <v>22</v>
      </c>
      <c r="B31" s="263" t="s">
        <v>44</v>
      </c>
      <c r="C31" s="263">
        <v>893.25</v>
      </c>
      <c r="D31" s="265">
        <v>897.36666666666667</v>
      </c>
      <c r="E31" s="265">
        <v>885.93333333333339</v>
      </c>
      <c r="F31" s="265">
        <v>878.61666666666667</v>
      </c>
      <c r="G31" s="265">
        <v>867.18333333333339</v>
      </c>
      <c r="H31" s="265">
        <v>904.68333333333339</v>
      </c>
      <c r="I31" s="265">
        <v>916.11666666666656</v>
      </c>
      <c r="J31" s="265">
        <v>923.43333333333339</v>
      </c>
      <c r="K31" s="263">
        <v>908.8</v>
      </c>
      <c r="L31" s="263">
        <v>890.05</v>
      </c>
      <c r="M31" s="263">
        <v>8.2847899999999992</v>
      </c>
    </row>
    <row r="32" spans="1:13">
      <c r="A32" s="282">
        <v>23</v>
      </c>
      <c r="B32" s="263" t="s">
        <v>45</v>
      </c>
      <c r="C32" s="263">
        <v>289.5</v>
      </c>
      <c r="D32" s="265">
        <v>290.3</v>
      </c>
      <c r="E32" s="265">
        <v>286.70000000000005</v>
      </c>
      <c r="F32" s="265">
        <v>283.90000000000003</v>
      </c>
      <c r="G32" s="265">
        <v>280.30000000000007</v>
      </c>
      <c r="H32" s="265">
        <v>293.10000000000002</v>
      </c>
      <c r="I32" s="265">
        <v>296.70000000000005</v>
      </c>
      <c r="J32" s="265">
        <v>299.5</v>
      </c>
      <c r="K32" s="263">
        <v>293.89999999999998</v>
      </c>
      <c r="L32" s="263">
        <v>287.5</v>
      </c>
      <c r="M32" s="263">
        <v>57.447769999999998</v>
      </c>
    </row>
    <row r="33" spans="1:13">
      <c r="A33" s="282">
        <v>24</v>
      </c>
      <c r="B33" s="263" t="s">
        <v>46</v>
      </c>
      <c r="C33" s="263">
        <v>2976.35</v>
      </c>
      <c r="D33" s="265">
        <v>2978.2833333333333</v>
      </c>
      <c r="E33" s="265">
        <v>2925.5666666666666</v>
      </c>
      <c r="F33" s="265">
        <v>2874.7833333333333</v>
      </c>
      <c r="G33" s="265">
        <v>2822.0666666666666</v>
      </c>
      <c r="H33" s="265">
        <v>3029.0666666666666</v>
      </c>
      <c r="I33" s="265">
        <v>3081.7833333333328</v>
      </c>
      <c r="J33" s="265">
        <v>3132.5666666666666</v>
      </c>
      <c r="K33" s="263">
        <v>3031</v>
      </c>
      <c r="L33" s="263">
        <v>2927.5</v>
      </c>
      <c r="M33" s="263">
        <v>15.12021</v>
      </c>
    </row>
    <row r="34" spans="1:13">
      <c r="A34" s="282">
        <v>25</v>
      </c>
      <c r="B34" s="263" t="s">
        <v>47</v>
      </c>
      <c r="C34" s="263">
        <v>239.25</v>
      </c>
      <c r="D34" s="265">
        <v>240.45000000000002</v>
      </c>
      <c r="E34" s="265">
        <v>235.30000000000004</v>
      </c>
      <c r="F34" s="265">
        <v>231.35000000000002</v>
      </c>
      <c r="G34" s="265">
        <v>226.20000000000005</v>
      </c>
      <c r="H34" s="265">
        <v>244.40000000000003</v>
      </c>
      <c r="I34" s="265">
        <v>249.55</v>
      </c>
      <c r="J34" s="265">
        <v>253.50000000000003</v>
      </c>
      <c r="K34" s="263">
        <v>245.6</v>
      </c>
      <c r="L34" s="263">
        <v>236.5</v>
      </c>
      <c r="M34" s="263">
        <v>96.905510000000007</v>
      </c>
    </row>
    <row r="35" spans="1:13">
      <c r="A35" s="282">
        <v>26</v>
      </c>
      <c r="B35" s="263" t="s">
        <v>48</v>
      </c>
      <c r="C35" s="263">
        <v>122.05</v>
      </c>
      <c r="D35" s="265">
        <v>122.83333333333333</v>
      </c>
      <c r="E35" s="265">
        <v>119.96666666666665</v>
      </c>
      <c r="F35" s="265">
        <v>117.88333333333333</v>
      </c>
      <c r="G35" s="265">
        <v>115.01666666666665</v>
      </c>
      <c r="H35" s="265">
        <v>124.91666666666666</v>
      </c>
      <c r="I35" s="265">
        <v>127.78333333333333</v>
      </c>
      <c r="J35" s="265">
        <v>129.86666666666667</v>
      </c>
      <c r="K35" s="263">
        <v>125.7</v>
      </c>
      <c r="L35" s="263">
        <v>120.75</v>
      </c>
      <c r="M35" s="263">
        <v>168.39536000000001</v>
      </c>
    </row>
    <row r="36" spans="1:13">
      <c r="A36" s="282">
        <v>27</v>
      </c>
      <c r="B36" s="263" t="s">
        <v>50</v>
      </c>
      <c r="C36" s="263">
        <v>2401.35</v>
      </c>
      <c r="D36" s="265">
        <v>2421</v>
      </c>
      <c r="E36" s="265">
        <v>2377.35</v>
      </c>
      <c r="F36" s="265">
        <v>2353.35</v>
      </c>
      <c r="G36" s="265">
        <v>2309.6999999999998</v>
      </c>
      <c r="H36" s="265">
        <v>2445</v>
      </c>
      <c r="I36" s="265">
        <v>2488.6499999999996</v>
      </c>
      <c r="J36" s="265">
        <v>2512.65</v>
      </c>
      <c r="K36" s="263">
        <v>2464.65</v>
      </c>
      <c r="L36" s="263">
        <v>2397</v>
      </c>
      <c r="M36" s="263">
        <v>12.79203</v>
      </c>
    </row>
    <row r="37" spans="1:13">
      <c r="A37" s="282">
        <v>28</v>
      </c>
      <c r="B37" s="263" t="s">
        <v>52</v>
      </c>
      <c r="C37" s="263">
        <v>848.25</v>
      </c>
      <c r="D37" s="265">
        <v>853.75</v>
      </c>
      <c r="E37" s="265">
        <v>838.5</v>
      </c>
      <c r="F37" s="265">
        <v>828.75</v>
      </c>
      <c r="G37" s="265">
        <v>813.5</v>
      </c>
      <c r="H37" s="265">
        <v>863.5</v>
      </c>
      <c r="I37" s="265">
        <v>878.75</v>
      </c>
      <c r="J37" s="265">
        <v>888.5</v>
      </c>
      <c r="K37" s="263">
        <v>869</v>
      </c>
      <c r="L37" s="263">
        <v>844</v>
      </c>
      <c r="M37" s="263">
        <v>20.329519999999999</v>
      </c>
    </row>
    <row r="38" spans="1:13">
      <c r="A38" s="282">
        <v>29</v>
      </c>
      <c r="B38" s="263" t="s">
        <v>227</v>
      </c>
      <c r="C38" s="263">
        <v>3129.35</v>
      </c>
      <c r="D38" s="265">
        <v>3157.0833333333335</v>
      </c>
      <c r="E38" s="265">
        <v>3085.2666666666669</v>
      </c>
      <c r="F38" s="265">
        <v>3041.1833333333334</v>
      </c>
      <c r="G38" s="265">
        <v>2969.3666666666668</v>
      </c>
      <c r="H38" s="265">
        <v>3201.166666666667</v>
      </c>
      <c r="I38" s="265">
        <v>3272.9833333333336</v>
      </c>
      <c r="J38" s="265">
        <v>3317.0666666666671</v>
      </c>
      <c r="K38" s="263">
        <v>3228.9</v>
      </c>
      <c r="L38" s="263">
        <v>3113</v>
      </c>
      <c r="M38" s="263">
        <v>2.5380199999999999</v>
      </c>
    </row>
    <row r="39" spans="1:13">
      <c r="A39" s="282">
        <v>30</v>
      </c>
      <c r="B39" s="263" t="s">
        <v>54</v>
      </c>
      <c r="C39" s="263">
        <v>750.6</v>
      </c>
      <c r="D39" s="265">
        <v>757.4</v>
      </c>
      <c r="E39" s="265">
        <v>738.19999999999993</v>
      </c>
      <c r="F39" s="265">
        <v>725.8</v>
      </c>
      <c r="G39" s="265">
        <v>706.59999999999991</v>
      </c>
      <c r="H39" s="265">
        <v>769.8</v>
      </c>
      <c r="I39" s="265">
        <v>789</v>
      </c>
      <c r="J39" s="265">
        <v>801.4</v>
      </c>
      <c r="K39" s="263">
        <v>776.6</v>
      </c>
      <c r="L39" s="263">
        <v>745</v>
      </c>
      <c r="M39" s="263">
        <v>163.43306999999999</v>
      </c>
    </row>
    <row r="40" spans="1:13">
      <c r="A40" s="282">
        <v>31</v>
      </c>
      <c r="B40" s="263" t="s">
        <v>55</v>
      </c>
      <c r="C40" s="263">
        <v>3746.4</v>
      </c>
      <c r="D40" s="265">
        <v>3786.4</v>
      </c>
      <c r="E40" s="265">
        <v>3694.8</v>
      </c>
      <c r="F40" s="265">
        <v>3643.2000000000003</v>
      </c>
      <c r="G40" s="265">
        <v>3551.6000000000004</v>
      </c>
      <c r="H40" s="265">
        <v>3838</v>
      </c>
      <c r="I40" s="265">
        <v>3929.5999999999995</v>
      </c>
      <c r="J40" s="265">
        <v>3981.2</v>
      </c>
      <c r="K40" s="263">
        <v>3878</v>
      </c>
      <c r="L40" s="263">
        <v>3734.8</v>
      </c>
      <c r="M40" s="263">
        <v>11.19478</v>
      </c>
    </row>
    <row r="41" spans="1:13">
      <c r="A41" s="282">
        <v>32</v>
      </c>
      <c r="B41" s="263" t="s">
        <v>58</v>
      </c>
      <c r="C41" s="263">
        <v>5557.85</v>
      </c>
      <c r="D41" s="265">
        <v>5582.95</v>
      </c>
      <c r="E41" s="265">
        <v>5495.9</v>
      </c>
      <c r="F41" s="265">
        <v>5433.95</v>
      </c>
      <c r="G41" s="265">
        <v>5346.9</v>
      </c>
      <c r="H41" s="265">
        <v>5644.9</v>
      </c>
      <c r="I41" s="265">
        <v>5731.9500000000007</v>
      </c>
      <c r="J41" s="265">
        <v>5793.9</v>
      </c>
      <c r="K41" s="263">
        <v>5670</v>
      </c>
      <c r="L41" s="263">
        <v>5521</v>
      </c>
      <c r="M41" s="263">
        <v>25.08013</v>
      </c>
    </row>
    <row r="42" spans="1:13">
      <c r="A42" s="282">
        <v>33</v>
      </c>
      <c r="B42" s="263" t="s">
        <v>57</v>
      </c>
      <c r="C42" s="263">
        <v>9934.1</v>
      </c>
      <c r="D42" s="265">
        <v>9996.7333333333336</v>
      </c>
      <c r="E42" s="265">
        <v>9777.3666666666668</v>
      </c>
      <c r="F42" s="265">
        <v>9620.6333333333332</v>
      </c>
      <c r="G42" s="265">
        <v>9401.2666666666664</v>
      </c>
      <c r="H42" s="265">
        <v>10153.466666666667</v>
      </c>
      <c r="I42" s="265">
        <v>10372.833333333336</v>
      </c>
      <c r="J42" s="265">
        <v>10529.566666666668</v>
      </c>
      <c r="K42" s="263">
        <v>10216.1</v>
      </c>
      <c r="L42" s="263">
        <v>9840</v>
      </c>
      <c r="M42" s="263">
        <v>4.5434799999999997</v>
      </c>
    </row>
    <row r="43" spans="1:13">
      <c r="A43" s="282">
        <v>34</v>
      </c>
      <c r="B43" s="263" t="s">
        <v>228</v>
      </c>
      <c r="C43" s="263">
        <v>3618.5</v>
      </c>
      <c r="D43" s="265">
        <v>3618.5833333333335</v>
      </c>
      <c r="E43" s="265">
        <v>3589.916666666667</v>
      </c>
      <c r="F43" s="265">
        <v>3561.3333333333335</v>
      </c>
      <c r="G43" s="265">
        <v>3532.666666666667</v>
      </c>
      <c r="H43" s="265">
        <v>3647.166666666667</v>
      </c>
      <c r="I43" s="265">
        <v>3675.8333333333339</v>
      </c>
      <c r="J43" s="265">
        <v>3704.416666666667</v>
      </c>
      <c r="K43" s="263">
        <v>3647.25</v>
      </c>
      <c r="L43" s="263">
        <v>3590</v>
      </c>
      <c r="M43" s="263">
        <v>0.39406000000000002</v>
      </c>
    </row>
    <row r="44" spans="1:13">
      <c r="A44" s="282">
        <v>35</v>
      </c>
      <c r="B44" s="263" t="s">
        <v>59</v>
      </c>
      <c r="C44" s="263">
        <v>1628.2</v>
      </c>
      <c r="D44" s="265">
        <v>1625.1666666666667</v>
      </c>
      <c r="E44" s="265">
        <v>1608.1333333333334</v>
      </c>
      <c r="F44" s="265">
        <v>1588.0666666666666</v>
      </c>
      <c r="G44" s="265">
        <v>1571.0333333333333</v>
      </c>
      <c r="H44" s="265">
        <v>1645.2333333333336</v>
      </c>
      <c r="I44" s="265">
        <v>1662.2666666666669</v>
      </c>
      <c r="J44" s="265">
        <v>1682.3333333333337</v>
      </c>
      <c r="K44" s="263">
        <v>1642.2</v>
      </c>
      <c r="L44" s="263">
        <v>1605.1</v>
      </c>
      <c r="M44" s="263">
        <v>6.55016</v>
      </c>
    </row>
    <row r="45" spans="1:13">
      <c r="A45" s="282">
        <v>36</v>
      </c>
      <c r="B45" s="263" t="s">
        <v>229</v>
      </c>
      <c r="C45" s="263">
        <v>349.2</v>
      </c>
      <c r="D45" s="265">
        <v>351.56666666666666</v>
      </c>
      <c r="E45" s="265">
        <v>343.13333333333333</v>
      </c>
      <c r="F45" s="265">
        <v>337.06666666666666</v>
      </c>
      <c r="G45" s="265">
        <v>328.63333333333333</v>
      </c>
      <c r="H45" s="265">
        <v>357.63333333333333</v>
      </c>
      <c r="I45" s="265">
        <v>366.06666666666661</v>
      </c>
      <c r="J45" s="265">
        <v>372.13333333333333</v>
      </c>
      <c r="K45" s="263">
        <v>360</v>
      </c>
      <c r="L45" s="263">
        <v>345.5</v>
      </c>
      <c r="M45" s="263">
        <v>100.34217</v>
      </c>
    </row>
    <row r="46" spans="1:13">
      <c r="A46" s="282">
        <v>37</v>
      </c>
      <c r="B46" s="263" t="s">
        <v>60</v>
      </c>
      <c r="C46" s="263">
        <v>77.349999999999994</v>
      </c>
      <c r="D46" s="265">
        <v>78.283333333333331</v>
      </c>
      <c r="E46" s="265">
        <v>75.666666666666657</v>
      </c>
      <c r="F46" s="265">
        <v>73.98333333333332</v>
      </c>
      <c r="G46" s="265">
        <v>71.366666666666646</v>
      </c>
      <c r="H46" s="265">
        <v>79.966666666666669</v>
      </c>
      <c r="I46" s="265">
        <v>82.583333333333343</v>
      </c>
      <c r="J46" s="265">
        <v>84.26666666666668</v>
      </c>
      <c r="K46" s="263">
        <v>80.900000000000006</v>
      </c>
      <c r="L46" s="263">
        <v>76.599999999999994</v>
      </c>
      <c r="M46" s="263">
        <v>545.47933999999998</v>
      </c>
    </row>
    <row r="47" spans="1:13">
      <c r="A47" s="282">
        <v>38</v>
      </c>
      <c r="B47" s="263" t="s">
        <v>61</v>
      </c>
      <c r="C47" s="263">
        <v>75.849999999999994</v>
      </c>
      <c r="D47" s="265">
        <v>76.516666666666666</v>
      </c>
      <c r="E47" s="265">
        <v>74.533333333333331</v>
      </c>
      <c r="F47" s="265">
        <v>73.216666666666669</v>
      </c>
      <c r="G47" s="265">
        <v>71.233333333333334</v>
      </c>
      <c r="H47" s="265">
        <v>77.833333333333329</v>
      </c>
      <c r="I47" s="265">
        <v>79.816666666666649</v>
      </c>
      <c r="J47" s="265">
        <v>81.133333333333326</v>
      </c>
      <c r="K47" s="263">
        <v>78.5</v>
      </c>
      <c r="L47" s="263">
        <v>75.2</v>
      </c>
      <c r="M47" s="263">
        <v>39.44641</v>
      </c>
    </row>
    <row r="48" spans="1:13">
      <c r="A48" s="282">
        <v>39</v>
      </c>
      <c r="B48" s="263" t="s">
        <v>62</v>
      </c>
      <c r="C48" s="263">
        <v>1505.7</v>
      </c>
      <c r="D48" s="265">
        <v>1514.6499999999999</v>
      </c>
      <c r="E48" s="265">
        <v>1490.5499999999997</v>
      </c>
      <c r="F48" s="265">
        <v>1475.3999999999999</v>
      </c>
      <c r="G48" s="265">
        <v>1451.2999999999997</v>
      </c>
      <c r="H48" s="265">
        <v>1529.7999999999997</v>
      </c>
      <c r="I48" s="265">
        <v>1553.8999999999996</v>
      </c>
      <c r="J48" s="265">
        <v>1569.0499999999997</v>
      </c>
      <c r="K48" s="263">
        <v>1538.75</v>
      </c>
      <c r="L48" s="263">
        <v>1499.5</v>
      </c>
      <c r="M48" s="263">
        <v>8.0376399999999997</v>
      </c>
    </row>
    <row r="49" spans="1:13">
      <c r="A49" s="282">
        <v>40</v>
      </c>
      <c r="B49" s="263" t="s">
        <v>65</v>
      </c>
      <c r="C49" s="263">
        <v>717.25</v>
      </c>
      <c r="D49" s="265">
        <v>721.4</v>
      </c>
      <c r="E49" s="265">
        <v>710.84999999999991</v>
      </c>
      <c r="F49" s="265">
        <v>704.44999999999993</v>
      </c>
      <c r="G49" s="265">
        <v>693.89999999999986</v>
      </c>
      <c r="H49" s="265">
        <v>727.8</v>
      </c>
      <c r="I49" s="265">
        <v>738.34999999999991</v>
      </c>
      <c r="J49" s="265">
        <v>744.75</v>
      </c>
      <c r="K49" s="263">
        <v>731.95</v>
      </c>
      <c r="L49" s="263">
        <v>715</v>
      </c>
      <c r="M49" s="263">
        <v>9.3536800000000007</v>
      </c>
    </row>
    <row r="50" spans="1:13">
      <c r="A50" s="282">
        <v>41</v>
      </c>
      <c r="B50" s="263" t="s">
        <v>64</v>
      </c>
      <c r="C50" s="263">
        <v>140.05000000000001</v>
      </c>
      <c r="D50" s="265">
        <v>140.93333333333334</v>
      </c>
      <c r="E50" s="265">
        <v>138.36666666666667</v>
      </c>
      <c r="F50" s="265">
        <v>136.68333333333334</v>
      </c>
      <c r="G50" s="265">
        <v>134.11666666666667</v>
      </c>
      <c r="H50" s="265">
        <v>142.61666666666667</v>
      </c>
      <c r="I50" s="265">
        <v>145.18333333333334</v>
      </c>
      <c r="J50" s="265">
        <v>146.86666666666667</v>
      </c>
      <c r="K50" s="263">
        <v>143.5</v>
      </c>
      <c r="L50" s="263">
        <v>139.25</v>
      </c>
      <c r="M50" s="263">
        <v>131.99775</v>
      </c>
    </row>
    <row r="51" spans="1:13">
      <c r="A51" s="282">
        <v>42</v>
      </c>
      <c r="B51" s="263" t="s">
        <v>66</v>
      </c>
      <c r="C51" s="263">
        <v>616.6</v>
      </c>
      <c r="D51" s="265">
        <v>620.21666666666658</v>
      </c>
      <c r="E51" s="265">
        <v>608.68333333333317</v>
      </c>
      <c r="F51" s="265">
        <v>600.76666666666654</v>
      </c>
      <c r="G51" s="265">
        <v>589.23333333333312</v>
      </c>
      <c r="H51" s="265">
        <v>628.13333333333321</v>
      </c>
      <c r="I51" s="265">
        <v>639.66666666666674</v>
      </c>
      <c r="J51" s="265">
        <v>647.58333333333326</v>
      </c>
      <c r="K51" s="263">
        <v>631.75</v>
      </c>
      <c r="L51" s="263">
        <v>612.29999999999995</v>
      </c>
      <c r="M51" s="263">
        <v>11.06334</v>
      </c>
    </row>
    <row r="52" spans="1:13">
      <c r="A52" s="282">
        <v>43</v>
      </c>
      <c r="B52" s="263" t="s">
        <v>69</v>
      </c>
      <c r="C52" s="263">
        <v>53.4</v>
      </c>
      <c r="D52" s="265">
        <v>54.1</v>
      </c>
      <c r="E52" s="265">
        <v>51.85</v>
      </c>
      <c r="F52" s="265">
        <v>50.3</v>
      </c>
      <c r="G52" s="265">
        <v>48.05</v>
      </c>
      <c r="H52" s="265">
        <v>55.650000000000006</v>
      </c>
      <c r="I52" s="265">
        <v>57.900000000000006</v>
      </c>
      <c r="J52" s="265">
        <v>59.45000000000001</v>
      </c>
      <c r="K52" s="263">
        <v>56.35</v>
      </c>
      <c r="L52" s="263">
        <v>52.55</v>
      </c>
      <c r="M52" s="263">
        <v>1265.21758</v>
      </c>
    </row>
    <row r="53" spans="1:13">
      <c r="A53" s="282">
        <v>44</v>
      </c>
      <c r="B53" s="263" t="s">
        <v>73</v>
      </c>
      <c r="C53" s="263">
        <v>457.55</v>
      </c>
      <c r="D53" s="265">
        <v>457.51666666666665</v>
      </c>
      <c r="E53" s="265">
        <v>451.0333333333333</v>
      </c>
      <c r="F53" s="265">
        <v>444.51666666666665</v>
      </c>
      <c r="G53" s="265">
        <v>438.0333333333333</v>
      </c>
      <c r="H53" s="265">
        <v>464.0333333333333</v>
      </c>
      <c r="I53" s="265">
        <v>470.51666666666665</v>
      </c>
      <c r="J53" s="265">
        <v>477.0333333333333</v>
      </c>
      <c r="K53" s="263">
        <v>464</v>
      </c>
      <c r="L53" s="263">
        <v>451</v>
      </c>
      <c r="M53" s="263">
        <v>263.96386000000001</v>
      </c>
    </row>
    <row r="54" spans="1:13">
      <c r="A54" s="282">
        <v>45</v>
      </c>
      <c r="B54" s="263" t="s">
        <v>68</v>
      </c>
      <c r="C54" s="263">
        <v>524.20000000000005</v>
      </c>
      <c r="D54" s="265">
        <v>526.16666666666663</v>
      </c>
      <c r="E54" s="265">
        <v>519.58333333333326</v>
      </c>
      <c r="F54" s="265">
        <v>514.96666666666658</v>
      </c>
      <c r="G54" s="265">
        <v>508.38333333333321</v>
      </c>
      <c r="H54" s="265">
        <v>530.7833333333333</v>
      </c>
      <c r="I54" s="265">
        <v>537.36666666666656</v>
      </c>
      <c r="J54" s="265">
        <v>541.98333333333335</v>
      </c>
      <c r="K54" s="263">
        <v>532.75</v>
      </c>
      <c r="L54" s="263">
        <v>521.54999999999995</v>
      </c>
      <c r="M54" s="263">
        <v>114.10263999999999</v>
      </c>
    </row>
    <row r="55" spans="1:13">
      <c r="A55" s="282">
        <v>46</v>
      </c>
      <c r="B55" s="263" t="s">
        <v>70</v>
      </c>
      <c r="C55" s="263">
        <v>400.2</v>
      </c>
      <c r="D55" s="265">
        <v>400.90000000000003</v>
      </c>
      <c r="E55" s="265">
        <v>397.00000000000006</v>
      </c>
      <c r="F55" s="265">
        <v>393.8</v>
      </c>
      <c r="G55" s="265">
        <v>389.90000000000003</v>
      </c>
      <c r="H55" s="265">
        <v>404.10000000000008</v>
      </c>
      <c r="I55" s="265">
        <v>408.00000000000006</v>
      </c>
      <c r="J55" s="265">
        <v>411.2000000000001</v>
      </c>
      <c r="K55" s="263">
        <v>404.8</v>
      </c>
      <c r="L55" s="263">
        <v>397.7</v>
      </c>
      <c r="M55" s="263">
        <v>37.564529999999998</v>
      </c>
    </row>
    <row r="56" spans="1:13">
      <c r="A56" s="282">
        <v>47</v>
      </c>
      <c r="B56" s="263" t="s">
        <v>230</v>
      </c>
      <c r="C56" s="263">
        <v>1188.7</v>
      </c>
      <c r="D56" s="265">
        <v>1200.8999999999999</v>
      </c>
      <c r="E56" s="265">
        <v>1172.7999999999997</v>
      </c>
      <c r="F56" s="265">
        <v>1156.8999999999999</v>
      </c>
      <c r="G56" s="265">
        <v>1128.7999999999997</v>
      </c>
      <c r="H56" s="265">
        <v>1216.7999999999997</v>
      </c>
      <c r="I56" s="265">
        <v>1244.8999999999996</v>
      </c>
      <c r="J56" s="265">
        <v>1260.7999999999997</v>
      </c>
      <c r="K56" s="263">
        <v>1229</v>
      </c>
      <c r="L56" s="263">
        <v>1185</v>
      </c>
      <c r="M56" s="263">
        <v>0.62997999999999998</v>
      </c>
    </row>
    <row r="57" spans="1:13">
      <c r="A57" s="282">
        <v>48</v>
      </c>
      <c r="B57" s="263" t="s">
        <v>71</v>
      </c>
      <c r="C57" s="263">
        <v>14893.2</v>
      </c>
      <c r="D57" s="265">
        <v>14937.416666666666</v>
      </c>
      <c r="E57" s="265">
        <v>14757.383333333331</v>
      </c>
      <c r="F57" s="265">
        <v>14621.566666666666</v>
      </c>
      <c r="G57" s="265">
        <v>14441.533333333331</v>
      </c>
      <c r="H57" s="265">
        <v>15073.233333333332</v>
      </c>
      <c r="I57" s="265">
        <v>15253.266666666668</v>
      </c>
      <c r="J57" s="265">
        <v>15389.083333333332</v>
      </c>
      <c r="K57" s="263">
        <v>15117.45</v>
      </c>
      <c r="L57" s="263">
        <v>14801.6</v>
      </c>
      <c r="M57" s="263">
        <v>0.28343000000000002</v>
      </c>
    </row>
    <row r="58" spans="1:13">
      <c r="A58" s="282">
        <v>49</v>
      </c>
      <c r="B58" s="263" t="s">
        <v>74</v>
      </c>
      <c r="C58" s="263">
        <v>3434.25</v>
      </c>
      <c r="D58" s="265">
        <v>3451.0333333333333</v>
      </c>
      <c r="E58" s="265">
        <v>3408.2166666666667</v>
      </c>
      <c r="F58" s="265">
        <v>3382.1833333333334</v>
      </c>
      <c r="G58" s="265">
        <v>3339.3666666666668</v>
      </c>
      <c r="H58" s="265">
        <v>3477.0666666666666</v>
      </c>
      <c r="I58" s="265">
        <v>3519.8833333333332</v>
      </c>
      <c r="J58" s="265">
        <v>3545.9166666666665</v>
      </c>
      <c r="K58" s="263">
        <v>3493.85</v>
      </c>
      <c r="L58" s="263">
        <v>3425</v>
      </c>
      <c r="M58" s="263">
        <v>3.4420500000000001</v>
      </c>
    </row>
    <row r="59" spans="1:13">
      <c r="A59" s="282">
        <v>50</v>
      </c>
      <c r="B59" s="263" t="s">
        <v>80</v>
      </c>
      <c r="C59" s="263">
        <v>625.9</v>
      </c>
      <c r="D59" s="265">
        <v>627.91666666666663</v>
      </c>
      <c r="E59" s="265">
        <v>620.93333333333328</v>
      </c>
      <c r="F59" s="265">
        <v>615.9666666666667</v>
      </c>
      <c r="G59" s="265">
        <v>608.98333333333335</v>
      </c>
      <c r="H59" s="265">
        <v>632.88333333333321</v>
      </c>
      <c r="I59" s="265">
        <v>639.86666666666656</v>
      </c>
      <c r="J59" s="265">
        <v>644.83333333333314</v>
      </c>
      <c r="K59" s="263">
        <v>634.9</v>
      </c>
      <c r="L59" s="263">
        <v>622.95000000000005</v>
      </c>
      <c r="M59" s="263">
        <v>3.3829600000000002</v>
      </c>
    </row>
    <row r="60" spans="1:13">
      <c r="A60" s="282">
        <v>51</v>
      </c>
      <c r="B60" s="263" t="s">
        <v>75</v>
      </c>
      <c r="C60" s="263">
        <v>442.5</v>
      </c>
      <c r="D60" s="265">
        <v>445</v>
      </c>
      <c r="E60" s="265">
        <v>439.05</v>
      </c>
      <c r="F60" s="265">
        <v>435.6</v>
      </c>
      <c r="G60" s="265">
        <v>429.65000000000003</v>
      </c>
      <c r="H60" s="265">
        <v>448.45</v>
      </c>
      <c r="I60" s="265">
        <v>454.40000000000003</v>
      </c>
      <c r="J60" s="265">
        <v>457.84999999999997</v>
      </c>
      <c r="K60" s="263">
        <v>450.95</v>
      </c>
      <c r="L60" s="263">
        <v>441.55</v>
      </c>
      <c r="M60" s="263">
        <v>14.88897</v>
      </c>
    </row>
    <row r="61" spans="1:13">
      <c r="A61" s="282">
        <v>52</v>
      </c>
      <c r="B61" s="263" t="s">
        <v>76</v>
      </c>
      <c r="C61" s="263">
        <v>157</v>
      </c>
      <c r="D61" s="265">
        <v>158.91666666666666</v>
      </c>
      <c r="E61" s="265">
        <v>153.63333333333333</v>
      </c>
      <c r="F61" s="265">
        <v>150.26666666666668</v>
      </c>
      <c r="G61" s="265">
        <v>144.98333333333335</v>
      </c>
      <c r="H61" s="265">
        <v>162.2833333333333</v>
      </c>
      <c r="I61" s="265">
        <v>167.56666666666666</v>
      </c>
      <c r="J61" s="265">
        <v>170.93333333333328</v>
      </c>
      <c r="K61" s="263">
        <v>164.2</v>
      </c>
      <c r="L61" s="263">
        <v>155.55000000000001</v>
      </c>
      <c r="M61" s="263">
        <v>159.01414</v>
      </c>
    </row>
    <row r="62" spans="1:13">
      <c r="A62" s="282">
        <v>53</v>
      </c>
      <c r="B62" s="263" t="s">
        <v>77</v>
      </c>
      <c r="C62" s="263">
        <v>129.85</v>
      </c>
      <c r="D62" s="265">
        <v>131.48333333333332</v>
      </c>
      <c r="E62" s="265">
        <v>127.26666666666665</v>
      </c>
      <c r="F62" s="265">
        <v>124.68333333333334</v>
      </c>
      <c r="G62" s="265">
        <v>120.46666666666667</v>
      </c>
      <c r="H62" s="265">
        <v>134.06666666666663</v>
      </c>
      <c r="I62" s="265">
        <v>138.28333333333327</v>
      </c>
      <c r="J62" s="265">
        <v>140.86666666666662</v>
      </c>
      <c r="K62" s="263">
        <v>135.69999999999999</v>
      </c>
      <c r="L62" s="263">
        <v>128.9</v>
      </c>
      <c r="M62" s="263">
        <v>22.16554</v>
      </c>
    </row>
    <row r="63" spans="1:13">
      <c r="A63" s="282">
        <v>54</v>
      </c>
      <c r="B63" s="263" t="s">
        <v>81</v>
      </c>
      <c r="C63" s="263">
        <v>531.79999999999995</v>
      </c>
      <c r="D63" s="265">
        <v>537.0333333333333</v>
      </c>
      <c r="E63" s="265">
        <v>524.16666666666663</v>
      </c>
      <c r="F63" s="265">
        <v>516.5333333333333</v>
      </c>
      <c r="G63" s="265">
        <v>503.66666666666663</v>
      </c>
      <c r="H63" s="265">
        <v>544.66666666666663</v>
      </c>
      <c r="I63" s="265">
        <v>557.53333333333342</v>
      </c>
      <c r="J63" s="265">
        <v>565.16666666666663</v>
      </c>
      <c r="K63" s="263">
        <v>549.9</v>
      </c>
      <c r="L63" s="263">
        <v>529.4</v>
      </c>
      <c r="M63" s="263">
        <v>26.595749999999999</v>
      </c>
    </row>
    <row r="64" spans="1:13">
      <c r="A64" s="282">
        <v>55</v>
      </c>
      <c r="B64" s="263" t="s">
        <v>82</v>
      </c>
      <c r="C64" s="263">
        <v>805.95</v>
      </c>
      <c r="D64" s="265">
        <v>808.88333333333333</v>
      </c>
      <c r="E64" s="265">
        <v>799.06666666666661</v>
      </c>
      <c r="F64" s="265">
        <v>792.18333333333328</v>
      </c>
      <c r="G64" s="265">
        <v>782.36666666666656</v>
      </c>
      <c r="H64" s="265">
        <v>815.76666666666665</v>
      </c>
      <c r="I64" s="265">
        <v>825.58333333333348</v>
      </c>
      <c r="J64" s="265">
        <v>832.4666666666667</v>
      </c>
      <c r="K64" s="263">
        <v>818.7</v>
      </c>
      <c r="L64" s="263">
        <v>802</v>
      </c>
      <c r="M64" s="263">
        <v>20.82799</v>
      </c>
    </row>
    <row r="65" spans="1:13">
      <c r="A65" s="282">
        <v>56</v>
      </c>
      <c r="B65" s="263" t="s">
        <v>231</v>
      </c>
      <c r="C65" s="263">
        <v>172.2</v>
      </c>
      <c r="D65" s="265">
        <v>172.9</v>
      </c>
      <c r="E65" s="265">
        <v>169.8</v>
      </c>
      <c r="F65" s="265">
        <v>167.4</v>
      </c>
      <c r="G65" s="265">
        <v>164.3</v>
      </c>
      <c r="H65" s="265">
        <v>175.3</v>
      </c>
      <c r="I65" s="265">
        <v>178.39999999999998</v>
      </c>
      <c r="J65" s="265">
        <v>180.8</v>
      </c>
      <c r="K65" s="263">
        <v>176</v>
      </c>
      <c r="L65" s="263">
        <v>170.5</v>
      </c>
      <c r="M65" s="263">
        <v>38.705350000000003</v>
      </c>
    </row>
    <row r="66" spans="1:13">
      <c r="A66" s="282">
        <v>57</v>
      </c>
      <c r="B66" s="263" t="s">
        <v>83</v>
      </c>
      <c r="C66" s="263">
        <v>150.5</v>
      </c>
      <c r="D66" s="265">
        <v>150.83333333333334</v>
      </c>
      <c r="E66" s="265">
        <v>148.66666666666669</v>
      </c>
      <c r="F66" s="265">
        <v>146.83333333333334</v>
      </c>
      <c r="G66" s="265">
        <v>144.66666666666669</v>
      </c>
      <c r="H66" s="265">
        <v>152.66666666666669</v>
      </c>
      <c r="I66" s="265">
        <v>154.83333333333337</v>
      </c>
      <c r="J66" s="265">
        <v>156.66666666666669</v>
      </c>
      <c r="K66" s="263">
        <v>153</v>
      </c>
      <c r="L66" s="263">
        <v>149</v>
      </c>
      <c r="M66" s="263">
        <v>148.35735</v>
      </c>
    </row>
    <row r="67" spans="1:13">
      <c r="A67" s="282">
        <v>58</v>
      </c>
      <c r="B67" s="263" t="s">
        <v>823</v>
      </c>
      <c r="C67" s="263">
        <v>2722.1</v>
      </c>
      <c r="D67" s="265">
        <v>2742.35</v>
      </c>
      <c r="E67" s="265">
        <v>2690.75</v>
      </c>
      <c r="F67" s="265">
        <v>2659.4</v>
      </c>
      <c r="G67" s="265">
        <v>2607.8000000000002</v>
      </c>
      <c r="H67" s="265">
        <v>2773.7</v>
      </c>
      <c r="I67" s="265">
        <v>2825.2999999999993</v>
      </c>
      <c r="J67" s="265">
        <v>2856.6499999999996</v>
      </c>
      <c r="K67" s="263">
        <v>2793.95</v>
      </c>
      <c r="L67" s="263">
        <v>2711</v>
      </c>
      <c r="M67" s="263">
        <v>4.7633799999999997</v>
      </c>
    </row>
    <row r="68" spans="1:13">
      <c r="A68" s="282">
        <v>59</v>
      </c>
      <c r="B68" s="263" t="s">
        <v>84</v>
      </c>
      <c r="C68" s="263">
        <v>1621.95</v>
      </c>
      <c r="D68" s="265">
        <v>1629.4333333333334</v>
      </c>
      <c r="E68" s="265">
        <v>1610.7166666666667</v>
      </c>
      <c r="F68" s="265">
        <v>1599.4833333333333</v>
      </c>
      <c r="G68" s="265">
        <v>1580.7666666666667</v>
      </c>
      <c r="H68" s="265">
        <v>1640.6666666666667</v>
      </c>
      <c r="I68" s="265">
        <v>1659.3833333333334</v>
      </c>
      <c r="J68" s="265">
        <v>1670.6166666666668</v>
      </c>
      <c r="K68" s="263">
        <v>1648.15</v>
      </c>
      <c r="L68" s="263">
        <v>1618.2</v>
      </c>
      <c r="M68" s="263">
        <v>5.3903800000000004</v>
      </c>
    </row>
    <row r="69" spans="1:13">
      <c r="A69" s="282">
        <v>60</v>
      </c>
      <c r="B69" s="263" t="s">
        <v>85</v>
      </c>
      <c r="C69" s="263">
        <v>577.15</v>
      </c>
      <c r="D69" s="265">
        <v>581.85</v>
      </c>
      <c r="E69" s="265">
        <v>565.30000000000007</v>
      </c>
      <c r="F69" s="265">
        <v>553.45000000000005</v>
      </c>
      <c r="G69" s="265">
        <v>536.90000000000009</v>
      </c>
      <c r="H69" s="265">
        <v>593.70000000000005</v>
      </c>
      <c r="I69" s="265">
        <v>610.25</v>
      </c>
      <c r="J69" s="265">
        <v>622.1</v>
      </c>
      <c r="K69" s="263">
        <v>598.4</v>
      </c>
      <c r="L69" s="263">
        <v>570</v>
      </c>
      <c r="M69" s="263">
        <v>78.166569999999993</v>
      </c>
    </row>
    <row r="70" spans="1:13">
      <c r="A70" s="282">
        <v>61</v>
      </c>
      <c r="B70" s="263" t="s">
        <v>232</v>
      </c>
      <c r="C70" s="263">
        <v>772.65</v>
      </c>
      <c r="D70" s="265">
        <v>770.56666666666661</v>
      </c>
      <c r="E70" s="265">
        <v>764.33333333333326</v>
      </c>
      <c r="F70" s="265">
        <v>756.01666666666665</v>
      </c>
      <c r="G70" s="265">
        <v>749.7833333333333</v>
      </c>
      <c r="H70" s="265">
        <v>778.88333333333321</v>
      </c>
      <c r="I70" s="265">
        <v>785.11666666666656</v>
      </c>
      <c r="J70" s="265">
        <v>793.43333333333317</v>
      </c>
      <c r="K70" s="263">
        <v>776.8</v>
      </c>
      <c r="L70" s="263">
        <v>762.25</v>
      </c>
      <c r="M70" s="263">
        <v>2.53348</v>
      </c>
    </row>
    <row r="71" spans="1:13">
      <c r="A71" s="282">
        <v>62</v>
      </c>
      <c r="B71" s="263" t="s">
        <v>233</v>
      </c>
      <c r="C71" s="263">
        <v>410.25</v>
      </c>
      <c r="D71" s="265">
        <v>410.91666666666669</v>
      </c>
      <c r="E71" s="265">
        <v>400.58333333333337</v>
      </c>
      <c r="F71" s="265">
        <v>390.91666666666669</v>
      </c>
      <c r="G71" s="265">
        <v>380.58333333333337</v>
      </c>
      <c r="H71" s="265">
        <v>420.58333333333337</v>
      </c>
      <c r="I71" s="265">
        <v>430.91666666666674</v>
      </c>
      <c r="J71" s="265">
        <v>440.58333333333337</v>
      </c>
      <c r="K71" s="263">
        <v>421.25</v>
      </c>
      <c r="L71" s="263">
        <v>401.25</v>
      </c>
      <c r="M71" s="263">
        <v>11.31935</v>
      </c>
    </row>
    <row r="72" spans="1:13">
      <c r="A72" s="282">
        <v>63</v>
      </c>
      <c r="B72" s="263" t="s">
        <v>86</v>
      </c>
      <c r="C72" s="263">
        <v>883.9</v>
      </c>
      <c r="D72" s="265">
        <v>895.56666666666661</v>
      </c>
      <c r="E72" s="265">
        <v>868.38333333333321</v>
      </c>
      <c r="F72" s="265">
        <v>852.86666666666656</v>
      </c>
      <c r="G72" s="265">
        <v>825.68333333333317</v>
      </c>
      <c r="H72" s="265">
        <v>911.08333333333326</v>
      </c>
      <c r="I72" s="265">
        <v>938.26666666666665</v>
      </c>
      <c r="J72" s="265">
        <v>953.7833333333333</v>
      </c>
      <c r="K72" s="263">
        <v>922.75</v>
      </c>
      <c r="L72" s="263">
        <v>880.05</v>
      </c>
      <c r="M72" s="263">
        <v>41.388779999999997</v>
      </c>
    </row>
    <row r="73" spans="1:13">
      <c r="A73" s="282">
        <v>64</v>
      </c>
      <c r="B73" s="263" t="s">
        <v>92</v>
      </c>
      <c r="C73" s="263">
        <v>308.5</v>
      </c>
      <c r="D73" s="265">
        <v>312.3</v>
      </c>
      <c r="E73" s="265">
        <v>302.35000000000002</v>
      </c>
      <c r="F73" s="265">
        <v>296.2</v>
      </c>
      <c r="G73" s="265">
        <v>286.25</v>
      </c>
      <c r="H73" s="265">
        <v>318.45000000000005</v>
      </c>
      <c r="I73" s="265">
        <v>328.4</v>
      </c>
      <c r="J73" s="265">
        <v>334.55000000000007</v>
      </c>
      <c r="K73" s="263">
        <v>322.25</v>
      </c>
      <c r="L73" s="263">
        <v>306.14999999999998</v>
      </c>
      <c r="M73" s="263">
        <v>94.989379999999997</v>
      </c>
    </row>
    <row r="74" spans="1:13">
      <c r="A74" s="282">
        <v>65</v>
      </c>
      <c r="B74" s="263" t="s">
        <v>87</v>
      </c>
      <c r="C74" s="263">
        <v>523.45000000000005</v>
      </c>
      <c r="D74" s="265">
        <v>526.66666666666674</v>
      </c>
      <c r="E74" s="265">
        <v>518.98333333333346</v>
      </c>
      <c r="F74" s="265">
        <v>514.51666666666677</v>
      </c>
      <c r="G74" s="265">
        <v>506.83333333333348</v>
      </c>
      <c r="H74" s="265">
        <v>531.13333333333344</v>
      </c>
      <c r="I74" s="265">
        <v>538.81666666666683</v>
      </c>
      <c r="J74" s="265">
        <v>543.28333333333342</v>
      </c>
      <c r="K74" s="263">
        <v>534.35</v>
      </c>
      <c r="L74" s="263">
        <v>522.20000000000005</v>
      </c>
      <c r="M74" s="263">
        <v>17.579429999999999</v>
      </c>
    </row>
    <row r="75" spans="1:13">
      <c r="A75" s="282">
        <v>66</v>
      </c>
      <c r="B75" s="263" t="s">
        <v>234</v>
      </c>
      <c r="C75" s="263">
        <v>1474.6</v>
      </c>
      <c r="D75" s="265">
        <v>1483.1666666666667</v>
      </c>
      <c r="E75" s="265">
        <v>1461.4333333333334</v>
      </c>
      <c r="F75" s="265">
        <v>1448.2666666666667</v>
      </c>
      <c r="G75" s="265">
        <v>1426.5333333333333</v>
      </c>
      <c r="H75" s="265">
        <v>1496.3333333333335</v>
      </c>
      <c r="I75" s="265">
        <v>1518.0666666666666</v>
      </c>
      <c r="J75" s="265">
        <v>1531.2333333333336</v>
      </c>
      <c r="K75" s="263">
        <v>1504.9</v>
      </c>
      <c r="L75" s="263">
        <v>1470</v>
      </c>
      <c r="M75" s="263">
        <v>3.0105200000000001</v>
      </c>
    </row>
    <row r="76" spans="1:13">
      <c r="A76" s="282">
        <v>67</v>
      </c>
      <c r="B76" s="263" t="s">
        <v>834</v>
      </c>
      <c r="C76" s="263">
        <v>278.75</v>
      </c>
      <c r="D76" s="265">
        <v>285.25</v>
      </c>
      <c r="E76" s="265">
        <v>268.5</v>
      </c>
      <c r="F76" s="265">
        <v>258.25</v>
      </c>
      <c r="G76" s="265">
        <v>241.5</v>
      </c>
      <c r="H76" s="265">
        <v>295.5</v>
      </c>
      <c r="I76" s="265">
        <v>312.25</v>
      </c>
      <c r="J76" s="265">
        <v>322.5</v>
      </c>
      <c r="K76" s="263">
        <v>302</v>
      </c>
      <c r="L76" s="263">
        <v>275</v>
      </c>
      <c r="M76" s="263">
        <v>16.819690000000001</v>
      </c>
    </row>
    <row r="77" spans="1:13">
      <c r="A77" s="282">
        <v>68</v>
      </c>
      <c r="B77" s="263" t="s">
        <v>90</v>
      </c>
      <c r="C77" s="263">
        <v>3512.05</v>
      </c>
      <c r="D77" s="265">
        <v>3526.8166666666671</v>
      </c>
      <c r="E77" s="265">
        <v>3488.7833333333342</v>
      </c>
      <c r="F77" s="265">
        <v>3465.5166666666673</v>
      </c>
      <c r="G77" s="265">
        <v>3427.4833333333345</v>
      </c>
      <c r="H77" s="265">
        <v>3550.0833333333339</v>
      </c>
      <c r="I77" s="265">
        <v>3588.1166666666668</v>
      </c>
      <c r="J77" s="265">
        <v>3611.3833333333337</v>
      </c>
      <c r="K77" s="263">
        <v>3564.85</v>
      </c>
      <c r="L77" s="263">
        <v>3503.55</v>
      </c>
      <c r="M77" s="263">
        <v>6.0032300000000003</v>
      </c>
    </row>
    <row r="78" spans="1:13">
      <c r="A78" s="282">
        <v>69</v>
      </c>
      <c r="B78" s="263" t="s">
        <v>348</v>
      </c>
      <c r="C78" s="263">
        <v>2340.1999999999998</v>
      </c>
      <c r="D78" s="265">
        <v>2349.5166666666664</v>
      </c>
      <c r="E78" s="265">
        <v>2313.333333333333</v>
      </c>
      <c r="F78" s="265">
        <v>2286.4666666666667</v>
      </c>
      <c r="G78" s="265">
        <v>2250.2833333333333</v>
      </c>
      <c r="H78" s="265">
        <v>2376.3833333333328</v>
      </c>
      <c r="I78" s="265">
        <v>2412.5666666666662</v>
      </c>
      <c r="J78" s="265">
        <v>2439.4333333333325</v>
      </c>
      <c r="K78" s="263">
        <v>2385.6999999999998</v>
      </c>
      <c r="L78" s="263">
        <v>2322.65</v>
      </c>
      <c r="M78" s="263">
        <v>1.16648</v>
      </c>
    </row>
    <row r="79" spans="1:13">
      <c r="A79" s="282">
        <v>70</v>
      </c>
      <c r="B79" s="263" t="s">
        <v>93</v>
      </c>
      <c r="C79" s="263">
        <v>4426.5</v>
      </c>
      <c r="D79" s="265">
        <v>4453.1833333333334</v>
      </c>
      <c r="E79" s="265">
        <v>4376.416666666667</v>
      </c>
      <c r="F79" s="265">
        <v>4326.3333333333339</v>
      </c>
      <c r="G79" s="265">
        <v>4249.5666666666675</v>
      </c>
      <c r="H79" s="265">
        <v>4503.2666666666664</v>
      </c>
      <c r="I79" s="265">
        <v>4580.0333333333328</v>
      </c>
      <c r="J79" s="265">
        <v>4630.1166666666659</v>
      </c>
      <c r="K79" s="263">
        <v>4529.95</v>
      </c>
      <c r="L79" s="263">
        <v>4403.1000000000004</v>
      </c>
      <c r="M79" s="263">
        <v>6.87852</v>
      </c>
    </row>
    <row r="80" spans="1:13">
      <c r="A80" s="282">
        <v>71</v>
      </c>
      <c r="B80" s="263" t="s">
        <v>235</v>
      </c>
      <c r="C80" s="263">
        <v>83.15</v>
      </c>
      <c r="D80" s="265">
        <v>83.7</v>
      </c>
      <c r="E80" s="265">
        <v>80.5</v>
      </c>
      <c r="F80" s="265">
        <v>77.849999999999994</v>
      </c>
      <c r="G80" s="265">
        <v>74.649999999999991</v>
      </c>
      <c r="H80" s="265">
        <v>86.350000000000009</v>
      </c>
      <c r="I80" s="265">
        <v>89.550000000000026</v>
      </c>
      <c r="J80" s="265">
        <v>92.200000000000017</v>
      </c>
      <c r="K80" s="263">
        <v>86.9</v>
      </c>
      <c r="L80" s="263">
        <v>81.05</v>
      </c>
      <c r="M80" s="263">
        <v>91.385159999999999</v>
      </c>
    </row>
    <row r="81" spans="1:13">
      <c r="A81" s="282">
        <v>72</v>
      </c>
      <c r="B81" s="263" t="s">
        <v>94</v>
      </c>
      <c r="C81" s="263">
        <v>2637.5</v>
      </c>
      <c r="D81" s="265">
        <v>2648.8666666666668</v>
      </c>
      <c r="E81" s="265">
        <v>2598.7333333333336</v>
      </c>
      <c r="F81" s="265">
        <v>2559.9666666666667</v>
      </c>
      <c r="G81" s="265">
        <v>2509.8333333333335</v>
      </c>
      <c r="H81" s="265">
        <v>2687.6333333333337</v>
      </c>
      <c r="I81" s="265">
        <v>2737.7666666666669</v>
      </c>
      <c r="J81" s="265">
        <v>2776.5333333333338</v>
      </c>
      <c r="K81" s="263">
        <v>2699</v>
      </c>
      <c r="L81" s="263">
        <v>2610.1</v>
      </c>
      <c r="M81" s="263">
        <v>11.095039999999999</v>
      </c>
    </row>
    <row r="82" spans="1:13">
      <c r="A82" s="282">
        <v>73</v>
      </c>
      <c r="B82" s="263" t="s">
        <v>236</v>
      </c>
      <c r="C82" s="263">
        <v>487.35</v>
      </c>
      <c r="D82" s="265">
        <v>484.83333333333331</v>
      </c>
      <c r="E82" s="265">
        <v>480.66666666666663</v>
      </c>
      <c r="F82" s="265">
        <v>473.98333333333329</v>
      </c>
      <c r="G82" s="265">
        <v>469.81666666666661</v>
      </c>
      <c r="H82" s="265">
        <v>491.51666666666665</v>
      </c>
      <c r="I82" s="265">
        <v>495.68333333333328</v>
      </c>
      <c r="J82" s="265">
        <v>502.36666666666667</v>
      </c>
      <c r="K82" s="263">
        <v>489</v>
      </c>
      <c r="L82" s="263">
        <v>478.15</v>
      </c>
      <c r="M82" s="263">
        <v>3.1367699999999998</v>
      </c>
    </row>
    <row r="83" spans="1:13">
      <c r="A83" s="282">
        <v>74</v>
      </c>
      <c r="B83" s="263" t="s">
        <v>237</v>
      </c>
      <c r="C83" s="263">
        <v>1407.8</v>
      </c>
      <c r="D83" s="265">
        <v>1407.6833333333334</v>
      </c>
      <c r="E83" s="265">
        <v>1395.3666666666668</v>
      </c>
      <c r="F83" s="265">
        <v>1382.9333333333334</v>
      </c>
      <c r="G83" s="265">
        <v>1370.6166666666668</v>
      </c>
      <c r="H83" s="265">
        <v>1420.1166666666668</v>
      </c>
      <c r="I83" s="265">
        <v>1432.4333333333334</v>
      </c>
      <c r="J83" s="265">
        <v>1444.8666666666668</v>
      </c>
      <c r="K83" s="263">
        <v>1420</v>
      </c>
      <c r="L83" s="263">
        <v>1395.25</v>
      </c>
      <c r="M83" s="263">
        <v>1.5277099999999999</v>
      </c>
    </row>
    <row r="84" spans="1:13">
      <c r="A84" s="282">
        <v>75</v>
      </c>
      <c r="B84" s="263" t="s">
        <v>96</v>
      </c>
      <c r="C84" s="263">
        <v>1380.65</v>
      </c>
      <c r="D84" s="265">
        <v>1376.1166666666668</v>
      </c>
      <c r="E84" s="265">
        <v>1362.8333333333335</v>
      </c>
      <c r="F84" s="265">
        <v>1345.0166666666667</v>
      </c>
      <c r="G84" s="265">
        <v>1331.7333333333333</v>
      </c>
      <c r="H84" s="265">
        <v>1393.9333333333336</v>
      </c>
      <c r="I84" s="265">
        <v>1407.2166666666669</v>
      </c>
      <c r="J84" s="265">
        <v>1425.0333333333338</v>
      </c>
      <c r="K84" s="263">
        <v>1389.4</v>
      </c>
      <c r="L84" s="263">
        <v>1358.3</v>
      </c>
      <c r="M84" s="263">
        <v>8.6453000000000007</v>
      </c>
    </row>
    <row r="85" spans="1:13">
      <c r="A85" s="282">
        <v>76</v>
      </c>
      <c r="B85" s="263" t="s">
        <v>97</v>
      </c>
      <c r="C85" s="263">
        <v>201.45</v>
      </c>
      <c r="D85" s="265">
        <v>202.35</v>
      </c>
      <c r="E85" s="265">
        <v>199.25</v>
      </c>
      <c r="F85" s="265">
        <v>197.05</v>
      </c>
      <c r="G85" s="265">
        <v>193.95000000000002</v>
      </c>
      <c r="H85" s="265">
        <v>204.54999999999998</v>
      </c>
      <c r="I85" s="265">
        <v>207.64999999999995</v>
      </c>
      <c r="J85" s="265">
        <v>209.84999999999997</v>
      </c>
      <c r="K85" s="263">
        <v>205.45</v>
      </c>
      <c r="L85" s="263">
        <v>200.15</v>
      </c>
      <c r="M85" s="263">
        <v>27.329329999999999</v>
      </c>
    </row>
    <row r="86" spans="1:13">
      <c r="A86" s="282">
        <v>77</v>
      </c>
      <c r="B86" s="263" t="s">
        <v>98</v>
      </c>
      <c r="C86" s="263">
        <v>85.25</v>
      </c>
      <c r="D86" s="265">
        <v>85.816666666666677</v>
      </c>
      <c r="E86" s="265">
        <v>83.833333333333357</v>
      </c>
      <c r="F86" s="265">
        <v>82.416666666666686</v>
      </c>
      <c r="G86" s="265">
        <v>80.433333333333366</v>
      </c>
      <c r="H86" s="265">
        <v>87.233333333333348</v>
      </c>
      <c r="I86" s="265">
        <v>89.216666666666669</v>
      </c>
      <c r="J86" s="265">
        <v>90.63333333333334</v>
      </c>
      <c r="K86" s="263">
        <v>87.8</v>
      </c>
      <c r="L86" s="263">
        <v>84.4</v>
      </c>
      <c r="M86" s="263">
        <v>152.41292000000001</v>
      </c>
    </row>
    <row r="87" spans="1:13">
      <c r="A87" s="282">
        <v>78</v>
      </c>
      <c r="B87" s="263" t="s">
        <v>359</v>
      </c>
      <c r="C87" s="263">
        <v>180.05</v>
      </c>
      <c r="D87" s="265">
        <v>180.4</v>
      </c>
      <c r="E87" s="265">
        <v>177.35000000000002</v>
      </c>
      <c r="F87" s="265">
        <v>174.65</v>
      </c>
      <c r="G87" s="265">
        <v>171.60000000000002</v>
      </c>
      <c r="H87" s="265">
        <v>183.10000000000002</v>
      </c>
      <c r="I87" s="265">
        <v>186.15000000000003</v>
      </c>
      <c r="J87" s="265">
        <v>188.85000000000002</v>
      </c>
      <c r="K87" s="263">
        <v>183.45</v>
      </c>
      <c r="L87" s="263">
        <v>177.7</v>
      </c>
      <c r="M87" s="263">
        <v>36.195489999999999</v>
      </c>
    </row>
    <row r="88" spans="1:13">
      <c r="A88" s="282">
        <v>79</v>
      </c>
      <c r="B88" s="263" t="s">
        <v>240</v>
      </c>
      <c r="C88" s="263">
        <v>68.650000000000006</v>
      </c>
      <c r="D88" s="265">
        <v>68.95</v>
      </c>
      <c r="E88" s="265">
        <v>68.050000000000011</v>
      </c>
      <c r="F88" s="265">
        <v>67.45</v>
      </c>
      <c r="G88" s="265">
        <v>66.550000000000011</v>
      </c>
      <c r="H88" s="265">
        <v>69.550000000000011</v>
      </c>
      <c r="I88" s="265">
        <v>70.450000000000017</v>
      </c>
      <c r="J88" s="265">
        <v>71.050000000000011</v>
      </c>
      <c r="K88" s="263">
        <v>69.849999999999994</v>
      </c>
      <c r="L88" s="263">
        <v>68.349999999999994</v>
      </c>
      <c r="M88" s="263">
        <v>24.241199999999999</v>
      </c>
    </row>
    <row r="89" spans="1:13">
      <c r="A89" s="282">
        <v>80</v>
      </c>
      <c r="B89" s="263" t="s">
        <v>99</v>
      </c>
      <c r="C89" s="263">
        <v>146.85</v>
      </c>
      <c r="D89" s="265">
        <v>148.31666666666663</v>
      </c>
      <c r="E89" s="265">
        <v>144.18333333333328</v>
      </c>
      <c r="F89" s="265">
        <v>141.51666666666665</v>
      </c>
      <c r="G89" s="265">
        <v>137.3833333333333</v>
      </c>
      <c r="H89" s="265">
        <v>150.98333333333326</v>
      </c>
      <c r="I89" s="265">
        <v>155.11666666666665</v>
      </c>
      <c r="J89" s="265">
        <v>157.78333333333325</v>
      </c>
      <c r="K89" s="263">
        <v>152.44999999999999</v>
      </c>
      <c r="L89" s="263">
        <v>145.65</v>
      </c>
      <c r="M89" s="263">
        <v>155.49200999999999</v>
      </c>
    </row>
    <row r="90" spans="1:13">
      <c r="A90" s="282">
        <v>81</v>
      </c>
      <c r="B90" s="263" t="s">
        <v>102</v>
      </c>
      <c r="C90" s="263">
        <v>27.35</v>
      </c>
      <c r="D90" s="265">
        <v>27.583333333333332</v>
      </c>
      <c r="E90" s="265">
        <v>26.866666666666664</v>
      </c>
      <c r="F90" s="265">
        <v>26.383333333333333</v>
      </c>
      <c r="G90" s="265">
        <v>25.666666666666664</v>
      </c>
      <c r="H90" s="265">
        <v>28.066666666666663</v>
      </c>
      <c r="I90" s="265">
        <v>28.783333333333331</v>
      </c>
      <c r="J90" s="265">
        <v>29.266666666666662</v>
      </c>
      <c r="K90" s="263">
        <v>28.3</v>
      </c>
      <c r="L90" s="263">
        <v>27.1</v>
      </c>
      <c r="M90" s="263">
        <v>128.69564</v>
      </c>
    </row>
    <row r="91" spans="1:13">
      <c r="A91" s="282">
        <v>82</v>
      </c>
      <c r="B91" s="263" t="s">
        <v>241</v>
      </c>
      <c r="C91" s="263">
        <v>207.8</v>
      </c>
      <c r="D91" s="265">
        <v>207.93333333333331</v>
      </c>
      <c r="E91" s="265">
        <v>203.86666666666662</v>
      </c>
      <c r="F91" s="265">
        <v>199.93333333333331</v>
      </c>
      <c r="G91" s="265">
        <v>195.86666666666662</v>
      </c>
      <c r="H91" s="265">
        <v>211.86666666666662</v>
      </c>
      <c r="I91" s="265">
        <v>215.93333333333328</v>
      </c>
      <c r="J91" s="265">
        <v>219.86666666666662</v>
      </c>
      <c r="K91" s="263">
        <v>212</v>
      </c>
      <c r="L91" s="263">
        <v>204</v>
      </c>
      <c r="M91" s="263">
        <v>17.72372</v>
      </c>
    </row>
    <row r="92" spans="1:13">
      <c r="A92" s="282">
        <v>83</v>
      </c>
      <c r="B92" s="263" t="s">
        <v>100</v>
      </c>
      <c r="C92" s="263">
        <v>478.75</v>
      </c>
      <c r="D92" s="265">
        <v>482.90000000000003</v>
      </c>
      <c r="E92" s="265">
        <v>472.85000000000008</v>
      </c>
      <c r="F92" s="265">
        <v>466.95000000000005</v>
      </c>
      <c r="G92" s="265">
        <v>456.90000000000009</v>
      </c>
      <c r="H92" s="265">
        <v>488.80000000000007</v>
      </c>
      <c r="I92" s="265">
        <v>498.85</v>
      </c>
      <c r="J92" s="265">
        <v>504.75000000000006</v>
      </c>
      <c r="K92" s="263">
        <v>492.95</v>
      </c>
      <c r="L92" s="263">
        <v>477</v>
      </c>
      <c r="M92" s="263">
        <v>15.612349999999999</v>
      </c>
    </row>
    <row r="93" spans="1:13">
      <c r="A93" s="282">
        <v>84</v>
      </c>
      <c r="B93" s="263" t="s">
        <v>242</v>
      </c>
      <c r="C93" s="263">
        <v>485.3</v>
      </c>
      <c r="D93" s="265">
        <v>486.8</v>
      </c>
      <c r="E93" s="265">
        <v>479.6</v>
      </c>
      <c r="F93" s="265">
        <v>473.90000000000003</v>
      </c>
      <c r="G93" s="265">
        <v>466.70000000000005</v>
      </c>
      <c r="H93" s="265">
        <v>492.5</v>
      </c>
      <c r="I93" s="265">
        <v>499.69999999999993</v>
      </c>
      <c r="J93" s="265">
        <v>505.4</v>
      </c>
      <c r="K93" s="263">
        <v>494</v>
      </c>
      <c r="L93" s="263">
        <v>481.1</v>
      </c>
      <c r="M93" s="263">
        <v>1.4043699999999999</v>
      </c>
    </row>
    <row r="94" spans="1:13">
      <c r="A94" s="282">
        <v>85</v>
      </c>
      <c r="B94" s="263" t="s">
        <v>103</v>
      </c>
      <c r="C94" s="263">
        <v>686.4</v>
      </c>
      <c r="D94" s="265">
        <v>691.7166666666667</v>
      </c>
      <c r="E94" s="265">
        <v>679.68333333333339</v>
      </c>
      <c r="F94" s="265">
        <v>672.9666666666667</v>
      </c>
      <c r="G94" s="265">
        <v>660.93333333333339</v>
      </c>
      <c r="H94" s="265">
        <v>698.43333333333339</v>
      </c>
      <c r="I94" s="265">
        <v>710.4666666666667</v>
      </c>
      <c r="J94" s="265">
        <v>717.18333333333339</v>
      </c>
      <c r="K94" s="263">
        <v>703.75</v>
      </c>
      <c r="L94" s="263">
        <v>685</v>
      </c>
      <c r="M94" s="263">
        <v>11.00332</v>
      </c>
    </row>
    <row r="95" spans="1:13">
      <c r="A95" s="282">
        <v>86</v>
      </c>
      <c r="B95" s="263" t="s">
        <v>243</v>
      </c>
      <c r="C95" s="263">
        <v>486.6</v>
      </c>
      <c r="D95" s="265">
        <v>490.43333333333334</v>
      </c>
      <c r="E95" s="265">
        <v>473.16666666666669</v>
      </c>
      <c r="F95" s="265">
        <v>459.73333333333335</v>
      </c>
      <c r="G95" s="265">
        <v>442.4666666666667</v>
      </c>
      <c r="H95" s="265">
        <v>503.86666666666667</v>
      </c>
      <c r="I95" s="265">
        <v>521.13333333333333</v>
      </c>
      <c r="J95" s="265">
        <v>534.56666666666661</v>
      </c>
      <c r="K95" s="263">
        <v>507.7</v>
      </c>
      <c r="L95" s="263">
        <v>477</v>
      </c>
      <c r="M95" s="263">
        <v>9.5003600000000006</v>
      </c>
    </row>
    <row r="96" spans="1:13">
      <c r="A96" s="282">
        <v>87</v>
      </c>
      <c r="B96" s="263" t="s">
        <v>244</v>
      </c>
      <c r="C96" s="263">
        <v>1450.05</v>
      </c>
      <c r="D96" s="265">
        <v>1462.7</v>
      </c>
      <c r="E96" s="265">
        <v>1432.4</v>
      </c>
      <c r="F96" s="265">
        <v>1414.75</v>
      </c>
      <c r="G96" s="265">
        <v>1384.45</v>
      </c>
      <c r="H96" s="265">
        <v>1480.3500000000001</v>
      </c>
      <c r="I96" s="265">
        <v>1510.6499999999999</v>
      </c>
      <c r="J96" s="265">
        <v>1528.3000000000002</v>
      </c>
      <c r="K96" s="263">
        <v>1493</v>
      </c>
      <c r="L96" s="263">
        <v>1445.05</v>
      </c>
      <c r="M96" s="263">
        <v>4.9807699999999997</v>
      </c>
    </row>
    <row r="97" spans="1:13">
      <c r="A97" s="282">
        <v>88</v>
      </c>
      <c r="B97" s="263" t="s">
        <v>104</v>
      </c>
      <c r="C97" s="263">
        <v>1379.5</v>
      </c>
      <c r="D97" s="265">
        <v>1386.4833333333333</v>
      </c>
      <c r="E97" s="265">
        <v>1368.0166666666667</v>
      </c>
      <c r="F97" s="265">
        <v>1356.5333333333333</v>
      </c>
      <c r="G97" s="265">
        <v>1338.0666666666666</v>
      </c>
      <c r="H97" s="265">
        <v>1397.9666666666667</v>
      </c>
      <c r="I97" s="265">
        <v>1416.4333333333334</v>
      </c>
      <c r="J97" s="265">
        <v>1427.9166666666667</v>
      </c>
      <c r="K97" s="263">
        <v>1404.95</v>
      </c>
      <c r="L97" s="263">
        <v>1375</v>
      </c>
      <c r="M97" s="263">
        <v>12.061120000000001</v>
      </c>
    </row>
    <row r="98" spans="1:13">
      <c r="A98" s="282">
        <v>89</v>
      </c>
      <c r="B98" s="263" t="s">
        <v>372</v>
      </c>
      <c r="C98" s="263">
        <v>518.5</v>
      </c>
      <c r="D98" s="265">
        <v>525.9</v>
      </c>
      <c r="E98" s="265">
        <v>508.29999999999995</v>
      </c>
      <c r="F98" s="265">
        <v>498.1</v>
      </c>
      <c r="G98" s="265">
        <v>480.5</v>
      </c>
      <c r="H98" s="265">
        <v>536.09999999999991</v>
      </c>
      <c r="I98" s="265">
        <v>553.70000000000005</v>
      </c>
      <c r="J98" s="265">
        <v>563.89999999999986</v>
      </c>
      <c r="K98" s="263">
        <v>543.5</v>
      </c>
      <c r="L98" s="263">
        <v>515.70000000000005</v>
      </c>
      <c r="M98" s="263">
        <v>13.66818</v>
      </c>
    </row>
    <row r="99" spans="1:13">
      <c r="A99" s="282">
        <v>90</v>
      </c>
      <c r="B99" s="263" t="s">
        <v>246</v>
      </c>
      <c r="C99" s="263">
        <v>277.95</v>
      </c>
      <c r="D99" s="265">
        <v>279.03333333333336</v>
      </c>
      <c r="E99" s="265">
        <v>275.06666666666672</v>
      </c>
      <c r="F99" s="265">
        <v>272.18333333333334</v>
      </c>
      <c r="G99" s="265">
        <v>268.2166666666667</v>
      </c>
      <c r="H99" s="265">
        <v>281.91666666666674</v>
      </c>
      <c r="I99" s="265">
        <v>285.88333333333333</v>
      </c>
      <c r="J99" s="265">
        <v>288.76666666666677</v>
      </c>
      <c r="K99" s="263">
        <v>283</v>
      </c>
      <c r="L99" s="263">
        <v>276.14999999999998</v>
      </c>
      <c r="M99" s="263">
        <v>17.45805</v>
      </c>
    </row>
    <row r="100" spans="1:13">
      <c r="A100" s="282">
        <v>91</v>
      </c>
      <c r="B100" s="263" t="s">
        <v>107</v>
      </c>
      <c r="C100" s="263">
        <v>979.25</v>
      </c>
      <c r="D100" s="265">
        <v>985.2166666666667</v>
      </c>
      <c r="E100" s="265">
        <v>967.63333333333344</v>
      </c>
      <c r="F100" s="265">
        <v>956.01666666666677</v>
      </c>
      <c r="G100" s="265">
        <v>938.43333333333351</v>
      </c>
      <c r="H100" s="265">
        <v>996.83333333333337</v>
      </c>
      <c r="I100" s="265">
        <v>1014.4166666666666</v>
      </c>
      <c r="J100" s="265">
        <v>1026.0333333333333</v>
      </c>
      <c r="K100" s="263">
        <v>1002.8</v>
      </c>
      <c r="L100" s="263">
        <v>973.6</v>
      </c>
      <c r="M100" s="263">
        <v>64.470100000000002</v>
      </c>
    </row>
    <row r="101" spans="1:13">
      <c r="A101" s="282">
        <v>92</v>
      </c>
      <c r="B101" s="263" t="s">
        <v>248</v>
      </c>
      <c r="C101" s="263">
        <v>3063.2</v>
      </c>
      <c r="D101" s="265">
        <v>3089</v>
      </c>
      <c r="E101" s="265">
        <v>3024.2</v>
      </c>
      <c r="F101" s="265">
        <v>2985.2</v>
      </c>
      <c r="G101" s="265">
        <v>2920.3999999999996</v>
      </c>
      <c r="H101" s="265">
        <v>3128</v>
      </c>
      <c r="I101" s="265">
        <v>3192.8</v>
      </c>
      <c r="J101" s="265">
        <v>3231.8</v>
      </c>
      <c r="K101" s="263">
        <v>3153.8</v>
      </c>
      <c r="L101" s="263">
        <v>3050</v>
      </c>
      <c r="M101" s="263">
        <v>2.2779699999999998</v>
      </c>
    </row>
    <row r="102" spans="1:13">
      <c r="A102" s="282">
        <v>93</v>
      </c>
      <c r="B102" s="263" t="s">
        <v>109</v>
      </c>
      <c r="C102" s="263">
        <v>1551.95</v>
      </c>
      <c r="D102" s="265">
        <v>1562.3333333333333</v>
      </c>
      <c r="E102" s="265">
        <v>1524.6666666666665</v>
      </c>
      <c r="F102" s="265">
        <v>1497.3833333333332</v>
      </c>
      <c r="G102" s="265">
        <v>1459.7166666666665</v>
      </c>
      <c r="H102" s="265">
        <v>1589.6166666666666</v>
      </c>
      <c r="I102" s="265">
        <v>1627.2833333333331</v>
      </c>
      <c r="J102" s="265">
        <v>1654.5666666666666</v>
      </c>
      <c r="K102" s="263">
        <v>1600</v>
      </c>
      <c r="L102" s="263">
        <v>1535.05</v>
      </c>
      <c r="M102" s="263">
        <v>78.156019999999998</v>
      </c>
    </row>
    <row r="103" spans="1:13">
      <c r="A103" s="282">
        <v>94</v>
      </c>
      <c r="B103" s="263" t="s">
        <v>249</v>
      </c>
      <c r="C103" s="263">
        <v>710.8</v>
      </c>
      <c r="D103" s="265">
        <v>720.19999999999993</v>
      </c>
      <c r="E103" s="265">
        <v>700.59999999999991</v>
      </c>
      <c r="F103" s="265">
        <v>690.4</v>
      </c>
      <c r="G103" s="265">
        <v>670.8</v>
      </c>
      <c r="H103" s="265">
        <v>730.39999999999986</v>
      </c>
      <c r="I103" s="265">
        <v>750</v>
      </c>
      <c r="J103" s="265">
        <v>760.19999999999982</v>
      </c>
      <c r="K103" s="263">
        <v>739.8</v>
      </c>
      <c r="L103" s="263">
        <v>710</v>
      </c>
      <c r="M103" s="263">
        <v>32.714500000000001</v>
      </c>
    </row>
    <row r="104" spans="1:13">
      <c r="A104" s="282">
        <v>95</v>
      </c>
      <c r="B104" s="263" t="s">
        <v>105</v>
      </c>
      <c r="C104" s="263">
        <v>1103.0999999999999</v>
      </c>
      <c r="D104" s="265">
        <v>1113.6499999999999</v>
      </c>
      <c r="E104" s="265">
        <v>1087.2999999999997</v>
      </c>
      <c r="F104" s="265">
        <v>1071.4999999999998</v>
      </c>
      <c r="G104" s="265">
        <v>1045.1499999999996</v>
      </c>
      <c r="H104" s="265">
        <v>1129.4499999999998</v>
      </c>
      <c r="I104" s="265">
        <v>1155.7999999999997</v>
      </c>
      <c r="J104" s="265">
        <v>1171.5999999999999</v>
      </c>
      <c r="K104" s="263">
        <v>1140</v>
      </c>
      <c r="L104" s="263">
        <v>1097.8499999999999</v>
      </c>
      <c r="M104" s="263">
        <v>17.260169999999999</v>
      </c>
    </row>
    <row r="105" spans="1:13">
      <c r="A105" s="282">
        <v>96</v>
      </c>
      <c r="B105" s="263" t="s">
        <v>110</v>
      </c>
      <c r="C105" s="263">
        <v>3350.55</v>
      </c>
      <c r="D105" s="265">
        <v>3359.85</v>
      </c>
      <c r="E105" s="265">
        <v>3300.7</v>
      </c>
      <c r="F105" s="265">
        <v>3250.85</v>
      </c>
      <c r="G105" s="265">
        <v>3191.7</v>
      </c>
      <c r="H105" s="265">
        <v>3409.7</v>
      </c>
      <c r="I105" s="265">
        <v>3468.8500000000004</v>
      </c>
      <c r="J105" s="265">
        <v>3518.7</v>
      </c>
      <c r="K105" s="263">
        <v>3419</v>
      </c>
      <c r="L105" s="263">
        <v>3310</v>
      </c>
      <c r="M105" s="263">
        <v>10.981579999999999</v>
      </c>
    </row>
    <row r="106" spans="1:13">
      <c r="A106" s="282">
        <v>97</v>
      </c>
      <c r="B106" s="263" t="s">
        <v>112</v>
      </c>
      <c r="C106" s="263">
        <v>330.2</v>
      </c>
      <c r="D106" s="265">
        <v>334.2166666666667</v>
      </c>
      <c r="E106" s="265">
        <v>323.43333333333339</v>
      </c>
      <c r="F106" s="265">
        <v>316.66666666666669</v>
      </c>
      <c r="G106" s="265">
        <v>305.88333333333338</v>
      </c>
      <c r="H106" s="265">
        <v>340.98333333333341</v>
      </c>
      <c r="I106" s="265">
        <v>351.76666666666671</v>
      </c>
      <c r="J106" s="265">
        <v>358.53333333333342</v>
      </c>
      <c r="K106" s="263">
        <v>345</v>
      </c>
      <c r="L106" s="263">
        <v>327.45</v>
      </c>
      <c r="M106" s="263">
        <v>150.35150999999999</v>
      </c>
    </row>
    <row r="107" spans="1:13">
      <c r="A107" s="282">
        <v>98</v>
      </c>
      <c r="B107" s="263" t="s">
        <v>113</v>
      </c>
      <c r="C107" s="263">
        <v>241.35</v>
      </c>
      <c r="D107" s="265">
        <v>242.53333333333333</v>
      </c>
      <c r="E107" s="265">
        <v>238.46666666666667</v>
      </c>
      <c r="F107" s="265">
        <v>235.58333333333334</v>
      </c>
      <c r="G107" s="265">
        <v>231.51666666666668</v>
      </c>
      <c r="H107" s="265">
        <v>245.41666666666666</v>
      </c>
      <c r="I107" s="265">
        <v>249.48333333333332</v>
      </c>
      <c r="J107" s="265">
        <v>252.36666666666665</v>
      </c>
      <c r="K107" s="263">
        <v>246.6</v>
      </c>
      <c r="L107" s="263">
        <v>239.65</v>
      </c>
      <c r="M107" s="263">
        <v>65.385239999999996</v>
      </c>
    </row>
    <row r="108" spans="1:13">
      <c r="A108" s="282">
        <v>99</v>
      </c>
      <c r="B108" s="263" t="s">
        <v>114</v>
      </c>
      <c r="C108" s="263">
        <v>2204.75</v>
      </c>
      <c r="D108" s="265">
        <v>2214.8833333333332</v>
      </c>
      <c r="E108" s="265">
        <v>2189.8666666666663</v>
      </c>
      <c r="F108" s="265">
        <v>2174.9833333333331</v>
      </c>
      <c r="G108" s="265">
        <v>2149.9666666666662</v>
      </c>
      <c r="H108" s="265">
        <v>2229.7666666666664</v>
      </c>
      <c r="I108" s="265">
        <v>2254.7833333333328</v>
      </c>
      <c r="J108" s="265">
        <v>2269.6666666666665</v>
      </c>
      <c r="K108" s="263">
        <v>2239.9</v>
      </c>
      <c r="L108" s="263">
        <v>2200</v>
      </c>
      <c r="M108" s="263">
        <v>20.389299999999999</v>
      </c>
    </row>
    <row r="109" spans="1:13">
      <c r="A109" s="282">
        <v>100</v>
      </c>
      <c r="B109" s="263" t="s">
        <v>250</v>
      </c>
      <c r="C109" s="263">
        <v>301.95</v>
      </c>
      <c r="D109" s="265">
        <v>305.38333333333333</v>
      </c>
      <c r="E109" s="265">
        <v>297.66666666666663</v>
      </c>
      <c r="F109" s="265">
        <v>293.38333333333333</v>
      </c>
      <c r="G109" s="265">
        <v>285.66666666666663</v>
      </c>
      <c r="H109" s="265">
        <v>309.66666666666663</v>
      </c>
      <c r="I109" s="265">
        <v>317.38333333333333</v>
      </c>
      <c r="J109" s="265">
        <v>321.66666666666663</v>
      </c>
      <c r="K109" s="263">
        <v>313.10000000000002</v>
      </c>
      <c r="L109" s="263">
        <v>301.10000000000002</v>
      </c>
      <c r="M109" s="263">
        <v>10.665380000000001</v>
      </c>
    </row>
    <row r="110" spans="1:13">
      <c r="A110" s="282">
        <v>101</v>
      </c>
      <c r="B110" s="263" t="s">
        <v>251</v>
      </c>
      <c r="C110" s="263">
        <v>49.55</v>
      </c>
      <c r="D110" s="265">
        <v>49.9</v>
      </c>
      <c r="E110" s="265">
        <v>48.25</v>
      </c>
      <c r="F110" s="265">
        <v>46.95</v>
      </c>
      <c r="G110" s="265">
        <v>45.300000000000004</v>
      </c>
      <c r="H110" s="265">
        <v>51.199999999999996</v>
      </c>
      <c r="I110" s="265">
        <v>52.849999999999987</v>
      </c>
      <c r="J110" s="265">
        <v>54.149999999999991</v>
      </c>
      <c r="K110" s="263">
        <v>51.55</v>
      </c>
      <c r="L110" s="263">
        <v>48.6</v>
      </c>
      <c r="M110" s="263">
        <v>28.00872</v>
      </c>
    </row>
    <row r="111" spans="1:13">
      <c r="A111" s="282">
        <v>102</v>
      </c>
      <c r="B111" s="263" t="s">
        <v>108</v>
      </c>
      <c r="C111" s="263">
        <v>2568</v>
      </c>
      <c r="D111" s="265">
        <v>2597.4333333333329</v>
      </c>
      <c r="E111" s="265">
        <v>2526.9166666666661</v>
      </c>
      <c r="F111" s="265">
        <v>2485.833333333333</v>
      </c>
      <c r="G111" s="265">
        <v>2415.3166666666662</v>
      </c>
      <c r="H111" s="265">
        <v>2638.516666666666</v>
      </c>
      <c r="I111" s="265">
        <v>2709.0333333333333</v>
      </c>
      <c r="J111" s="265">
        <v>2750.1166666666659</v>
      </c>
      <c r="K111" s="263">
        <v>2667.95</v>
      </c>
      <c r="L111" s="263">
        <v>2556.35</v>
      </c>
      <c r="M111" s="263">
        <v>34.871850000000002</v>
      </c>
    </row>
    <row r="112" spans="1:13">
      <c r="A112" s="282">
        <v>103</v>
      </c>
      <c r="B112" s="263" t="s">
        <v>116</v>
      </c>
      <c r="C112" s="263">
        <v>612.85</v>
      </c>
      <c r="D112" s="265">
        <v>619.73333333333323</v>
      </c>
      <c r="E112" s="265">
        <v>601.46666666666647</v>
      </c>
      <c r="F112" s="265">
        <v>590.08333333333326</v>
      </c>
      <c r="G112" s="265">
        <v>571.81666666666649</v>
      </c>
      <c r="H112" s="265">
        <v>631.11666666666645</v>
      </c>
      <c r="I112" s="265">
        <v>649.3833333333331</v>
      </c>
      <c r="J112" s="265">
        <v>660.76666666666642</v>
      </c>
      <c r="K112" s="263">
        <v>638</v>
      </c>
      <c r="L112" s="263">
        <v>608.35</v>
      </c>
      <c r="M112" s="263">
        <v>217.57862</v>
      </c>
    </row>
    <row r="113" spans="1:13">
      <c r="A113" s="282">
        <v>104</v>
      </c>
      <c r="B113" s="263" t="s">
        <v>252</v>
      </c>
      <c r="C113" s="263">
        <v>1471.2</v>
      </c>
      <c r="D113" s="265">
        <v>1480.8166666666666</v>
      </c>
      <c r="E113" s="265">
        <v>1451.6333333333332</v>
      </c>
      <c r="F113" s="265">
        <v>1432.0666666666666</v>
      </c>
      <c r="G113" s="265">
        <v>1402.8833333333332</v>
      </c>
      <c r="H113" s="265">
        <v>1500.3833333333332</v>
      </c>
      <c r="I113" s="265">
        <v>1529.5666666666666</v>
      </c>
      <c r="J113" s="265">
        <v>1549.1333333333332</v>
      </c>
      <c r="K113" s="263">
        <v>1510</v>
      </c>
      <c r="L113" s="263">
        <v>1461.25</v>
      </c>
      <c r="M113" s="263">
        <v>7.7392000000000003</v>
      </c>
    </row>
    <row r="114" spans="1:13">
      <c r="A114" s="282">
        <v>105</v>
      </c>
      <c r="B114" s="263" t="s">
        <v>117</v>
      </c>
      <c r="C114" s="263">
        <v>461.8</v>
      </c>
      <c r="D114" s="265">
        <v>469.5</v>
      </c>
      <c r="E114" s="265">
        <v>453.3</v>
      </c>
      <c r="F114" s="265">
        <v>444.8</v>
      </c>
      <c r="G114" s="265">
        <v>428.6</v>
      </c>
      <c r="H114" s="265">
        <v>478</v>
      </c>
      <c r="I114" s="265">
        <v>494.20000000000005</v>
      </c>
      <c r="J114" s="265">
        <v>502.7</v>
      </c>
      <c r="K114" s="263">
        <v>485.7</v>
      </c>
      <c r="L114" s="263">
        <v>461</v>
      </c>
      <c r="M114" s="263">
        <v>62.000109999999999</v>
      </c>
    </row>
    <row r="115" spans="1:13">
      <c r="A115" s="282">
        <v>106</v>
      </c>
      <c r="B115" s="263" t="s">
        <v>387</v>
      </c>
      <c r="C115" s="263">
        <v>404.6</v>
      </c>
      <c r="D115" s="265">
        <v>405.86666666666662</v>
      </c>
      <c r="E115" s="265">
        <v>400.73333333333323</v>
      </c>
      <c r="F115" s="265">
        <v>396.86666666666662</v>
      </c>
      <c r="G115" s="265">
        <v>391.73333333333323</v>
      </c>
      <c r="H115" s="265">
        <v>409.73333333333323</v>
      </c>
      <c r="I115" s="265">
        <v>414.86666666666656</v>
      </c>
      <c r="J115" s="265">
        <v>418.73333333333323</v>
      </c>
      <c r="K115" s="263">
        <v>411</v>
      </c>
      <c r="L115" s="263">
        <v>402</v>
      </c>
      <c r="M115" s="263">
        <v>3.0142899999999999</v>
      </c>
    </row>
    <row r="116" spans="1:13">
      <c r="A116" s="282">
        <v>107</v>
      </c>
      <c r="B116" s="263" t="s">
        <v>119</v>
      </c>
      <c r="C116" s="263">
        <v>66.95</v>
      </c>
      <c r="D116" s="265">
        <v>66.783333333333346</v>
      </c>
      <c r="E116" s="265">
        <v>65.466666666666697</v>
      </c>
      <c r="F116" s="265">
        <v>63.983333333333348</v>
      </c>
      <c r="G116" s="265">
        <v>62.6666666666667</v>
      </c>
      <c r="H116" s="265">
        <v>68.266666666666694</v>
      </c>
      <c r="I116" s="265">
        <v>69.583333333333329</v>
      </c>
      <c r="J116" s="265">
        <v>71.066666666666691</v>
      </c>
      <c r="K116" s="263">
        <v>68.099999999999994</v>
      </c>
      <c r="L116" s="263">
        <v>65.3</v>
      </c>
      <c r="M116" s="263">
        <v>337.28098999999997</v>
      </c>
    </row>
    <row r="117" spans="1:13">
      <c r="A117" s="282">
        <v>108</v>
      </c>
      <c r="B117" s="263" t="s">
        <v>126</v>
      </c>
      <c r="C117" s="263">
        <v>205.2</v>
      </c>
      <c r="D117" s="265">
        <v>205.56666666666669</v>
      </c>
      <c r="E117" s="265">
        <v>203.13333333333338</v>
      </c>
      <c r="F117" s="265">
        <v>201.06666666666669</v>
      </c>
      <c r="G117" s="265">
        <v>198.63333333333338</v>
      </c>
      <c r="H117" s="265">
        <v>207.63333333333338</v>
      </c>
      <c r="I117" s="265">
        <v>210.06666666666672</v>
      </c>
      <c r="J117" s="265">
        <v>212.13333333333338</v>
      </c>
      <c r="K117" s="263">
        <v>208</v>
      </c>
      <c r="L117" s="263">
        <v>203.5</v>
      </c>
      <c r="M117" s="263">
        <v>307.87959999999998</v>
      </c>
    </row>
    <row r="118" spans="1:13">
      <c r="A118" s="282">
        <v>109</v>
      </c>
      <c r="B118" s="263" t="s">
        <v>115</v>
      </c>
      <c r="C118" s="263">
        <v>224.05</v>
      </c>
      <c r="D118" s="265">
        <v>227.08333333333334</v>
      </c>
      <c r="E118" s="265">
        <v>219.4666666666667</v>
      </c>
      <c r="F118" s="265">
        <v>214.88333333333335</v>
      </c>
      <c r="G118" s="265">
        <v>207.26666666666671</v>
      </c>
      <c r="H118" s="265">
        <v>231.66666666666669</v>
      </c>
      <c r="I118" s="265">
        <v>239.2833333333333</v>
      </c>
      <c r="J118" s="265">
        <v>243.86666666666667</v>
      </c>
      <c r="K118" s="263">
        <v>234.7</v>
      </c>
      <c r="L118" s="263">
        <v>222.5</v>
      </c>
      <c r="M118" s="263">
        <v>128.93118000000001</v>
      </c>
    </row>
    <row r="119" spans="1:13">
      <c r="A119" s="282">
        <v>110</v>
      </c>
      <c r="B119" s="263" t="s">
        <v>255</v>
      </c>
      <c r="C119" s="263">
        <v>125.1</v>
      </c>
      <c r="D119" s="265">
        <v>125.45</v>
      </c>
      <c r="E119" s="265">
        <v>123.4</v>
      </c>
      <c r="F119" s="265">
        <v>121.7</v>
      </c>
      <c r="G119" s="265">
        <v>119.65</v>
      </c>
      <c r="H119" s="265">
        <v>127.15</v>
      </c>
      <c r="I119" s="265">
        <v>129.19999999999999</v>
      </c>
      <c r="J119" s="265">
        <v>130.9</v>
      </c>
      <c r="K119" s="263">
        <v>127.5</v>
      </c>
      <c r="L119" s="263">
        <v>123.75</v>
      </c>
      <c r="M119" s="263">
        <v>13.719939999999999</v>
      </c>
    </row>
    <row r="120" spans="1:13">
      <c r="A120" s="282">
        <v>111</v>
      </c>
      <c r="B120" s="263" t="s">
        <v>125</v>
      </c>
      <c r="C120" s="263">
        <v>101.3</v>
      </c>
      <c r="D120" s="265">
        <v>101.26666666666667</v>
      </c>
      <c r="E120" s="265">
        <v>100.23333333333333</v>
      </c>
      <c r="F120" s="265">
        <v>99.166666666666671</v>
      </c>
      <c r="G120" s="265">
        <v>98.13333333333334</v>
      </c>
      <c r="H120" s="265">
        <v>102.33333333333333</v>
      </c>
      <c r="I120" s="265">
        <v>103.36666666666666</v>
      </c>
      <c r="J120" s="265">
        <v>104.43333333333332</v>
      </c>
      <c r="K120" s="263">
        <v>102.3</v>
      </c>
      <c r="L120" s="263">
        <v>100.2</v>
      </c>
      <c r="M120" s="263">
        <v>349.87666000000002</v>
      </c>
    </row>
    <row r="121" spans="1:13">
      <c r="A121" s="282">
        <v>112</v>
      </c>
      <c r="B121" s="263" t="s">
        <v>772</v>
      </c>
      <c r="C121" s="263">
        <v>1987.35</v>
      </c>
      <c r="D121" s="265">
        <v>2005.3499999999997</v>
      </c>
      <c r="E121" s="265">
        <v>1946.9999999999995</v>
      </c>
      <c r="F121" s="265">
        <v>1906.6499999999999</v>
      </c>
      <c r="G121" s="265">
        <v>1848.2999999999997</v>
      </c>
      <c r="H121" s="265">
        <v>2045.6999999999994</v>
      </c>
      <c r="I121" s="265">
        <v>2104.0499999999993</v>
      </c>
      <c r="J121" s="265">
        <v>2144.3999999999992</v>
      </c>
      <c r="K121" s="263">
        <v>2063.6999999999998</v>
      </c>
      <c r="L121" s="263">
        <v>1965</v>
      </c>
      <c r="M121" s="263">
        <v>25.029589999999999</v>
      </c>
    </row>
    <row r="122" spans="1:13">
      <c r="A122" s="282">
        <v>113</v>
      </c>
      <c r="B122" s="263" t="s">
        <v>120</v>
      </c>
      <c r="C122" s="263">
        <v>508.95</v>
      </c>
      <c r="D122" s="265">
        <v>510.76666666666671</v>
      </c>
      <c r="E122" s="265">
        <v>505.08333333333337</v>
      </c>
      <c r="F122" s="265">
        <v>501.21666666666664</v>
      </c>
      <c r="G122" s="265">
        <v>495.5333333333333</v>
      </c>
      <c r="H122" s="265">
        <v>514.63333333333344</v>
      </c>
      <c r="I122" s="265">
        <v>520.31666666666672</v>
      </c>
      <c r="J122" s="265">
        <v>524.18333333333351</v>
      </c>
      <c r="K122" s="263">
        <v>516.45000000000005</v>
      </c>
      <c r="L122" s="263">
        <v>506.9</v>
      </c>
      <c r="M122" s="263">
        <v>18.32403</v>
      </c>
    </row>
    <row r="123" spans="1:13">
      <c r="A123" s="282">
        <v>114</v>
      </c>
      <c r="B123" s="263" t="s">
        <v>827</v>
      </c>
      <c r="C123" s="263">
        <v>252.65</v>
      </c>
      <c r="D123" s="265">
        <v>254.96666666666667</v>
      </c>
      <c r="E123" s="265">
        <v>248.93333333333334</v>
      </c>
      <c r="F123" s="265">
        <v>245.21666666666667</v>
      </c>
      <c r="G123" s="265">
        <v>239.18333333333334</v>
      </c>
      <c r="H123" s="265">
        <v>258.68333333333334</v>
      </c>
      <c r="I123" s="265">
        <v>264.7166666666667</v>
      </c>
      <c r="J123" s="265">
        <v>268.43333333333334</v>
      </c>
      <c r="K123" s="263">
        <v>261</v>
      </c>
      <c r="L123" s="263">
        <v>251.25</v>
      </c>
      <c r="M123" s="263">
        <v>19.915710000000001</v>
      </c>
    </row>
    <row r="124" spans="1:13">
      <c r="A124" s="282">
        <v>115</v>
      </c>
      <c r="B124" s="263" t="s">
        <v>122</v>
      </c>
      <c r="C124" s="263">
        <v>1022.65</v>
      </c>
      <c r="D124" s="265">
        <v>1031.5666666666668</v>
      </c>
      <c r="E124" s="265">
        <v>1006.7333333333336</v>
      </c>
      <c r="F124" s="265">
        <v>990.81666666666672</v>
      </c>
      <c r="G124" s="265">
        <v>965.98333333333346</v>
      </c>
      <c r="H124" s="265">
        <v>1047.4833333333336</v>
      </c>
      <c r="I124" s="265">
        <v>1072.3166666666671</v>
      </c>
      <c r="J124" s="265">
        <v>1088.2333333333338</v>
      </c>
      <c r="K124" s="263">
        <v>1056.4000000000001</v>
      </c>
      <c r="L124" s="263">
        <v>1015.65</v>
      </c>
      <c r="M124" s="263">
        <v>57.353819999999999</v>
      </c>
    </row>
    <row r="125" spans="1:13">
      <c r="A125" s="282">
        <v>116</v>
      </c>
      <c r="B125" s="263" t="s">
        <v>256</v>
      </c>
      <c r="C125" s="263">
        <v>4803.6000000000004</v>
      </c>
      <c r="D125" s="265">
        <v>4852.8666666666668</v>
      </c>
      <c r="E125" s="265">
        <v>4738.7333333333336</v>
      </c>
      <c r="F125" s="265">
        <v>4673.8666666666668</v>
      </c>
      <c r="G125" s="265">
        <v>4559.7333333333336</v>
      </c>
      <c r="H125" s="265">
        <v>4917.7333333333336</v>
      </c>
      <c r="I125" s="265">
        <v>5031.8666666666668</v>
      </c>
      <c r="J125" s="265">
        <v>5096.7333333333336</v>
      </c>
      <c r="K125" s="263">
        <v>4967</v>
      </c>
      <c r="L125" s="263">
        <v>4788</v>
      </c>
      <c r="M125" s="263">
        <v>7.1224100000000004</v>
      </c>
    </row>
    <row r="126" spans="1:13">
      <c r="A126" s="282">
        <v>117</v>
      </c>
      <c r="B126" s="263" t="s">
        <v>124</v>
      </c>
      <c r="C126" s="263">
        <v>1374.85</v>
      </c>
      <c r="D126" s="265">
        <v>1378.8666666666668</v>
      </c>
      <c r="E126" s="265">
        <v>1366.0333333333335</v>
      </c>
      <c r="F126" s="265">
        <v>1357.2166666666667</v>
      </c>
      <c r="G126" s="265">
        <v>1344.3833333333334</v>
      </c>
      <c r="H126" s="265">
        <v>1387.6833333333336</v>
      </c>
      <c r="I126" s="265">
        <v>1400.5166666666667</v>
      </c>
      <c r="J126" s="265">
        <v>1409.3333333333337</v>
      </c>
      <c r="K126" s="263">
        <v>1391.7</v>
      </c>
      <c r="L126" s="263">
        <v>1370.05</v>
      </c>
      <c r="M126" s="263">
        <v>94.620609999999999</v>
      </c>
    </row>
    <row r="127" spans="1:13">
      <c r="A127" s="282">
        <v>118</v>
      </c>
      <c r="B127" s="263" t="s">
        <v>121</v>
      </c>
      <c r="C127" s="263">
        <v>1663.95</v>
      </c>
      <c r="D127" s="265">
        <v>1675.4333333333332</v>
      </c>
      <c r="E127" s="265">
        <v>1645.8666666666663</v>
      </c>
      <c r="F127" s="265">
        <v>1627.7833333333331</v>
      </c>
      <c r="G127" s="265">
        <v>1598.2166666666662</v>
      </c>
      <c r="H127" s="265">
        <v>1693.5166666666664</v>
      </c>
      <c r="I127" s="265">
        <v>1723.0833333333335</v>
      </c>
      <c r="J127" s="265">
        <v>1741.1666666666665</v>
      </c>
      <c r="K127" s="263">
        <v>1705</v>
      </c>
      <c r="L127" s="263">
        <v>1657.35</v>
      </c>
      <c r="M127" s="263">
        <v>5.3023499999999997</v>
      </c>
    </row>
    <row r="128" spans="1:13">
      <c r="A128" s="282">
        <v>119</v>
      </c>
      <c r="B128" s="263" t="s">
        <v>257</v>
      </c>
      <c r="C128" s="263">
        <v>1952.65</v>
      </c>
      <c r="D128" s="265">
        <v>1947.8666666666668</v>
      </c>
      <c r="E128" s="265">
        <v>1930.7833333333335</v>
      </c>
      <c r="F128" s="265">
        <v>1908.9166666666667</v>
      </c>
      <c r="G128" s="265">
        <v>1891.8333333333335</v>
      </c>
      <c r="H128" s="265">
        <v>1969.7333333333336</v>
      </c>
      <c r="I128" s="265">
        <v>1986.8166666666666</v>
      </c>
      <c r="J128" s="265">
        <v>2008.6833333333336</v>
      </c>
      <c r="K128" s="263">
        <v>1964.95</v>
      </c>
      <c r="L128" s="263">
        <v>1926</v>
      </c>
      <c r="M128" s="263">
        <v>1.8101499999999999</v>
      </c>
    </row>
    <row r="129" spans="1:13">
      <c r="A129" s="282">
        <v>120</v>
      </c>
      <c r="B129" s="263" t="s">
        <v>258</v>
      </c>
      <c r="C129" s="263">
        <v>85.6</v>
      </c>
      <c r="D129" s="265">
        <v>86</v>
      </c>
      <c r="E129" s="265">
        <v>84.2</v>
      </c>
      <c r="F129" s="265">
        <v>82.8</v>
      </c>
      <c r="G129" s="265">
        <v>81</v>
      </c>
      <c r="H129" s="265">
        <v>87.4</v>
      </c>
      <c r="I129" s="265">
        <v>89.200000000000017</v>
      </c>
      <c r="J129" s="265">
        <v>90.600000000000009</v>
      </c>
      <c r="K129" s="263">
        <v>87.8</v>
      </c>
      <c r="L129" s="263">
        <v>84.6</v>
      </c>
      <c r="M129" s="263">
        <v>61.732669999999999</v>
      </c>
    </row>
    <row r="130" spans="1:13">
      <c r="A130" s="282">
        <v>121</v>
      </c>
      <c r="B130" s="263" t="s">
        <v>128</v>
      </c>
      <c r="C130" s="263">
        <v>418.75</v>
      </c>
      <c r="D130" s="265">
        <v>420.40000000000003</v>
      </c>
      <c r="E130" s="265">
        <v>412.35000000000008</v>
      </c>
      <c r="F130" s="265">
        <v>405.95000000000005</v>
      </c>
      <c r="G130" s="265">
        <v>397.90000000000009</v>
      </c>
      <c r="H130" s="265">
        <v>426.80000000000007</v>
      </c>
      <c r="I130" s="265">
        <v>434.85</v>
      </c>
      <c r="J130" s="265">
        <v>441.25000000000006</v>
      </c>
      <c r="K130" s="263">
        <v>428.45</v>
      </c>
      <c r="L130" s="263">
        <v>414</v>
      </c>
      <c r="M130" s="263">
        <v>134.48993999999999</v>
      </c>
    </row>
    <row r="131" spans="1:13">
      <c r="A131" s="282">
        <v>122</v>
      </c>
      <c r="B131" s="263" t="s">
        <v>127</v>
      </c>
      <c r="C131" s="263">
        <v>317.64999999999998</v>
      </c>
      <c r="D131" s="265">
        <v>321.38333333333333</v>
      </c>
      <c r="E131" s="265">
        <v>310.26666666666665</v>
      </c>
      <c r="F131" s="265">
        <v>302.88333333333333</v>
      </c>
      <c r="G131" s="265">
        <v>291.76666666666665</v>
      </c>
      <c r="H131" s="265">
        <v>328.76666666666665</v>
      </c>
      <c r="I131" s="265">
        <v>339.88333333333333</v>
      </c>
      <c r="J131" s="265">
        <v>347.26666666666665</v>
      </c>
      <c r="K131" s="263">
        <v>332.5</v>
      </c>
      <c r="L131" s="263">
        <v>314</v>
      </c>
      <c r="M131" s="263">
        <v>86.61309</v>
      </c>
    </row>
    <row r="132" spans="1:13">
      <c r="A132" s="282">
        <v>123</v>
      </c>
      <c r="B132" s="263" t="s">
        <v>129</v>
      </c>
      <c r="C132" s="263">
        <v>2971.85</v>
      </c>
      <c r="D132" s="265">
        <v>2989</v>
      </c>
      <c r="E132" s="265">
        <v>2943</v>
      </c>
      <c r="F132" s="265">
        <v>2914.15</v>
      </c>
      <c r="G132" s="265">
        <v>2868.15</v>
      </c>
      <c r="H132" s="265">
        <v>3017.85</v>
      </c>
      <c r="I132" s="265">
        <v>3063.85</v>
      </c>
      <c r="J132" s="265">
        <v>3092.7</v>
      </c>
      <c r="K132" s="263">
        <v>3035</v>
      </c>
      <c r="L132" s="263">
        <v>2960.15</v>
      </c>
      <c r="M132" s="263">
        <v>3.61232</v>
      </c>
    </row>
    <row r="133" spans="1:13">
      <c r="A133" s="282">
        <v>124</v>
      </c>
      <c r="B133" s="263" t="s">
        <v>131</v>
      </c>
      <c r="C133" s="263">
        <v>1935.15</v>
      </c>
      <c r="D133" s="265">
        <v>1942.3833333333332</v>
      </c>
      <c r="E133" s="265">
        <v>1904.7666666666664</v>
      </c>
      <c r="F133" s="265">
        <v>1874.3833333333332</v>
      </c>
      <c r="G133" s="265">
        <v>1836.7666666666664</v>
      </c>
      <c r="H133" s="265">
        <v>1972.7666666666664</v>
      </c>
      <c r="I133" s="265">
        <v>2010.3833333333332</v>
      </c>
      <c r="J133" s="265">
        <v>2040.7666666666664</v>
      </c>
      <c r="K133" s="263">
        <v>1980</v>
      </c>
      <c r="L133" s="263">
        <v>1912</v>
      </c>
      <c r="M133" s="263">
        <v>26.202649999999998</v>
      </c>
    </row>
    <row r="134" spans="1:13">
      <c r="A134" s="282">
        <v>125</v>
      </c>
      <c r="B134" s="263" t="s">
        <v>132</v>
      </c>
      <c r="C134" s="263">
        <v>105.3</v>
      </c>
      <c r="D134" s="265">
        <v>106.05</v>
      </c>
      <c r="E134" s="265">
        <v>103.75</v>
      </c>
      <c r="F134" s="265">
        <v>102.2</v>
      </c>
      <c r="G134" s="265">
        <v>99.9</v>
      </c>
      <c r="H134" s="265">
        <v>107.6</v>
      </c>
      <c r="I134" s="265">
        <v>109.89999999999998</v>
      </c>
      <c r="J134" s="265">
        <v>111.44999999999999</v>
      </c>
      <c r="K134" s="263">
        <v>108.35</v>
      </c>
      <c r="L134" s="263">
        <v>104.5</v>
      </c>
      <c r="M134" s="263">
        <v>98.208699999999993</v>
      </c>
    </row>
    <row r="135" spans="1:13">
      <c r="A135" s="282">
        <v>126</v>
      </c>
      <c r="B135" s="263" t="s">
        <v>259</v>
      </c>
      <c r="C135" s="263">
        <v>2741.75</v>
      </c>
      <c r="D135" s="265">
        <v>2759.25</v>
      </c>
      <c r="E135" s="265">
        <v>2708.5</v>
      </c>
      <c r="F135" s="265">
        <v>2675.25</v>
      </c>
      <c r="G135" s="265">
        <v>2624.5</v>
      </c>
      <c r="H135" s="265">
        <v>2792.5</v>
      </c>
      <c r="I135" s="265">
        <v>2843.25</v>
      </c>
      <c r="J135" s="265">
        <v>2876.5</v>
      </c>
      <c r="K135" s="263">
        <v>2810</v>
      </c>
      <c r="L135" s="263">
        <v>2726</v>
      </c>
      <c r="M135" s="263">
        <v>2.6396899999999999</v>
      </c>
    </row>
    <row r="136" spans="1:13">
      <c r="A136" s="282">
        <v>127</v>
      </c>
      <c r="B136" s="263" t="s">
        <v>133</v>
      </c>
      <c r="C136" s="263">
        <v>429.95</v>
      </c>
      <c r="D136" s="265">
        <v>433.06666666666666</v>
      </c>
      <c r="E136" s="265">
        <v>424.33333333333331</v>
      </c>
      <c r="F136" s="265">
        <v>418.71666666666664</v>
      </c>
      <c r="G136" s="265">
        <v>409.98333333333329</v>
      </c>
      <c r="H136" s="265">
        <v>438.68333333333334</v>
      </c>
      <c r="I136" s="265">
        <v>447.41666666666669</v>
      </c>
      <c r="J136" s="265">
        <v>453.03333333333336</v>
      </c>
      <c r="K136" s="263">
        <v>441.8</v>
      </c>
      <c r="L136" s="263">
        <v>427.45</v>
      </c>
      <c r="M136" s="263">
        <v>28.965769999999999</v>
      </c>
    </row>
    <row r="137" spans="1:13">
      <c r="A137" s="282">
        <v>128</v>
      </c>
      <c r="B137" s="263" t="s">
        <v>260</v>
      </c>
      <c r="C137" s="263">
        <v>4016.05</v>
      </c>
      <c r="D137" s="265">
        <v>4063.6666666666665</v>
      </c>
      <c r="E137" s="265">
        <v>3952.3833333333332</v>
      </c>
      <c r="F137" s="265">
        <v>3888.7166666666667</v>
      </c>
      <c r="G137" s="265">
        <v>3777.4333333333334</v>
      </c>
      <c r="H137" s="265">
        <v>4127.333333333333</v>
      </c>
      <c r="I137" s="265">
        <v>4238.6166666666668</v>
      </c>
      <c r="J137" s="265">
        <v>4302.2833333333328</v>
      </c>
      <c r="K137" s="263">
        <v>4174.95</v>
      </c>
      <c r="L137" s="263">
        <v>4000</v>
      </c>
      <c r="M137" s="263">
        <v>3.5453700000000001</v>
      </c>
    </row>
    <row r="138" spans="1:13">
      <c r="A138" s="282">
        <v>129</v>
      </c>
      <c r="B138" s="263" t="s">
        <v>134</v>
      </c>
      <c r="C138" s="263">
        <v>1514</v>
      </c>
      <c r="D138" s="265">
        <v>1527.3833333333332</v>
      </c>
      <c r="E138" s="265">
        <v>1489.7666666666664</v>
      </c>
      <c r="F138" s="265">
        <v>1465.5333333333333</v>
      </c>
      <c r="G138" s="265">
        <v>1427.9166666666665</v>
      </c>
      <c r="H138" s="265">
        <v>1551.6166666666663</v>
      </c>
      <c r="I138" s="265">
        <v>1589.2333333333331</v>
      </c>
      <c r="J138" s="265">
        <v>1613.4666666666662</v>
      </c>
      <c r="K138" s="263">
        <v>1565</v>
      </c>
      <c r="L138" s="263">
        <v>1503.15</v>
      </c>
      <c r="M138" s="263">
        <v>48.853490000000001</v>
      </c>
    </row>
    <row r="139" spans="1:13">
      <c r="A139" s="282">
        <v>130</v>
      </c>
      <c r="B139" s="263" t="s">
        <v>135</v>
      </c>
      <c r="C139" s="263">
        <v>1049.5</v>
      </c>
      <c r="D139" s="265">
        <v>1052.1333333333334</v>
      </c>
      <c r="E139" s="265">
        <v>1040.2666666666669</v>
      </c>
      <c r="F139" s="265">
        <v>1031.0333333333335</v>
      </c>
      <c r="G139" s="265">
        <v>1019.166666666667</v>
      </c>
      <c r="H139" s="265">
        <v>1061.3666666666668</v>
      </c>
      <c r="I139" s="265">
        <v>1073.2333333333331</v>
      </c>
      <c r="J139" s="265">
        <v>1082.4666666666667</v>
      </c>
      <c r="K139" s="263">
        <v>1064</v>
      </c>
      <c r="L139" s="263">
        <v>1042.9000000000001</v>
      </c>
      <c r="M139" s="263">
        <v>17.5931</v>
      </c>
    </row>
    <row r="140" spans="1:13">
      <c r="A140" s="282">
        <v>131</v>
      </c>
      <c r="B140" s="263" t="s">
        <v>146</v>
      </c>
      <c r="C140" s="263">
        <v>88775.35</v>
      </c>
      <c r="D140" s="265">
        <v>89091.783333333326</v>
      </c>
      <c r="E140" s="265">
        <v>87883.566666666651</v>
      </c>
      <c r="F140" s="265">
        <v>86991.783333333326</v>
      </c>
      <c r="G140" s="265">
        <v>85783.566666666651</v>
      </c>
      <c r="H140" s="265">
        <v>89983.566666666651</v>
      </c>
      <c r="I140" s="265">
        <v>91191.783333333326</v>
      </c>
      <c r="J140" s="265">
        <v>92083.566666666651</v>
      </c>
      <c r="K140" s="263">
        <v>90300</v>
      </c>
      <c r="L140" s="263">
        <v>88200</v>
      </c>
      <c r="M140" s="263">
        <v>0.25807999999999998</v>
      </c>
    </row>
    <row r="141" spans="1:13">
      <c r="A141" s="282">
        <v>132</v>
      </c>
      <c r="B141" s="263" t="s">
        <v>143</v>
      </c>
      <c r="C141" s="263">
        <v>1208.0999999999999</v>
      </c>
      <c r="D141" s="265">
        <v>1200.6333333333332</v>
      </c>
      <c r="E141" s="265">
        <v>1182.7666666666664</v>
      </c>
      <c r="F141" s="265">
        <v>1157.4333333333332</v>
      </c>
      <c r="G141" s="265">
        <v>1139.5666666666664</v>
      </c>
      <c r="H141" s="265">
        <v>1225.9666666666665</v>
      </c>
      <c r="I141" s="265">
        <v>1243.8333333333333</v>
      </c>
      <c r="J141" s="265">
        <v>1269.1666666666665</v>
      </c>
      <c r="K141" s="263">
        <v>1218.5</v>
      </c>
      <c r="L141" s="263">
        <v>1175.3</v>
      </c>
      <c r="M141" s="263">
        <v>12.39058</v>
      </c>
    </row>
    <row r="142" spans="1:13">
      <c r="A142" s="282">
        <v>133</v>
      </c>
      <c r="B142" s="263" t="s">
        <v>137</v>
      </c>
      <c r="C142" s="263">
        <v>208.9</v>
      </c>
      <c r="D142" s="265">
        <v>210.0333333333333</v>
      </c>
      <c r="E142" s="265">
        <v>205.31666666666661</v>
      </c>
      <c r="F142" s="265">
        <v>201.73333333333329</v>
      </c>
      <c r="G142" s="265">
        <v>197.01666666666659</v>
      </c>
      <c r="H142" s="265">
        <v>213.61666666666662</v>
      </c>
      <c r="I142" s="265">
        <v>218.33333333333331</v>
      </c>
      <c r="J142" s="265">
        <v>221.91666666666663</v>
      </c>
      <c r="K142" s="263">
        <v>214.75</v>
      </c>
      <c r="L142" s="263">
        <v>206.45</v>
      </c>
      <c r="M142" s="263">
        <v>63.357680000000002</v>
      </c>
    </row>
    <row r="143" spans="1:13">
      <c r="A143" s="282">
        <v>134</v>
      </c>
      <c r="B143" s="263" t="s">
        <v>136</v>
      </c>
      <c r="C143" s="263">
        <v>855.8</v>
      </c>
      <c r="D143" s="265">
        <v>858.7166666666667</v>
      </c>
      <c r="E143" s="265">
        <v>841.23333333333335</v>
      </c>
      <c r="F143" s="265">
        <v>826.66666666666663</v>
      </c>
      <c r="G143" s="265">
        <v>809.18333333333328</v>
      </c>
      <c r="H143" s="265">
        <v>873.28333333333342</v>
      </c>
      <c r="I143" s="265">
        <v>890.76666666666677</v>
      </c>
      <c r="J143" s="265">
        <v>905.33333333333348</v>
      </c>
      <c r="K143" s="263">
        <v>876.2</v>
      </c>
      <c r="L143" s="263">
        <v>844.15</v>
      </c>
      <c r="M143" s="263">
        <v>40.124490000000002</v>
      </c>
    </row>
    <row r="144" spans="1:13">
      <c r="A144" s="282">
        <v>135</v>
      </c>
      <c r="B144" s="263" t="s">
        <v>138</v>
      </c>
      <c r="C144" s="263">
        <v>164.3</v>
      </c>
      <c r="D144" s="265">
        <v>165.11666666666667</v>
      </c>
      <c r="E144" s="265">
        <v>161.98333333333335</v>
      </c>
      <c r="F144" s="265">
        <v>159.66666666666669</v>
      </c>
      <c r="G144" s="265">
        <v>156.53333333333336</v>
      </c>
      <c r="H144" s="265">
        <v>167.43333333333334</v>
      </c>
      <c r="I144" s="265">
        <v>170.56666666666666</v>
      </c>
      <c r="J144" s="265">
        <v>172.88333333333333</v>
      </c>
      <c r="K144" s="263">
        <v>168.25</v>
      </c>
      <c r="L144" s="263">
        <v>162.80000000000001</v>
      </c>
      <c r="M144" s="263">
        <v>85.152180000000001</v>
      </c>
    </row>
    <row r="145" spans="1:13">
      <c r="A145" s="282">
        <v>136</v>
      </c>
      <c r="B145" s="263" t="s">
        <v>139</v>
      </c>
      <c r="C145" s="263">
        <v>393.9</v>
      </c>
      <c r="D145" s="265">
        <v>395.76666666666665</v>
      </c>
      <c r="E145" s="265">
        <v>390.5333333333333</v>
      </c>
      <c r="F145" s="265">
        <v>387.16666666666663</v>
      </c>
      <c r="G145" s="265">
        <v>381.93333333333328</v>
      </c>
      <c r="H145" s="265">
        <v>399.13333333333333</v>
      </c>
      <c r="I145" s="265">
        <v>404.36666666666667</v>
      </c>
      <c r="J145" s="265">
        <v>407.73333333333335</v>
      </c>
      <c r="K145" s="263">
        <v>401</v>
      </c>
      <c r="L145" s="263">
        <v>392.4</v>
      </c>
      <c r="M145" s="263">
        <v>21.708680000000001</v>
      </c>
    </row>
    <row r="146" spans="1:13">
      <c r="A146" s="282">
        <v>137</v>
      </c>
      <c r="B146" s="263" t="s">
        <v>140</v>
      </c>
      <c r="C146" s="263">
        <v>7096.2</v>
      </c>
      <c r="D146" s="265">
        <v>7156.8666666666659</v>
      </c>
      <c r="E146" s="265">
        <v>7000.7333333333318</v>
      </c>
      <c r="F146" s="265">
        <v>6905.2666666666655</v>
      </c>
      <c r="G146" s="265">
        <v>6749.1333333333314</v>
      </c>
      <c r="H146" s="265">
        <v>7252.3333333333321</v>
      </c>
      <c r="I146" s="265">
        <v>7408.4666666666653</v>
      </c>
      <c r="J146" s="265">
        <v>7503.9333333333325</v>
      </c>
      <c r="K146" s="263">
        <v>7313</v>
      </c>
      <c r="L146" s="263">
        <v>7061.4</v>
      </c>
      <c r="M146" s="263">
        <v>9.4672000000000001</v>
      </c>
    </row>
    <row r="147" spans="1:13">
      <c r="A147" s="282">
        <v>138</v>
      </c>
      <c r="B147" s="263" t="s">
        <v>142</v>
      </c>
      <c r="C147" s="263">
        <v>892.8</v>
      </c>
      <c r="D147" s="265">
        <v>908.46666666666658</v>
      </c>
      <c r="E147" s="265">
        <v>872.38333333333321</v>
      </c>
      <c r="F147" s="265">
        <v>851.96666666666658</v>
      </c>
      <c r="G147" s="265">
        <v>815.88333333333321</v>
      </c>
      <c r="H147" s="265">
        <v>928.88333333333321</v>
      </c>
      <c r="I147" s="265">
        <v>964.96666666666647</v>
      </c>
      <c r="J147" s="265">
        <v>985.38333333333321</v>
      </c>
      <c r="K147" s="263">
        <v>944.55</v>
      </c>
      <c r="L147" s="263">
        <v>888.05</v>
      </c>
      <c r="M147" s="263">
        <v>9.8064</v>
      </c>
    </row>
    <row r="148" spans="1:13">
      <c r="A148" s="282">
        <v>139</v>
      </c>
      <c r="B148" s="263" t="s">
        <v>144</v>
      </c>
      <c r="C148" s="263">
        <v>1871.85</v>
      </c>
      <c r="D148" s="265">
        <v>1881.7</v>
      </c>
      <c r="E148" s="265">
        <v>1847.15</v>
      </c>
      <c r="F148" s="265">
        <v>1822.45</v>
      </c>
      <c r="G148" s="265">
        <v>1787.9</v>
      </c>
      <c r="H148" s="265">
        <v>1906.4</v>
      </c>
      <c r="I148" s="265">
        <v>1940.9499999999998</v>
      </c>
      <c r="J148" s="265">
        <v>1965.65</v>
      </c>
      <c r="K148" s="263">
        <v>1916.25</v>
      </c>
      <c r="L148" s="263">
        <v>1857</v>
      </c>
      <c r="M148" s="263">
        <v>14.90043</v>
      </c>
    </row>
    <row r="149" spans="1:13">
      <c r="A149" s="282">
        <v>140</v>
      </c>
      <c r="B149" s="263" t="s">
        <v>145</v>
      </c>
      <c r="C149" s="263">
        <v>213.6</v>
      </c>
      <c r="D149" s="265">
        <v>216.08333333333334</v>
      </c>
      <c r="E149" s="265">
        <v>209.86666666666667</v>
      </c>
      <c r="F149" s="265">
        <v>206.13333333333333</v>
      </c>
      <c r="G149" s="265">
        <v>199.91666666666666</v>
      </c>
      <c r="H149" s="265">
        <v>219.81666666666669</v>
      </c>
      <c r="I149" s="265">
        <v>226.03333333333333</v>
      </c>
      <c r="J149" s="265">
        <v>229.76666666666671</v>
      </c>
      <c r="K149" s="263">
        <v>222.3</v>
      </c>
      <c r="L149" s="263">
        <v>212.35</v>
      </c>
      <c r="M149" s="263">
        <v>123.25376</v>
      </c>
    </row>
    <row r="150" spans="1:13">
      <c r="A150" s="282">
        <v>141</v>
      </c>
      <c r="B150" s="263" t="s">
        <v>262</v>
      </c>
      <c r="C150" s="263">
        <v>1617.1</v>
      </c>
      <c r="D150" s="265">
        <v>1629.55</v>
      </c>
      <c r="E150" s="265">
        <v>1593.1</v>
      </c>
      <c r="F150" s="265">
        <v>1569.1</v>
      </c>
      <c r="G150" s="265">
        <v>1532.6499999999999</v>
      </c>
      <c r="H150" s="265">
        <v>1653.55</v>
      </c>
      <c r="I150" s="265">
        <v>1690.0000000000002</v>
      </c>
      <c r="J150" s="265">
        <v>1714</v>
      </c>
      <c r="K150" s="263">
        <v>1666</v>
      </c>
      <c r="L150" s="263">
        <v>1605.55</v>
      </c>
      <c r="M150" s="263">
        <v>3.4238900000000001</v>
      </c>
    </row>
    <row r="151" spans="1:13">
      <c r="A151" s="282">
        <v>142</v>
      </c>
      <c r="B151" s="263" t="s">
        <v>147</v>
      </c>
      <c r="C151" s="263">
        <v>1278.25</v>
      </c>
      <c r="D151" s="265">
        <v>1287.3999999999999</v>
      </c>
      <c r="E151" s="265">
        <v>1262.8499999999997</v>
      </c>
      <c r="F151" s="265">
        <v>1247.4499999999998</v>
      </c>
      <c r="G151" s="265">
        <v>1222.8999999999996</v>
      </c>
      <c r="H151" s="265">
        <v>1302.7999999999997</v>
      </c>
      <c r="I151" s="265">
        <v>1327.35</v>
      </c>
      <c r="J151" s="265">
        <v>1342.7499999999998</v>
      </c>
      <c r="K151" s="263">
        <v>1311.95</v>
      </c>
      <c r="L151" s="263">
        <v>1272</v>
      </c>
      <c r="M151" s="263">
        <v>13.22927</v>
      </c>
    </row>
    <row r="152" spans="1:13">
      <c r="A152" s="282">
        <v>143</v>
      </c>
      <c r="B152" s="263" t="s">
        <v>263</v>
      </c>
      <c r="C152" s="263">
        <v>825.1</v>
      </c>
      <c r="D152" s="265">
        <v>829.38333333333333</v>
      </c>
      <c r="E152" s="265">
        <v>811.36666666666667</v>
      </c>
      <c r="F152" s="265">
        <v>797.63333333333333</v>
      </c>
      <c r="G152" s="265">
        <v>779.61666666666667</v>
      </c>
      <c r="H152" s="265">
        <v>843.11666666666667</v>
      </c>
      <c r="I152" s="265">
        <v>861.13333333333333</v>
      </c>
      <c r="J152" s="265">
        <v>874.86666666666667</v>
      </c>
      <c r="K152" s="263">
        <v>847.4</v>
      </c>
      <c r="L152" s="263">
        <v>815.65</v>
      </c>
      <c r="M152" s="263">
        <v>4.2323199999999996</v>
      </c>
    </row>
    <row r="153" spans="1:13">
      <c r="A153" s="282">
        <v>144</v>
      </c>
      <c r="B153" s="263" t="s">
        <v>152</v>
      </c>
      <c r="C153" s="263">
        <v>134.1</v>
      </c>
      <c r="D153" s="265">
        <v>134.96666666666667</v>
      </c>
      <c r="E153" s="265">
        <v>131.18333333333334</v>
      </c>
      <c r="F153" s="265">
        <v>128.26666666666668</v>
      </c>
      <c r="G153" s="265">
        <v>124.48333333333335</v>
      </c>
      <c r="H153" s="265">
        <v>137.88333333333333</v>
      </c>
      <c r="I153" s="265">
        <v>141.66666666666669</v>
      </c>
      <c r="J153" s="265">
        <v>144.58333333333331</v>
      </c>
      <c r="K153" s="263">
        <v>138.75</v>
      </c>
      <c r="L153" s="263">
        <v>132.05000000000001</v>
      </c>
      <c r="M153" s="263">
        <v>233.22792000000001</v>
      </c>
    </row>
    <row r="154" spans="1:13">
      <c r="A154" s="282">
        <v>145</v>
      </c>
      <c r="B154" s="263" t="s">
        <v>153</v>
      </c>
      <c r="C154" s="263">
        <v>109.1</v>
      </c>
      <c r="D154" s="265">
        <v>109.93333333333332</v>
      </c>
      <c r="E154" s="265">
        <v>107.76666666666665</v>
      </c>
      <c r="F154" s="265">
        <v>106.43333333333332</v>
      </c>
      <c r="G154" s="265">
        <v>104.26666666666665</v>
      </c>
      <c r="H154" s="265">
        <v>111.26666666666665</v>
      </c>
      <c r="I154" s="265">
        <v>113.43333333333331</v>
      </c>
      <c r="J154" s="265">
        <v>114.76666666666665</v>
      </c>
      <c r="K154" s="263">
        <v>112.1</v>
      </c>
      <c r="L154" s="263">
        <v>108.6</v>
      </c>
      <c r="M154" s="263">
        <v>217.6302</v>
      </c>
    </row>
    <row r="155" spans="1:13">
      <c r="A155" s="282">
        <v>146</v>
      </c>
      <c r="B155" s="263" t="s">
        <v>148</v>
      </c>
      <c r="C155" s="263">
        <v>58.6</v>
      </c>
      <c r="D155" s="265">
        <v>58.866666666666674</v>
      </c>
      <c r="E155" s="265">
        <v>57.533333333333346</v>
      </c>
      <c r="F155" s="265">
        <v>56.466666666666669</v>
      </c>
      <c r="G155" s="265">
        <v>55.13333333333334</v>
      </c>
      <c r="H155" s="265">
        <v>59.933333333333351</v>
      </c>
      <c r="I155" s="265">
        <v>61.26666666666668</v>
      </c>
      <c r="J155" s="265">
        <v>62.333333333333357</v>
      </c>
      <c r="K155" s="263">
        <v>60.2</v>
      </c>
      <c r="L155" s="263">
        <v>57.8</v>
      </c>
      <c r="M155" s="263">
        <v>164.33807999999999</v>
      </c>
    </row>
    <row r="156" spans="1:13">
      <c r="A156" s="282">
        <v>147</v>
      </c>
      <c r="B156" s="263" t="s">
        <v>450</v>
      </c>
      <c r="C156" s="263">
        <v>2666.95</v>
      </c>
      <c r="D156" s="265">
        <v>2686.8833333333337</v>
      </c>
      <c r="E156" s="265">
        <v>2610.1166666666672</v>
      </c>
      <c r="F156" s="265">
        <v>2553.2833333333338</v>
      </c>
      <c r="G156" s="265">
        <v>2476.5166666666673</v>
      </c>
      <c r="H156" s="265">
        <v>2743.7166666666672</v>
      </c>
      <c r="I156" s="265">
        <v>2820.4833333333336</v>
      </c>
      <c r="J156" s="265">
        <v>2877.3166666666671</v>
      </c>
      <c r="K156" s="263">
        <v>2763.65</v>
      </c>
      <c r="L156" s="263">
        <v>2630.05</v>
      </c>
      <c r="M156" s="263">
        <v>1.41021</v>
      </c>
    </row>
    <row r="157" spans="1:13">
      <c r="A157" s="282">
        <v>148</v>
      </c>
      <c r="B157" s="263" t="s">
        <v>151</v>
      </c>
      <c r="C157" s="263">
        <v>16722.45</v>
      </c>
      <c r="D157" s="265">
        <v>16794.100000000002</v>
      </c>
      <c r="E157" s="265">
        <v>16578.350000000006</v>
      </c>
      <c r="F157" s="265">
        <v>16434.250000000004</v>
      </c>
      <c r="G157" s="265">
        <v>16218.500000000007</v>
      </c>
      <c r="H157" s="265">
        <v>16938.200000000004</v>
      </c>
      <c r="I157" s="265">
        <v>17153.949999999997</v>
      </c>
      <c r="J157" s="265">
        <v>17298.050000000003</v>
      </c>
      <c r="K157" s="263">
        <v>17009.849999999999</v>
      </c>
      <c r="L157" s="263">
        <v>16650</v>
      </c>
      <c r="M157" s="263">
        <v>0.84914000000000001</v>
      </c>
    </row>
    <row r="158" spans="1:13">
      <c r="A158" s="282">
        <v>149</v>
      </c>
      <c r="B158" s="263" t="s">
        <v>790</v>
      </c>
      <c r="C158" s="263">
        <v>346.6</v>
      </c>
      <c r="D158" s="265">
        <v>349.06666666666666</v>
      </c>
      <c r="E158" s="265">
        <v>340.5333333333333</v>
      </c>
      <c r="F158" s="265">
        <v>334.46666666666664</v>
      </c>
      <c r="G158" s="265">
        <v>325.93333333333328</v>
      </c>
      <c r="H158" s="265">
        <v>355.13333333333333</v>
      </c>
      <c r="I158" s="265">
        <v>363.66666666666674</v>
      </c>
      <c r="J158" s="265">
        <v>369.73333333333335</v>
      </c>
      <c r="K158" s="263">
        <v>357.6</v>
      </c>
      <c r="L158" s="263">
        <v>343</v>
      </c>
      <c r="M158" s="263">
        <v>7.9743000000000004</v>
      </c>
    </row>
    <row r="159" spans="1:13">
      <c r="A159" s="282">
        <v>150</v>
      </c>
      <c r="B159" s="263" t="s">
        <v>265</v>
      </c>
      <c r="C159" s="263">
        <v>558.6</v>
      </c>
      <c r="D159" s="265">
        <v>554.69999999999993</v>
      </c>
      <c r="E159" s="265">
        <v>545.39999999999986</v>
      </c>
      <c r="F159" s="265">
        <v>532.19999999999993</v>
      </c>
      <c r="G159" s="265">
        <v>522.89999999999986</v>
      </c>
      <c r="H159" s="265">
        <v>567.89999999999986</v>
      </c>
      <c r="I159" s="265">
        <v>577.19999999999982</v>
      </c>
      <c r="J159" s="265">
        <v>590.39999999999986</v>
      </c>
      <c r="K159" s="263">
        <v>564</v>
      </c>
      <c r="L159" s="263">
        <v>541.5</v>
      </c>
      <c r="M159" s="263">
        <v>7.7185499999999996</v>
      </c>
    </row>
    <row r="160" spans="1:13">
      <c r="A160" s="282">
        <v>151</v>
      </c>
      <c r="B160" s="263" t="s">
        <v>155</v>
      </c>
      <c r="C160" s="263">
        <v>115.05</v>
      </c>
      <c r="D160" s="265">
        <v>115.48333333333333</v>
      </c>
      <c r="E160" s="265">
        <v>113.56666666666666</v>
      </c>
      <c r="F160" s="265">
        <v>112.08333333333333</v>
      </c>
      <c r="G160" s="265">
        <v>110.16666666666666</v>
      </c>
      <c r="H160" s="265">
        <v>116.96666666666667</v>
      </c>
      <c r="I160" s="265">
        <v>118.88333333333333</v>
      </c>
      <c r="J160" s="265">
        <v>120.36666666666667</v>
      </c>
      <c r="K160" s="263">
        <v>117.4</v>
      </c>
      <c r="L160" s="263">
        <v>114</v>
      </c>
      <c r="M160" s="263">
        <v>206.91698</v>
      </c>
    </row>
    <row r="161" spans="1:13">
      <c r="A161" s="282">
        <v>152</v>
      </c>
      <c r="B161" s="263" t="s">
        <v>154</v>
      </c>
      <c r="C161" s="263">
        <v>131.9</v>
      </c>
      <c r="D161" s="265">
        <v>132.10000000000002</v>
      </c>
      <c r="E161" s="265">
        <v>130.40000000000003</v>
      </c>
      <c r="F161" s="265">
        <v>128.9</v>
      </c>
      <c r="G161" s="265">
        <v>127.20000000000002</v>
      </c>
      <c r="H161" s="265">
        <v>133.60000000000005</v>
      </c>
      <c r="I161" s="265">
        <v>135.30000000000004</v>
      </c>
      <c r="J161" s="265">
        <v>136.80000000000007</v>
      </c>
      <c r="K161" s="263">
        <v>133.80000000000001</v>
      </c>
      <c r="L161" s="263">
        <v>130.6</v>
      </c>
      <c r="M161" s="263">
        <v>12.67052</v>
      </c>
    </row>
    <row r="162" spans="1:13">
      <c r="A162" s="282">
        <v>153</v>
      </c>
      <c r="B162" s="263" t="s">
        <v>266</v>
      </c>
      <c r="C162" s="263">
        <v>3194.05</v>
      </c>
      <c r="D162" s="265">
        <v>3196.35</v>
      </c>
      <c r="E162" s="265">
        <v>3152.7</v>
      </c>
      <c r="F162" s="265">
        <v>3111.35</v>
      </c>
      <c r="G162" s="265">
        <v>3067.7</v>
      </c>
      <c r="H162" s="265">
        <v>3237.7</v>
      </c>
      <c r="I162" s="265">
        <v>3281.3500000000004</v>
      </c>
      <c r="J162" s="265">
        <v>3322.7</v>
      </c>
      <c r="K162" s="263">
        <v>3240</v>
      </c>
      <c r="L162" s="263">
        <v>3155</v>
      </c>
      <c r="M162" s="263">
        <v>0.44752999999999998</v>
      </c>
    </row>
    <row r="163" spans="1:13">
      <c r="A163" s="282">
        <v>154</v>
      </c>
      <c r="B163" s="263" t="s">
        <v>267</v>
      </c>
      <c r="C163" s="263">
        <v>2248.4499999999998</v>
      </c>
      <c r="D163" s="265">
        <v>2265.4333333333329</v>
      </c>
      <c r="E163" s="265">
        <v>2216.3666666666659</v>
      </c>
      <c r="F163" s="265">
        <v>2184.2833333333328</v>
      </c>
      <c r="G163" s="265">
        <v>2135.2166666666658</v>
      </c>
      <c r="H163" s="265">
        <v>2297.516666666666</v>
      </c>
      <c r="I163" s="265">
        <v>2346.5833333333326</v>
      </c>
      <c r="J163" s="265">
        <v>2378.6666666666661</v>
      </c>
      <c r="K163" s="263">
        <v>2314.5</v>
      </c>
      <c r="L163" s="263">
        <v>2233.35</v>
      </c>
      <c r="M163" s="263">
        <v>0.99943000000000004</v>
      </c>
    </row>
    <row r="164" spans="1:13">
      <c r="A164" s="282">
        <v>155</v>
      </c>
      <c r="B164" s="263" t="s">
        <v>156</v>
      </c>
      <c r="C164" s="263">
        <v>28159.200000000001</v>
      </c>
      <c r="D164" s="265">
        <v>28319.3</v>
      </c>
      <c r="E164" s="265">
        <v>27868.6</v>
      </c>
      <c r="F164" s="265">
        <v>27578</v>
      </c>
      <c r="G164" s="265">
        <v>27127.3</v>
      </c>
      <c r="H164" s="265">
        <v>28609.899999999998</v>
      </c>
      <c r="I164" s="265">
        <v>29060.600000000002</v>
      </c>
      <c r="J164" s="265">
        <v>29351.199999999997</v>
      </c>
      <c r="K164" s="263">
        <v>28770</v>
      </c>
      <c r="L164" s="263">
        <v>28028.7</v>
      </c>
      <c r="M164" s="263">
        <v>0.32301999999999997</v>
      </c>
    </row>
    <row r="165" spans="1:13">
      <c r="A165" s="282">
        <v>156</v>
      </c>
      <c r="B165" s="263" t="s">
        <v>158</v>
      </c>
      <c r="C165" s="263">
        <v>242.05</v>
      </c>
      <c r="D165" s="265">
        <v>243.70000000000002</v>
      </c>
      <c r="E165" s="265">
        <v>238.60000000000002</v>
      </c>
      <c r="F165" s="265">
        <v>235.15</v>
      </c>
      <c r="G165" s="265">
        <v>230.05</v>
      </c>
      <c r="H165" s="265">
        <v>247.15000000000003</v>
      </c>
      <c r="I165" s="265">
        <v>252.25</v>
      </c>
      <c r="J165" s="265">
        <v>255.70000000000005</v>
      </c>
      <c r="K165" s="263">
        <v>248.8</v>
      </c>
      <c r="L165" s="263">
        <v>240.25</v>
      </c>
      <c r="M165" s="263">
        <v>41.084859999999999</v>
      </c>
    </row>
    <row r="166" spans="1:13">
      <c r="A166" s="282">
        <v>157</v>
      </c>
      <c r="B166" s="263" t="s">
        <v>269</v>
      </c>
      <c r="C166" s="263">
        <v>4651.8500000000004</v>
      </c>
      <c r="D166" s="265">
        <v>4689.4333333333334</v>
      </c>
      <c r="E166" s="265">
        <v>4608.8666666666668</v>
      </c>
      <c r="F166" s="265">
        <v>4565.8833333333332</v>
      </c>
      <c r="G166" s="265">
        <v>4485.3166666666666</v>
      </c>
      <c r="H166" s="265">
        <v>4732.416666666667</v>
      </c>
      <c r="I166" s="265">
        <v>4812.9833333333345</v>
      </c>
      <c r="J166" s="265">
        <v>4855.9666666666672</v>
      </c>
      <c r="K166" s="263">
        <v>4770</v>
      </c>
      <c r="L166" s="263">
        <v>4646.45</v>
      </c>
      <c r="M166" s="263">
        <v>0.82689000000000001</v>
      </c>
    </row>
    <row r="167" spans="1:13">
      <c r="A167" s="282">
        <v>158</v>
      </c>
      <c r="B167" s="263" t="s">
        <v>160</v>
      </c>
      <c r="C167" s="263">
        <v>1723.1</v>
      </c>
      <c r="D167" s="265">
        <v>1730.0833333333333</v>
      </c>
      <c r="E167" s="265">
        <v>1713.5166666666664</v>
      </c>
      <c r="F167" s="265">
        <v>1703.9333333333332</v>
      </c>
      <c r="G167" s="265">
        <v>1687.3666666666663</v>
      </c>
      <c r="H167" s="265">
        <v>1739.6666666666665</v>
      </c>
      <c r="I167" s="265">
        <v>1756.2333333333336</v>
      </c>
      <c r="J167" s="265">
        <v>1765.8166666666666</v>
      </c>
      <c r="K167" s="263">
        <v>1746.65</v>
      </c>
      <c r="L167" s="263">
        <v>1720.5</v>
      </c>
      <c r="M167" s="263">
        <v>2.0534300000000001</v>
      </c>
    </row>
    <row r="168" spans="1:13">
      <c r="A168" s="282">
        <v>159</v>
      </c>
      <c r="B168" s="263" t="s">
        <v>157</v>
      </c>
      <c r="C168" s="263">
        <v>1906.3</v>
      </c>
      <c r="D168" s="265">
        <v>1923.0333333333335</v>
      </c>
      <c r="E168" s="265">
        <v>1866.2666666666671</v>
      </c>
      <c r="F168" s="265">
        <v>1826.2333333333336</v>
      </c>
      <c r="G168" s="265">
        <v>1769.4666666666672</v>
      </c>
      <c r="H168" s="265">
        <v>1963.0666666666671</v>
      </c>
      <c r="I168" s="265">
        <v>2019.8333333333335</v>
      </c>
      <c r="J168" s="265">
        <v>2059.8666666666668</v>
      </c>
      <c r="K168" s="263">
        <v>1979.8</v>
      </c>
      <c r="L168" s="263">
        <v>1883</v>
      </c>
      <c r="M168" s="263">
        <v>11.258760000000001</v>
      </c>
    </row>
    <row r="169" spans="1:13">
      <c r="A169" s="282">
        <v>160</v>
      </c>
      <c r="B169" s="263" t="s">
        <v>461</v>
      </c>
      <c r="C169" s="263">
        <v>1359.6</v>
      </c>
      <c r="D169" s="265">
        <v>1360.8999999999999</v>
      </c>
      <c r="E169" s="265">
        <v>1344.7999999999997</v>
      </c>
      <c r="F169" s="265">
        <v>1329.9999999999998</v>
      </c>
      <c r="G169" s="265">
        <v>1313.8999999999996</v>
      </c>
      <c r="H169" s="265">
        <v>1375.6999999999998</v>
      </c>
      <c r="I169" s="265">
        <v>1391.7999999999997</v>
      </c>
      <c r="J169" s="265">
        <v>1406.6</v>
      </c>
      <c r="K169" s="263">
        <v>1377</v>
      </c>
      <c r="L169" s="263">
        <v>1346.1</v>
      </c>
      <c r="M169" s="263">
        <v>3.27169</v>
      </c>
    </row>
    <row r="170" spans="1:13">
      <c r="A170" s="282">
        <v>161</v>
      </c>
      <c r="B170" s="263" t="s">
        <v>159</v>
      </c>
      <c r="C170" s="263">
        <v>137.69999999999999</v>
      </c>
      <c r="D170" s="265">
        <v>137.56666666666666</v>
      </c>
      <c r="E170" s="265">
        <v>134.63333333333333</v>
      </c>
      <c r="F170" s="265">
        <v>131.56666666666666</v>
      </c>
      <c r="G170" s="265">
        <v>128.63333333333333</v>
      </c>
      <c r="H170" s="265">
        <v>140.63333333333333</v>
      </c>
      <c r="I170" s="265">
        <v>143.56666666666666</v>
      </c>
      <c r="J170" s="265">
        <v>146.63333333333333</v>
      </c>
      <c r="K170" s="263">
        <v>140.5</v>
      </c>
      <c r="L170" s="263">
        <v>134.5</v>
      </c>
      <c r="M170" s="263">
        <v>256.08929999999998</v>
      </c>
    </row>
    <row r="171" spans="1:13">
      <c r="A171" s="282">
        <v>162</v>
      </c>
      <c r="B171" s="263" t="s">
        <v>162</v>
      </c>
      <c r="C171" s="263">
        <v>220.05</v>
      </c>
      <c r="D171" s="265">
        <v>218.78333333333333</v>
      </c>
      <c r="E171" s="265">
        <v>216.66666666666666</v>
      </c>
      <c r="F171" s="265">
        <v>213.28333333333333</v>
      </c>
      <c r="G171" s="265">
        <v>211.16666666666666</v>
      </c>
      <c r="H171" s="265">
        <v>222.16666666666666</v>
      </c>
      <c r="I171" s="265">
        <v>224.28333333333333</v>
      </c>
      <c r="J171" s="265">
        <v>227.66666666666666</v>
      </c>
      <c r="K171" s="263">
        <v>220.9</v>
      </c>
      <c r="L171" s="263">
        <v>215.4</v>
      </c>
      <c r="M171" s="263">
        <v>102.22359</v>
      </c>
    </row>
    <row r="172" spans="1:13">
      <c r="A172" s="282">
        <v>163</v>
      </c>
      <c r="B172" s="263" t="s">
        <v>270</v>
      </c>
      <c r="C172" s="263">
        <v>293.10000000000002</v>
      </c>
      <c r="D172" s="265">
        <v>295.34999999999997</v>
      </c>
      <c r="E172" s="265">
        <v>287.19999999999993</v>
      </c>
      <c r="F172" s="265">
        <v>281.29999999999995</v>
      </c>
      <c r="G172" s="265">
        <v>273.14999999999992</v>
      </c>
      <c r="H172" s="265">
        <v>301.24999999999994</v>
      </c>
      <c r="I172" s="265">
        <v>309.39999999999992</v>
      </c>
      <c r="J172" s="265">
        <v>315.29999999999995</v>
      </c>
      <c r="K172" s="263">
        <v>303.5</v>
      </c>
      <c r="L172" s="263">
        <v>289.45</v>
      </c>
      <c r="M172" s="263">
        <v>15.298220000000001</v>
      </c>
    </row>
    <row r="173" spans="1:13">
      <c r="A173" s="282">
        <v>164</v>
      </c>
      <c r="B173" s="263" t="s">
        <v>271</v>
      </c>
      <c r="C173" s="263">
        <v>12947.05</v>
      </c>
      <c r="D173" s="265">
        <v>12970.4</v>
      </c>
      <c r="E173" s="265">
        <v>12791.8</v>
      </c>
      <c r="F173" s="265">
        <v>12636.55</v>
      </c>
      <c r="G173" s="265">
        <v>12457.949999999999</v>
      </c>
      <c r="H173" s="265">
        <v>13125.65</v>
      </c>
      <c r="I173" s="265">
        <v>13304.250000000002</v>
      </c>
      <c r="J173" s="265">
        <v>13459.5</v>
      </c>
      <c r="K173" s="263">
        <v>13149</v>
      </c>
      <c r="L173" s="263">
        <v>12815.15</v>
      </c>
      <c r="M173" s="263">
        <v>4.5769999999999998E-2</v>
      </c>
    </row>
    <row r="174" spans="1:13">
      <c r="A174" s="282">
        <v>165</v>
      </c>
      <c r="B174" s="263" t="s">
        <v>161</v>
      </c>
      <c r="C174" s="263">
        <v>41.05</v>
      </c>
      <c r="D174" s="265">
        <v>41.233333333333334</v>
      </c>
      <c r="E174" s="265">
        <v>40.516666666666666</v>
      </c>
      <c r="F174" s="265">
        <v>39.983333333333334</v>
      </c>
      <c r="G174" s="265">
        <v>39.266666666666666</v>
      </c>
      <c r="H174" s="265">
        <v>41.766666666666666</v>
      </c>
      <c r="I174" s="265">
        <v>42.483333333333334</v>
      </c>
      <c r="J174" s="265">
        <v>43.016666666666666</v>
      </c>
      <c r="K174" s="263">
        <v>41.95</v>
      </c>
      <c r="L174" s="263">
        <v>40.700000000000003</v>
      </c>
      <c r="M174" s="263">
        <v>592.05010000000004</v>
      </c>
    </row>
    <row r="175" spans="1:13">
      <c r="A175" s="282">
        <v>166</v>
      </c>
      <c r="B175" s="263" t="s">
        <v>165</v>
      </c>
      <c r="C175" s="263">
        <v>243.1</v>
      </c>
      <c r="D175" s="265">
        <v>244.65</v>
      </c>
      <c r="E175" s="265">
        <v>240.05</v>
      </c>
      <c r="F175" s="265">
        <v>237</v>
      </c>
      <c r="G175" s="265">
        <v>232.4</v>
      </c>
      <c r="H175" s="265">
        <v>247.70000000000002</v>
      </c>
      <c r="I175" s="265">
        <v>252.29999999999998</v>
      </c>
      <c r="J175" s="265">
        <v>255.35000000000002</v>
      </c>
      <c r="K175" s="263">
        <v>249.25</v>
      </c>
      <c r="L175" s="263">
        <v>241.6</v>
      </c>
      <c r="M175" s="263">
        <v>112.77623</v>
      </c>
    </row>
    <row r="176" spans="1:13">
      <c r="A176" s="282">
        <v>167</v>
      </c>
      <c r="B176" s="263" t="s">
        <v>166</v>
      </c>
      <c r="C176" s="263">
        <v>151.05000000000001</v>
      </c>
      <c r="D176" s="265">
        <v>151.65</v>
      </c>
      <c r="E176" s="265">
        <v>148.85000000000002</v>
      </c>
      <c r="F176" s="265">
        <v>146.65</v>
      </c>
      <c r="G176" s="265">
        <v>143.85000000000002</v>
      </c>
      <c r="H176" s="265">
        <v>153.85000000000002</v>
      </c>
      <c r="I176" s="265">
        <v>156.65000000000003</v>
      </c>
      <c r="J176" s="265">
        <v>158.85000000000002</v>
      </c>
      <c r="K176" s="263">
        <v>154.44999999999999</v>
      </c>
      <c r="L176" s="263">
        <v>149.44999999999999</v>
      </c>
      <c r="M176" s="263">
        <v>95.632289999999998</v>
      </c>
    </row>
    <row r="177" spans="1:13">
      <c r="A177" s="282">
        <v>168</v>
      </c>
      <c r="B177" s="263" t="s">
        <v>273</v>
      </c>
      <c r="C177" s="263">
        <v>521.20000000000005</v>
      </c>
      <c r="D177" s="265">
        <v>518.73333333333335</v>
      </c>
      <c r="E177" s="265">
        <v>512.4666666666667</v>
      </c>
      <c r="F177" s="265">
        <v>503.73333333333335</v>
      </c>
      <c r="G177" s="265">
        <v>497.4666666666667</v>
      </c>
      <c r="H177" s="265">
        <v>527.4666666666667</v>
      </c>
      <c r="I177" s="265">
        <v>533.73333333333335</v>
      </c>
      <c r="J177" s="265">
        <v>542.4666666666667</v>
      </c>
      <c r="K177" s="263">
        <v>525</v>
      </c>
      <c r="L177" s="263">
        <v>510</v>
      </c>
      <c r="M177" s="263">
        <v>4.1810299999999998</v>
      </c>
    </row>
    <row r="178" spans="1:13">
      <c r="A178" s="282">
        <v>169</v>
      </c>
      <c r="B178" s="263" t="s">
        <v>167</v>
      </c>
      <c r="C178" s="263">
        <v>2137.6</v>
      </c>
      <c r="D178" s="265">
        <v>2155.9666666666667</v>
      </c>
      <c r="E178" s="265">
        <v>2105.5333333333333</v>
      </c>
      <c r="F178" s="265">
        <v>2073.4666666666667</v>
      </c>
      <c r="G178" s="265">
        <v>2023.0333333333333</v>
      </c>
      <c r="H178" s="265">
        <v>2188.0333333333333</v>
      </c>
      <c r="I178" s="265">
        <v>2238.4666666666667</v>
      </c>
      <c r="J178" s="265">
        <v>2270.5333333333333</v>
      </c>
      <c r="K178" s="263">
        <v>2206.4</v>
      </c>
      <c r="L178" s="263">
        <v>2123.9</v>
      </c>
      <c r="M178" s="263">
        <v>77.831729999999993</v>
      </c>
    </row>
    <row r="179" spans="1:13">
      <c r="A179" s="282">
        <v>170</v>
      </c>
      <c r="B179" s="263" t="s">
        <v>815</v>
      </c>
      <c r="C179" s="263">
        <v>1015.1</v>
      </c>
      <c r="D179" s="265">
        <v>1027.3666666666666</v>
      </c>
      <c r="E179" s="265">
        <v>999.73333333333312</v>
      </c>
      <c r="F179" s="265">
        <v>984.36666666666656</v>
      </c>
      <c r="G179" s="265">
        <v>956.73333333333312</v>
      </c>
      <c r="H179" s="265">
        <v>1042.7333333333331</v>
      </c>
      <c r="I179" s="265">
        <v>1070.3666666666668</v>
      </c>
      <c r="J179" s="265">
        <v>1085.7333333333331</v>
      </c>
      <c r="K179" s="263">
        <v>1055</v>
      </c>
      <c r="L179" s="263">
        <v>1012</v>
      </c>
      <c r="M179" s="263">
        <v>10.20608</v>
      </c>
    </row>
    <row r="180" spans="1:13">
      <c r="A180" s="282">
        <v>171</v>
      </c>
      <c r="B180" s="263" t="s">
        <v>274</v>
      </c>
      <c r="C180" s="263">
        <v>914.2</v>
      </c>
      <c r="D180" s="265">
        <v>918.5</v>
      </c>
      <c r="E180" s="265">
        <v>900.7</v>
      </c>
      <c r="F180" s="265">
        <v>887.2</v>
      </c>
      <c r="G180" s="265">
        <v>869.40000000000009</v>
      </c>
      <c r="H180" s="265">
        <v>932</v>
      </c>
      <c r="I180" s="265">
        <v>949.8</v>
      </c>
      <c r="J180" s="265">
        <v>963.3</v>
      </c>
      <c r="K180" s="263">
        <v>936.3</v>
      </c>
      <c r="L180" s="263">
        <v>905</v>
      </c>
      <c r="M180" s="263">
        <v>289.67831000000001</v>
      </c>
    </row>
    <row r="181" spans="1:13">
      <c r="A181" s="282">
        <v>172</v>
      </c>
      <c r="B181" s="263" t="s">
        <v>172</v>
      </c>
      <c r="C181" s="263">
        <v>5599</v>
      </c>
      <c r="D181" s="265">
        <v>5633.2</v>
      </c>
      <c r="E181" s="265">
        <v>5546.4</v>
      </c>
      <c r="F181" s="265">
        <v>5493.8</v>
      </c>
      <c r="G181" s="265">
        <v>5407</v>
      </c>
      <c r="H181" s="265">
        <v>5685.7999999999993</v>
      </c>
      <c r="I181" s="265">
        <v>5772.6</v>
      </c>
      <c r="J181" s="265">
        <v>5825.1999999999989</v>
      </c>
      <c r="K181" s="263">
        <v>5720</v>
      </c>
      <c r="L181" s="263">
        <v>5580.6</v>
      </c>
      <c r="M181" s="263">
        <v>1.16215</v>
      </c>
    </row>
    <row r="182" spans="1:13">
      <c r="A182" s="282">
        <v>173</v>
      </c>
      <c r="B182" s="263" t="s">
        <v>478</v>
      </c>
      <c r="C182" s="263">
        <v>8310.4</v>
      </c>
      <c r="D182" s="265">
        <v>8307.1333333333332</v>
      </c>
      <c r="E182" s="265">
        <v>8245.2666666666664</v>
      </c>
      <c r="F182" s="265">
        <v>8180.1333333333332</v>
      </c>
      <c r="G182" s="265">
        <v>8118.2666666666664</v>
      </c>
      <c r="H182" s="265">
        <v>8372.2666666666664</v>
      </c>
      <c r="I182" s="265">
        <v>8434.1333333333314</v>
      </c>
      <c r="J182" s="265">
        <v>8499.2666666666664</v>
      </c>
      <c r="K182" s="263">
        <v>8369</v>
      </c>
      <c r="L182" s="263">
        <v>8242</v>
      </c>
      <c r="M182" s="263">
        <v>0.19918</v>
      </c>
    </row>
    <row r="183" spans="1:13">
      <c r="A183" s="282">
        <v>174</v>
      </c>
      <c r="B183" s="263" t="s">
        <v>170</v>
      </c>
      <c r="C183" s="263">
        <v>27701.5</v>
      </c>
      <c r="D183" s="265">
        <v>27740.833333333332</v>
      </c>
      <c r="E183" s="265">
        <v>27501.666666666664</v>
      </c>
      <c r="F183" s="265">
        <v>27301.833333333332</v>
      </c>
      <c r="G183" s="265">
        <v>27062.666666666664</v>
      </c>
      <c r="H183" s="265">
        <v>27940.666666666664</v>
      </c>
      <c r="I183" s="265">
        <v>28179.833333333328</v>
      </c>
      <c r="J183" s="265">
        <v>28379.666666666664</v>
      </c>
      <c r="K183" s="263">
        <v>27980</v>
      </c>
      <c r="L183" s="263">
        <v>27541</v>
      </c>
      <c r="M183" s="263">
        <v>0.43863999999999997</v>
      </c>
    </row>
    <row r="184" spans="1:13">
      <c r="A184" s="282">
        <v>175</v>
      </c>
      <c r="B184" s="263" t="s">
        <v>173</v>
      </c>
      <c r="C184" s="263">
        <v>1325.45</v>
      </c>
      <c r="D184" s="265">
        <v>1326</v>
      </c>
      <c r="E184" s="265">
        <v>1310</v>
      </c>
      <c r="F184" s="265">
        <v>1294.55</v>
      </c>
      <c r="G184" s="265">
        <v>1278.55</v>
      </c>
      <c r="H184" s="265">
        <v>1341.45</v>
      </c>
      <c r="I184" s="265">
        <v>1357.45</v>
      </c>
      <c r="J184" s="265">
        <v>1372.9</v>
      </c>
      <c r="K184" s="263">
        <v>1342</v>
      </c>
      <c r="L184" s="263">
        <v>1310.55</v>
      </c>
      <c r="M184" s="263">
        <v>25.089400000000001</v>
      </c>
    </row>
    <row r="185" spans="1:13">
      <c r="A185" s="282">
        <v>176</v>
      </c>
      <c r="B185" s="263" t="s">
        <v>171</v>
      </c>
      <c r="C185" s="263">
        <v>1919.2</v>
      </c>
      <c r="D185" s="265">
        <v>1930.8166666666666</v>
      </c>
      <c r="E185" s="265">
        <v>1893.8833333333332</v>
      </c>
      <c r="F185" s="265">
        <v>1868.5666666666666</v>
      </c>
      <c r="G185" s="265">
        <v>1831.6333333333332</v>
      </c>
      <c r="H185" s="265">
        <v>1956.1333333333332</v>
      </c>
      <c r="I185" s="265">
        <v>1993.0666666666666</v>
      </c>
      <c r="J185" s="265">
        <v>2018.3833333333332</v>
      </c>
      <c r="K185" s="263">
        <v>1967.75</v>
      </c>
      <c r="L185" s="263">
        <v>1905.5</v>
      </c>
      <c r="M185" s="263">
        <v>7.3512300000000002</v>
      </c>
    </row>
    <row r="186" spans="1:13">
      <c r="A186" s="282">
        <v>177</v>
      </c>
      <c r="B186" s="263" t="s">
        <v>169</v>
      </c>
      <c r="C186" s="263">
        <v>381.1</v>
      </c>
      <c r="D186" s="265">
        <v>383.93333333333334</v>
      </c>
      <c r="E186" s="265">
        <v>374.66666666666669</v>
      </c>
      <c r="F186" s="265">
        <v>368.23333333333335</v>
      </c>
      <c r="G186" s="265">
        <v>358.9666666666667</v>
      </c>
      <c r="H186" s="265">
        <v>390.36666666666667</v>
      </c>
      <c r="I186" s="265">
        <v>399.63333333333333</v>
      </c>
      <c r="J186" s="265">
        <v>406.06666666666666</v>
      </c>
      <c r="K186" s="263">
        <v>393.2</v>
      </c>
      <c r="L186" s="263">
        <v>377.5</v>
      </c>
      <c r="M186" s="263">
        <v>353.36354999999998</v>
      </c>
    </row>
    <row r="187" spans="1:13">
      <c r="A187" s="282">
        <v>178</v>
      </c>
      <c r="B187" s="263" t="s">
        <v>168</v>
      </c>
      <c r="C187" s="263">
        <v>72.849999999999994</v>
      </c>
      <c r="D187" s="265">
        <v>73.583333333333329</v>
      </c>
      <c r="E187" s="265">
        <v>71.416666666666657</v>
      </c>
      <c r="F187" s="265">
        <v>69.983333333333334</v>
      </c>
      <c r="G187" s="265">
        <v>67.816666666666663</v>
      </c>
      <c r="H187" s="265">
        <v>75.016666666666652</v>
      </c>
      <c r="I187" s="265">
        <v>77.183333333333309</v>
      </c>
      <c r="J187" s="265">
        <v>78.616666666666646</v>
      </c>
      <c r="K187" s="263">
        <v>75.75</v>
      </c>
      <c r="L187" s="263">
        <v>72.150000000000006</v>
      </c>
      <c r="M187" s="263">
        <v>525.09385999999995</v>
      </c>
    </row>
    <row r="188" spans="1:13">
      <c r="A188" s="282">
        <v>179</v>
      </c>
      <c r="B188" s="263" t="s">
        <v>175</v>
      </c>
      <c r="C188" s="263">
        <v>613.6</v>
      </c>
      <c r="D188" s="265">
        <v>618.08333333333337</v>
      </c>
      <c r="E188" s="265">
        <v>607.01666666666677</v>
      </c>
      <c r="F188" s="265">
        <v>600.43333333333339</v>
      </c>
      <c r="G188" s="265">
        <v>589.36666666666679</v>
      </c>
      <c r="H188" s="265">
        <v>624.66666666666674</v>
      </c>
      <c r="I188" s="265">
        <v>635.73333333333335</v>
      </c>
      <c r="J188" s="265">
        <v>642.31666666666672</v>
      </c>
      <c r="K188" s="263">
        <v>629.15</v>
      </c>
      <c r="L188" s="263">
        <v>611.5</v>
      </c>
      <c r="M188" s="263">
        <v>42.6417</v>
      </c>
    </row>
    <row r="189" spans="1:13">
      <c r="A189" s="282">
        <v>180</v>
      </c>
      <c r="B189" s="263" t="s">
        <v>176</v>
      </c>
      <c r="C189" s="263">
        <v>486.25</v>
      </c>
      <c r="D189" s="265">
        <v>490.15000000000003</v>
      </c>
      <c r="E189" s="265">
        <v>481.30000000000007</v>
      </c>
      <c r="F189" s="265">
        <v>476.35</v>
      </c>
      <c r="G189" s="265">
        <v>467.50000000000006</v>
      </c>
      <c r="H189" s="265">
        <v>495.10000000000008</v>
      </c>
      <c r="I189" s="265">
        <v>503.9500000000001</v>
      </c>
      <c r="J189" s="265">
        <v>508.90000000000009</v>
      </c>
      <c r="K189" s="263">
        <v>499</v>
      </c>
      <c r="L189" s="263">
        <v>485.2</v>
      </c>
      <c r="M189" s="263">
        <v>13.74479</v>
      </c>
    </row>
    <row r="190" spans="1:13">
      <c r="A190" s="282">
        <v>181</v>
      </c>
      <c r="B190" s="263" t="s">
        <v>275</v>
      </c>
      <c r="C190" s="263">
        <v>550.65</v>
      </c>
      <c r="D190" s="265">
        <v>549.23333333333335</v>
      </c>
      <c r="E190" s="265">
        <v>541.9666666666667</v>
      </c>
      <c r="F190" s="265">
        <v>533.2833333333333</v>
      </c>
      <c r="G190" s="265">
        <v>526.01666666666665</v>
      </c>
      <c r="H190" s="265">
        <v>557.91666666666674</v>
      </c>
      <c r="I190" s="265">
        <v>565.18333333333339</v>
      </c>
      <c r="J190" s="265">
        <v>573.86666666666679</v>
      </c>
      <c r="K190" s="263">
        <v>556.5</v>
      </c>
      <c r="L190" s="263">
        <v>540.54999999999995</v>
      </c>
      <c r="M190" s="263">
        <v>5.9278599999999999</v>
      </c>
    </row>
    <row r="191" spans="1:13">
      <c r="A191" s="282">
        <v>182</v>
      </c>
      <c r="B191" s="263" t="s">
        <v>188</v>
      </c>
      <c r="C191" s="263">
        <v>584.20000000000005</v>
      </c>
      <c r="D191" s="265">
        <v>591.23333333333335</v>
      </c>
      <c r="E191" s="265">
        <v>573.4666666666667</v>
      </c>
      <c r="F191" s="265">
        <v>562.73333333333335</v>
      </c>
      <c r="G191" s="265">
        <v>544.9666666666667</v>
      </c>
      <c r="H191" s="265">
        <v>601.9666666666667</v>
      </c>
      <c r="I191" s="265">
        <v>619.73333333333335</v>
      </c>
      <c r="J191" s="265">
        <v>630.4666666666667</v>
      </c>
      <c r="K191" s="263">
        <v>609</v>
      </c>
      <c r="L191" s="263">
        <v>580.5</v>
      </c>
      <c r="M191" s="263">
        <v>19.758700000000001</v>
      </c>
    </row>
    <row r="192" spans="1:13">
      <c r="A192" s="282">
        <v>183</v>
      </c>
      <c r="B192" s="263" t="s">
        <v>177</v>
      </c>
      <c r="C192" s="263">
        <v>783.85</v>
      </c>
      <c r="D192" s="265">
        <v>782.94999999999993</v>
      </c>
      <c r="E192" s="265">
        <v>770.89999999999986</v>
      </c>
      <c r="F192" s="265">
        <v>757.94999999999993</v>
      </c>
      <c r="G192" s="265">
        <v>745.89999999999986</v>
      </c>
      <c r="H192" s="265">
        <v>795.89999999999986</v>
      </c>
      <c r="I192" s="265">
        <v>807.94999999999982</v>
      </c>
      <c r="J192" s="265">
        <v>820.89999999999986</v>
      </c>
      <c r="K192" s="263">
        <v>795</v>
      </c>
      <c r="L192" s="263">
        <v>770</v>
      </c>
      <c r="M192" s="263">
        <v>89.222620000000006</v>
      </c>
    </row>
    <row r="193" spans="1:13">
      <c r="A193" s="282">
        <v>184</v>
      </c>
      <c r="B193" s="263" t="s">
        <v>183</v>
      </c>
      <c r="C193" s="263">
        <v>3057.95</v>
      </c>
      <c r="D193" s="265">
        <v>3072.1</v>
      </c>
      <c r="E193" s="265">
        <v>3027.2</v>
      </c>
      <c r="F193" s="265">
        <v>2996.45</v>
      </c>
      <c r="G193" s="265">
        <v>2951.5499999999997</v>
      </c>
      <c r="H193" s="265">
        <v>3102.85</v>
      </c>
      <c r="I193" s="265">
        <v>3147.7500000000005</v>
      </c>
      <c r="J193" s="265">
        <v>3178.5</v>
      </c>
      <c r="K193" s="263">
        <v>3117</v>
      </c>
      <c r="L193" s="263">
        <v>3041.35</v>
      </c>
      <c r="M193" s="263">
        <v>29.38317</v>
      </c>
    </row>
    <row r="194" spans="1:13">
      <c r="A194" s="282">
        <v>185</v>
      </c>
      <c r="B194" s="263" t="s">
        <v>804</v>
      </c>
      <c r="C194" s="263">
        <v>615.25</v>
      </c>
      <c r="D194" s="265">
        <v>617.81666666666661</v>
      </c>
      <c r="E194" s="265">
        <v>610.83333333333326</v>
      </c>
      <c r="F194" s="265">
        <v>606.41666666666663</v>
      </c>
      <c r="G194" s="265">
        <v>599.43333333333328</v>
      </c>
      <c r="H194" s="265">
        <v>622.23333333333323</v>
      </c>
      <c r="I194" s="265">
        <v>629.21666666666658</v>
      </c>
      <c r="J194" s="265">
        <v>633.63333333333321</v>
      </c>
      <c r="K194" s="263">
        <v>624.79999999999995</v>
      </c>
      <c r="L194" s="263">
        <v>613.4</v>
      </c>
      <c r="M194" s="263">
        <v>18.846869999999999</v>
      </c>
    </row>
    <row r="195" spans="1:13">
      <c r="A195" s="282">
        <v>186</v>
      </c>
      <c r="B195" s="263" t="s">
        <v>179</v>
      </c>
      <c r="C195" s="263">
        <v>317.55</v>
      </c>
      <c r="D195" s="265">
        <v>319.39999999999998</v>
      </c>
      <c r="E195" s="265">
        <v>312.29999999999995</v>
      </c>
      <c r="F195" s="265">
        <v>307.04999999999995</v>
      </c>
      <c r="G195" s="265">
        <v>299.94999999999993</v>
      </c>
      <c r="H195" s="265">
        <v>324.64999999999998</v>
      </c>
      <c r="I195" s="265">
        <v>331.75</v>
      </c>
      <c r="J195" s="265">
        <v>337</v>
      </c>
      <c r="K195" s="263">
        <v>326.5</v>
      </c>
      <c r="L195" s="263">
        <v>314.14999999999998</v>
      </c>
      <c r="M195" s="263">
        <v>483.60842000000002</v>
      </c>
    </row>
    <row r="196" spans="1:13">
      <c r="A196" s="282">
        <v>187</v>
      </c>
      <c r="B196" s="254" t="s">
        <v>181</v>
      </c>
      <c r="C196" s="254">
        <v>113.25</v>
      </c>
      <c r="D196" s="289">
        <v>111.58333333333333</v>
      </c>
      <c r="E196" s="289">
        <v>108.66666666666666</v>
      </c>
      <c r="F196" s="289">
        <v>104.08333333333333</v>
      </c>
      <c r="G196" s="289">
        <v>101.16666666666666</v>
      </c>
      <c r="H196" s="289">
        <v>116.16666666666666</v>
      </c>
      <c r="I196" s="289">
        <v>119.08333333333331</v>
      </c>
      <c r="J196" s="289">
        <v>123.66666666666666</v>
      </c>
      <c r="K196" s="254">
        <v>114.5</v>
      </c>
      <c r="L196" s="254">
        <v>107</v>
      </c>
      <c r="M196" s="254">
        <v>1628.28658</v>
      </c>
    </row>
    <row r="197" spans="1:13">
      <c r="A197" s="282">
        <v>188</v>
      </c>
      <c r="B197" s="254" t="s">
        <v>182</v>
      </c>
      <c r="C197" s="254">
        <v>719.95</v>
      </c>
      <c r="D197" s="289">
        <v>726.31666666666661</v>
      </c>
      <c r="E197" s="289">
        <v>707.63333333333321</v>
      </c>
      <c r="F197" s="289">
        <v>695.31666666666661</v>
      </c>
      <c r="G197" s="289">
        <v>676.63333333333321</v>
      </c>
      <c r="H197" s="289">
        <v>738.63333333333321</v>
      </c>
      <c r="I197" s="289">
        <v>757.31666666666661</v>
      </c>
      <c r="J197" s="289">
        <v>769.63333333333321</v>
      </c>
      <c r="K197" s="254">
        <v>745</v>
      </c>
      <c r="L197" s="254">
        <v>714</v>
      </c>
      <c r="M197" s="254">
        <v>161.21409</v>
      </c>
    </row>
    <row r="198" spans="1:13">
      <c r="A198" s="282">
        <v>189</v>
      </c>
      <c r="B198" s="254" t="s">
        <v>184</v>
      </c>
      <c r="C198" s="254">
        <v>1003.25</v>
      </c>
      <c r="D198" s="289">
        <v>1008</v>
      </c>
      <c r="E198" s="289">
        <v>991.40000000000009</v>
      </c>
      <c r="F198" s="289">
        <v>979.55000000000007</v>
      </c>
      <c r="G198" s="289">
        <v>962.95000000000016</v>
      </c>
      <c r="H198" s="289">
        <v>1019.85</v>
      </c>
      <c r="I198" s="289">
        <v>1036.4499999999998</v>
      </c>
      <c r="J198" s="289">
        <v>1048.3</v>
      </c>
      <c r="K198" s="254">
        <v>1024.5999999999999</v>
      </c>
      <c r="L198" s="254">
        <v>996.15</v>
      </c>
      <c r="M198" s="254">
        <v>46.749189999999999</v>
      </c>
    </row>
    <row r="199" spans="1:13">
      <c r="A199" s="282">
        <v>190</v>
      </c>
      <c r="B199" s="254" t="s">
        <v>164</v>
      </c>
      <c r="C199" s="254">
        <v>1005.6</v>
      </c>
      <c r="D199" s="289">
        <v>1013.2333333333332</v>
      </c>
      <c r="E199" s="289">
        <v>994.71666666666647</v>
      </c>
      <c r="F199" s="289">
        <v>983.83333333333326</v>
      </c>
      <c r="G199" s="289">
        <v>965.31666666666649</v>
      </c>
      <c r="H199" s="289">
        <v>1024.1166666666663</v>
      </c>
      <c r="I199" s="289">
        <v>1042.6333333333332</v>
      </c>
      <c r="J199" s="289">
        <v>1053.5166666666664</v>
      </c>
      <c r="K199" s="254">
        <v>1031.75</v>
      </c>
      <c r="L199" s="254">
        <v>1002.35</v>
      </c>
      <c r="M199" s="254">
        <v>2.52515</v>
      </c>
    </row>
    <row r="200" spans="1:13">
      <c r="A200" s="282">
        <v>191</v>
      </c>
      <c r="B200" s="254" t="s">
        <v>185</v>
      </c>
      <c r="C200" s="254">
        <v>1482.5</v>
      </c>
      <c r="D200" s="289">
        <v>1489.6000000000001</v>
      </c>
      <c r="E200" s="289">
        <v>1471.4000000000003</v>
      </c>
      <c r="F200" s="289">
        <v>1460.3000000000002</v>
      </c>
      <c r="G200" s="289">
        <v>1442.1000000000004</v>
      </c>
      <c r="H200" s="289">
        <v>1500.7000000000003</v>
      </c>
      <c r="I200" s="289">
        <v>1518.9</v>
      </c>
      <c r="J200" s="289">
        <v>1530.0000000000002</v>
      </c>
      <c r="K200" s="254">
        <v>1507.8</v>
      </c>
      <c r="L200" s="254">
        <v>1478.5</v>
      </c>
      <c r="M200" s="254">
        <v>26.31081</v>
      </c>
    </row>
    <row r="201" spans="1:13">
      <c r="A201" s="282">
        <v>192</v>
      </c>
      <c r="B201" s="254" t="s">
        <v>186</v>
      </c>
      <c r="C201" s="254">
        <v>2461.1999999999998</v>
      </c>
      <c r="D201" s="289">
        <v>2462.5666666666666</v>
      </c>
      <c r="E201" s="289">
        <v>2437.1333333333332</v>
      </c>
      <c r="F201" s="289">
        <v>2413.0666666666666</v>
      </c>
      <c r="G201" s="289">
        <v>2387.6333333333332</v>
      </c>
      <c r="H201" s="289">
        <v>2486.6333333333332</v>
      </c>
      <c r="I201" s="289">
        <v>2512.0666666666666</v>
      </c>
      <c r="J201" s="289">
        <v>2536.1333333333332</v>
      </c>
      <c r="K201" s="254">
        <v>2488</v>
      </c>
      <c r="L201" s="254">
        <v>2438.5</v>
      </c>
      <c r="M201" s="254">
        <v>2.5150100000000002</v>
      </c>
    </row>
    <row r="202" spans="1:13">
      <c r="A202" s="282">
        <v>193</v>
      </c>
      <c r="B202" s="254" t="s">
        <v>187</v>
      </c>
      <c r="C202" s="254">
        <v>412.25</v>
      </c>
      <c r="D202" s="289">
        <v>414</v>
      </c>
      <c r="E202" s="289">
        <v>408</v>
      </c>
      <c r="F202" s="289">
        <v>403.75</v>
      </c>
      <c r="G202" s="289">
        <v>397.75</v>
      </c>
      <c r="H202" s="289">
        <v>418.25</v>
      </c>
      <c r="I202" s="289">
        <v>424.25</v>
      </c>
      <c r="J202" s="289">
        <v>428.5</v>
      </c>
      <c r="K202" s="254">
        <v>420</v>
      </c>
      <c r="L202" s="254">
        <v>409.75</v>
      </c>
      <c r="M202" s="254">
        <v>17.472829999999998</v>
      </c>
    </row>
    <row r="203" spans="1:13">
      <c r="A203" s="282">
        <v>194</v>
      </c>
      <c r="B203" s="254" t="s">
        <v>510</v>
      </c>
      <c r="C203" s="254">
        <v>876.55</v>
      </c>
      <c r="D203" s="289">
        <v>891.4</v>
      </c>
      <c r="E203" s="289">
        <v>857.9</v>
      </c>
      <c r="F203" s="289">
        <v>839.25</v>
      </c>
      <c r="G203" s="289">
        <v>805.75</v>
      </c>
      <c r="H203" s="289">
        <v>910.05</v>
      </c>
      <c r="I203" s="289">
        <v>943.55</v>
      </c>
      <c r="J203" s="289">
        <v>962.19999999999993</v>
      </c>
      <c r="K203" s="254">
        <v>924.9</v>
      </c>
      <c r="L203" s="254">
        <v>872.75</v>
      </c>
      <c r="M203" s="254">
        <v>6.6429900000000002</v>
      </c>
    </row>
    <row r="204" spans="1:13">
      <c r="A204" s="282">
        <v>195</v>
      </c>
      <c r="B204" s="254" t="s">
        <v>193</v>
      </c>
      <c r="C204" s="254">
        <v>620.29999999999995</v>
      </c>
      <c r="D204" s="289">
        <v>622.44999999999993</v>
      </c>
      <c r="E204" s="289">
        <v>611.94999999999982</v>
      </c>
      <c r="F204" s="289">
        <v>603.59999999999991</v>
      </c>
      <c r="G204" s="289">
        <v>593.0999999999998</v>
      </c>
      <c r="H204" s="289">
        <v>630.79999999999984</v>
      </c>
      <c r="I204" s="289">
        <v>641.30000000000007</v>
      </c>
      <c r="J204" s="289">
        <v>649.64999999999986</v>
      </c>
      <c r="K204" s="254">
        <v>632.95000000000005</v>
      </c>
      <c r="L204" s="254">
        <v>614.1</v>
      </c>
      <c r="M204" s="254">
        <v>49.949649999999998</v>
      </c>
    </row>
    <row r="205" spans="1:13">
      <c r="A205" s="282">
        <v>196</v>
      </c>
      <c r="B205" s="254" t="s">
        <v>191</v>
      </c>
      <c r="C205" s="254">
        <v>6638.15</v>
      </c>
      <c r="D205" s="289">
        <v>6701.2833333333328</v>
      </c>
      <c r="E205" s="289">
        <v>6548.9166666666661</v>
      </c>
      <c r="F205" s="289">
        <v>6459.6833333333334</v>
      </c>
      <c r="G205" s="289">
        <v>6307.3166666666666</v>
      </c>
      <c r="H205" s="289">
        <v>6790.5166666666655</v>
      </c>
      <c r="I205" s="289">
        <v>6942.8833333333323</v>
      </c>
      <c r="J205" s="289">
        <v>7032.116666666665</v>
      </c>
      <c r="K205" s="254">
        <v>6853.65</v>
      </c>
      <c r="L205" s="254">
        <v>6612.05</v>
      </c>
      <c r="M205" s="254">
        <v>6.7381099999999998</v>
      </c>
    </row>
    <row r="206" spans="1:13">
      <c r="A206" s="282">
        <v>197</v>
      </c>
      <c r="B206" s="254" t="s">
        <v>192</v>
      </c>
      <c r="C206" s="254">
        <v>37.65</v>
      </c>
      <c r="D206" s="289">
        <v>37.85</v>
      </c>
      <c r="E206" s="289">
        <v>37</v>
      </c>
      <c r="F206" s="289">
        <v>36.35</v>
      </c>
      <c r="G206" s="289">
        <v>35.5</v>
      </c>
      <c r="H206" s="289">
        <v>38.5</v>
      </c>
      <c r="I206" s="289">
        <v>39.350000000000009</v>
      </c>
      <c r="J206" s="289">
        <v>40</v>
      </c>
      <c r="K206" s="254">
        <v>38.700000000000003</v>
      </c>
      <c r="L206" s="254">
        <v>37.200000000000003</v>
      </c>
      <c r="M206" s="254">
        <v>54.570889999999999</v>
      </c>
    </row>
    <row r="207" spans="1:13">
      <c r="A207" s="282">
        <v>198</v>
      </c>
      <c r="B207" s="254" t="s">
        <v>189</v>
      </c>
      <c r="C207" s="254">
        <v>1214</v>
      </c>
      <c r="D207" s="289">
        <v>1220.1000000000001</v>
      </c>
      <c r="E207" s="289">
        <v>1197.5500000000002</v>
      </c>
      <c r="F207" s="289">
        <v>1181.1000000000001</v>
      </c>
      <c r="G207" s="289">
        <v>1158.5500000000002</v>
      </c>
      <c r="H207" s="289">
        <v>1236.5500000000002</v>
      </c>
      <c r="I207" s="289">
        <v>1259.0999999999999</v>
      </c>
      <c r="J207" s="289">
        <v>1275.5500000000002</v>
      </c>
      <c r="K207" s="254">
        <v>1242.6500000000001</v>
      </c>
      <c r="L207" s="254">
        <v>1203.6500000000001</v>
      </c>
      <c r="M207" s="254">
        <v>2.0942099999999999</v>
      </c>
    </row>
    <row r="208" spans="1:13">
      <c r="A208" s="282">
        <v>199</v>
      </c>
      <c r="B208" s="254" t="s">
        <v>141</v>
      </c>
      <c r="C208" s="254">
        <v>543.79999999999995</v>
      </c>
      <c r="D208" s="289">
        <v>546.63333333333333</v>
      </c>
      <c r="E208" s="289">
        <v>536.26666666666665</v>
      </c>
      <c r="F208" s="289">
        <v>528.73333333333335</v>
      </c>
      <c r="G208" s="289">
        <v>518.36666666666667</v>
      </c>
      <c r="H208" s="289">
        <v>554.16666666666663</v>
      </c>
      <c r="I208" s="289">
        <v>564.53333333333319</v>
      </c>
      <c r="J208" s="289">
        <v>572.06666666666661</v>
      </c>
      <c r="K208" s="254">
        <v>557</v>
      </c>
      <c r="L208" s="254">
        <v>539.1</v>
      </c>
      <c r="M208" s="254">
        <v>16.72495</v>
      </c>
    </row>
    <row r="209" spans="1:13">
      <c r="A209" s="282">
        <v>200</v>
      </c>
      <c r="B209" s="254" t="s">
        <v>277</v>
      </c>
      <c r="C209" s="254">
        <v>229.75</v>
      </c>
      <c r="D209" s="289">
        <v>229.25</v>
      </c>
      <c r="E209" s="289">
        <v>227.5</v>
      </c>
      <c r="F209" s="289">
        <v>225.25</v>
      </c>
      <c r="G209" s="289">
        <v>223.5</v>
      </c>
      <c r="H209" s="289">
        <v>231.5</v>
      </c>
      <c r="I209" s="289">
        <v>233.25</v>
      </c>
      <c r="J209" s="289">
        <v>235.5</v>
      </c>
      <c r="K209" s="254">
        <v>231</v>
      </c>
      <c r="L209" s="254">
        <v>227</v>
      </c>
      <c r="M209" s="254">
        <v>8.4441500000000005</v>
      </c>
    </row>
    <row r="210" spans="1:13">
      <c r="A210" s="282">
        <v>201</v>
      </c>
      <c r="B210" s="254" t="s">
        <v>522</v>
      </c>
      <c r="C210" s="254">
        <v>976.15</v>
      </c>
      <c r="D210" s="289">
        <v>983.56666666666661</v>
      </c>
      <c r="E210" s="289">
        <v>963.58333333333326</v>
      </c>
      <c r="F210" s="289">
        <v>951.01666666666665</v>
      </c>
      <c r="G210" s="289">
        <v>931.0333333333333</v>
      </c>
      <c r="H210" s="289">
        <v>996.13333333333321</v>
      </c>
      <c r="I210" s="289">
        <v>1016.1166666666666</v>
      </c>
      <c r="J210" s="289">
        <v>1028.6833333333332</v>
      </c>
      <c r="K210" s="254">
        <v>1003.55</v>
      </c>
      <c r="L210" s="254">
        <v>971</v>
      </c>
      <c r="M210" s="254">
        <v>3.28416</v>
      </c>
    </row>
    <row r="211" spans="1:13">
      <c r="A211" s="282">
        <v>202</v>
      </c>
      <c r="B211" s="254" t="s">
        <v>118</v>
      </c>
      <c r="C211" s="254">
        <v>10.199999999999999</v>
      </c>
      <c r="D211" s="289">
        <v>10.316666666666665</v>
      </c>
      <c r="E211" s="289">
        <v>10.03333333333333</v>
      </c>
      <c r="F211" s="289">
        <v>9.8666666666666654</v>
      </c>
      <c r="G211" s="289">
        <v>9.5833333333333304</v>
      </c>
      <c r="H211" s="289">
        <v>10.483333333333329</v>
      </c>
      <c r="I211" s="289">
        <v>10.766666666666664</v>
      </c>
      <c r="J211" s="289">
        <v>10.933333333333328</v>
      </c>
      <c r="K211" s="254">
        <v>10.6</v>
      </c>
      <c r="L211" s="254">
        <v>10.15</v>
      </c>
      <c r="M211" s="254">
        <v>1854.6314299999999</v>
      </c>
    </row>
    <row r="212" spans="1:13">
      <c r="A212" s="282">
        <v>203</v>
      </c>
      <c r="B212" s="254" t="s">
        <v>195</v>
      </c>
      <c r="C212" s="254">
        <v>1052.95</v>
      </c>
      <c r="D212" s="289">
        <v>1061.2166666666669</v>
      </c>
      <c r="E212" s="289">
        <v>1037.5333333333338</v>
      </c>
      <c r="F212" s="289">
        <v>1022.1166666666668</v>
      </c>
      <c r="G212" s="289">
        <v>998.43333333333362</v>
      </c>
      <c r="H212" s="289">
        <v>1076.6333333333339</v>
      </c>
      <c r="I212" s="289">
        <v>1100.3166666666668</v>
      </c>
      <c r="J212" s="289">
        <v>1115.733333333334</v>
      </c>
      <c r="K212" s="254">
        <v>1084.9000000000001</v>
      </c>
      <c r="L212" s="254">
        <v>1045.8</v>
      </c>
      <c r="M212" s="254">
        <v>23.068760000000001</v>
      </c>
    </row>
    <row r="213" spans="1:13">
      <c r="A213" s="282">
        <v>204</v>
      </c>
      <c r="B213" s="254" t="s">
        <v>528</v>
      </c>
      <c r="C213" s="254">
        <v>2409.5</v>
      </c>
      <c r="D213" s="289">
        <v>2419.15</v>
      </c>
      <c r="E213" s="289">
        <v>2390.3500000000004</v>
      </c>
      <c r="F213" s="289">
        <v>2371.2000000000003</v>
      </c>
      <c r="G213" s="289">
        <v>2342.4000000000005</v>
      </c>
      <c r="H213" s="289">
        <v>2438.3000000000002</v>
      </c>
      <c r="I213" s="289">
        <v>2467.1000000000004</v>
      </c>
      <c r="J213" s="289">
        <v>2486.25</v>
      </c>
      <c r="K213" s="254">
        <v>2447.9499999999998</v>
      </c>
      <c r="L213" s="254">
        <v>2400</v>
      </c>
      <c r="M213" s="254">
        <v>0.50654999999999994</v>
      </c>
    </row>
    <row r="214" spans="1:13">
      <c r="A214" s="282">
        <v>205</v>
      </c>
      <c r="B214" s="254" t="s">
        <v>196</v>
      </c>
      <c r="C214" s="289">
        <v>425.2</v>
      </c>
      <c r="D214" s="289">
        <v>426.7</v>
      </c>
      <c r="E214" s="289">
        <v>420.59999999999997</v>
      </c>
      <c r="F214" s="289">
        <v>416</v>
      </c>
      <c r="G214" s="289">
        <v>409.9</v>
      </c>
      <c r="H214" s="289">
        <v>431.29999999999995</v>
      </c>
      <c r="I214" s="289">
        <v>437.4</v>
      </c>
      <c r="J214" s="289">
        <v>441.99999999999994</v>
      </c>
      <c r="K214" s="289">
        <v>432.8</v>
      </c>
      <c r="L214" s="289">
        <v>422.1</v>
      </c>
      <c r="M214" s="289">
        <v>89.601259999999996</v>
      </c>
    </row>
    <row r="215" spans="1:13">
      <c r="A215" s="282">
        <v>206</v>
      </c>
      <c r="B215" s="254" t="s">
        <v>197</v>
      </c>
      <c r="C215" s="289">
        <v>15.9</v>
      </c>
      <c r="D215" s="289">
        <v>16</v>
      </c>
      <c r="E215" s="289">
        <v>15.75</v>
      </c>
      <c r="F215" s="289">
        <v>15.6</v>
      </c>
      <c r="G215" s="289">
        <v>15.35</v>
      </c>
      <c r="H215" s="289">
        <v>16.149999999999999</v>
      </c>
      <c r="I215" s="289">
        <v>16.399999999999999</v>
      </c>
      <c r="J215" s="289">
        <v>16.55</v>
      </c>
      <c r="K215" s="289">
        <v>16.25</v>
      </c>
      <c r="L215" s="289">
        <v>15.85</v>
      </c>
      <c r="M215" s="289">
        <v>819.41287999999997</v>
      </c>
    </row>
    <row r="216" spans="1:13">
      <c r="A216" s="282">
        <v>207</v>
      </c>
      <c r="B216" s="254" t="s">
        <v>198</v>
      </c>
      <c r="C216" s="289">
        <v>218.8</v>
      </c>
      <c r="D216" s="289">
        <v>221</v>
      </c>
      <c r="E216" s="289">
        <v>215.5</v>
      </c>
      <c r="F216" s="289">
        <v>212.2</v>
      </c>
      <c r="G216" s="289">
        <v>206.7</v>
      </c>
      <c r="H216" s="289">
        <v>224.3</v>
      </c>
      <c r="I216" s="289">
        <v>229.8</v>
      </c>
      <c r="J216" s="289">
        <v>233.10000000000002</v>
      </c>
      <c r="K216" s="289">
        <v>226.5</v>
      </c>
      <c r="L216" s="289">
        <v>217.7</v>
      </c>
      <c r="M216" s="289">
        <v>117.11197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5"/>
      <c r="B1" s="55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44270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2" t="s">
        <v>16</v>
      </c>
      <c r="B9" s="553" t="s">
        <v>18</v>
      </c>
      <c r="C9" s="551" t="s">
        <v>19</v>
      </c>
      <c r="D9" s="551" t="s">
        <v>20</v>
      </c>
      <c r="E9" s="551" t="s">
        <v>21</v>
      </c>
      <c r="F9" s="551"/>
      <c r="G9" s="551"/>
      <c r="H9" s="551" t="s">
        <v>22</v>
      </c>
      <c r="I9" s="551"/>
      <c r="J9" s="551"/>
      <c r="K9" s="260"/>
      <c r="L9" s="267"/>
      <c r="M9" s="268"/>
    </row>
    <row r="10" spans="1:15" ht="42.75" customHeight="1">
      <c r="A10" s="547"/>
      <c r="B10" s="549"/>
      <c r="C10" s="554" t="s">
        <v>23</v>
      </c>
      <c r="D10" s="55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27335.35</v>
      </c>
      <c r="D11" s="508">
        <v>26963.066666666666</v>
      </c>
      <c r="E11" s="508">
        <v>26176.283333333333</v>
      </c>
      <c r="F11" s="508">
        <v>25017.216666666667</v>
      </c>
      <c r="G11" s="508">
        <v>24230.433333333334</v>
      </c>
      <c r="H11" s="508">
        <v>28122.133333333331</v>
      </c>
      <c r="I11" s="508">
        <v>28908.916666666664</v>
      </c>
      <c r="J11" s="508">
        <v>30067.98333333333</v>
      </c>
      <c r="K11" s="507">
        <v>27749.85</v>
      </c>
      <c r="L11" s="507">
        <v>25804</v>
      </c>
      <c r="M11" s="507">
        <v>8.7179999999999994E-2</v>
      </c>
    </row>
    <row r="12" spans="1:15" ht="12" customHeight="1">
      <c r="A12" s="254">
        <v>2</v>
      </c>
      <c r="B12" s="510" t="s">
        <v>785</v>
      </c>
      <c r="C12" s="507">
        <v>1471.1</v>
      </c>
      <c r="D12" s="508">
        <v>1469.1166666666668</v>
      </c>
      <c r="E12" s="508">
        <v>1456.9833333333336</v>
      </c>
      <c r="F12" s="508">
        <v>1442.8666666666668</v>
      </c>
      <c r="G12" s="508">
        <v>1430.7333333333336</v>
      </c>
      <c r="H12" s="508">
        <v>1483.2333333333336</v>
      </c>
      <c r="I12" s="508">
        <v>1495.3666666666668</v>
      </c>
      <c r="J12" s="508">
        <v>1509.4833333333336</v>
      </c>
      <c r="K12" s="507">
        <v>1481.25</v>
      </c>
      <c r="L12" s="507">
        <v>1455</v>
      </c>
      <c r="M12" s="507">
        <v>0.61753000000000002</v>
      </c>
    </row>
    <row r="13" spans="1:15" ht="12" customHeight="1">
      <c r="A13" s="254">
        <v>3</v>
      </c>
      <c r="B13" s="510" t="s">
        <v>816</v>
      </c>
      <c r="C13" s="507">
        <v>1362.55</v>
      </c>
      <c r="D13" s="508">
        <v>1369.9166666666667</v>
      </c>
      <c r="E13" s="508">
        <v>1346.2333333333336</v>
      </c>
      <c r="F13" s="508">
        <v>1329.9166666666667</v>
      </c>
      <c r="G13" s="508">
        <v>1306.2333333333336</v>
      </c>
      <c r="H13" s="508">
        <v>1386.2333333333336</v>
      </c>
      <c r="I13" s="508">
        <v>1409.9166666666665</v>
      </c>
      <c r="J13" s="508">
        <v>1426.2333333333336</v>
      </c>
      <c r="K13" s="507">
        <v>1393.6</v>
      </c>
      <c r="L13" s="507">
        <v>1353.6</v>
      </c>
      <c r="M13" s="507">
        <v>0.15790999999999999</v>
      </c>
    </row>
    <row r="14" spans="1:15" ht="12" customHeight="1">
      <c r="A14" s="254">
        <v>4</v>
      </c>
      <c r="B14" s="510" t="s">
        <v>38</v>
      </c>
      <c r="C14" s="507">
        <v>1787.65</v>
      </c>
      <c r="D14" s="508">
        <v>1805.8833333333332</v>
      </c>
      <c r="E14" s="508">
        <v>1763.7666666666664</v>
      </c>
      <c r="F14" s="508">
        <v>1739.8833333333332</v>
      </c>
      <c r="G14" s="508">
        <v>1697.7666666666664</v>
      </c>
      <c r="H14" s="508">
        <v>1829.7666666666664</v>
      </c>
      <c r="I14" s="508">
        <v>1871.8833333333332</v>
      </c>
      <c r="J14" s="508">
        <v>1895.7666666666664</v>
      </c>
      <c r="K14" s="507">
        <v>1848</v>
      </c>
      <c r="L14" s="507">
        <v>1782</v>
      </c>
      <c r="M14" s="507">
        <v>10.32982</v>
      </c>
    </row>
    <row r="15" spans="1:15" ht="12" customHeight="1">
      <c r="A15" s="254">
        <v>5</v>
      </c>
      <c r="B15" s="510" t="s">
        <v>285</v>
      </c>
      <c r="C15" s="507">
        <v>1930.3</v>
      </c>
      <c r="D15" s="508">
        <v>1920.0666666666668</v>
      </c>
      <c r="E15" s="508">
        <v>1891.1333333333337</v>
      </c>
      <c r="F15" s="508">
        <v>1851.9666666666669</v>
      </c>
      <c r="G15" s="508">
        <v>1823.0333333333338</v>
      </c>
      <c r="H15" s="508">
        <v>1959.2333333333336</v>
      </c>
      <c r="I15" s="508">
        <v>1988.1666666666665</v>
      </c>
      <c r="J15" s="508">
        <v>2027.3333333333335</v>
      </c>
      <c r="K15" s="507">
        <v>1949</v>
      </c>
      <c r="L15" s="507">
        <v>1880.9</v>
      </c>
      <c r="M15" s="507">
        <v>1.7950699999999999</v>
      </c>
    </row>
    <row r="16" spans="1:15" ht="12" customHeight="1">
      <c r="A16" s="254">
        <v>6</v>
      </c>
      <c r="B16" s="510" t="s">
        <v>286</v>
      </c>
      <c r="C16" s="507">
        <v>1257.55</v>
      </c>
      <c r="D16" s="508">
        <v>1281.8666666666666</v>
      </c>
      <c r="E16" s="508">
        <v>1225.6833333333332</v>
      </c>
      <c r="F16" s="508">
        <v>1193.8166666666666</v>
      </c>
      <c r="G16" s="508">
        <v>1137.6333333333332</v>
      </c>
      <c r="H16" s="508">
        <v>1313.7333333333331</v>
      </c>
      <c r="I16" s="508">
        <v>1369.9166666666665</v>
      </c>
      <c r="J16" s="508">
        <v>1401.7833333333331</v>
      </c>
      <c r="K16" s="507">
        <v>1338.05</v>
      </c>
      <c r="L16" s="507">
        <v>1250</v>
      </c>
      <c r="M16" s="507">
        <v>2.1177199999999998</v>
      </c>
    </row>
    <row r="17" spans="1:13" ht="12" customHeight="1">
      <c r="A17" s="254">
        <v>7</v>
      </c>
      <c r="B17" s="510" t="s">
        <v>222</v>
      </c>
      <c r="C17" s="507">
        <v>1255.45</v>
      </c>
      <c r="D17" s="508">
        <v>1255.0833333333333</v>
      </c>
      <c r="E17" s="508">
        <v>1235.3666666666666</v>
      </c>
      <c r="F17" s="508">
        <v>1215.2833333333333</v>
      </c>
      <c r="G17" s="508">
        <v>1195.5666666666666</v>
      </c>
      <c r="H17" s="508">
        <v>1275.1666666666665</v>
      </c>
      <c r="I17" s="508">
        <v>1294.8833333333332</v>
      </c>
      <c r="J17" s="508">
        <v>1314.9666666666665</v>
      </c>
      <c r="K17" s="507">
        <v>1274.8</v>
      </c>
      <c r="L17" s="507">
        <v>1235</v>
      </c>
      <c r="M17" s="507">
        <v>8.0316299999999998</v>
      </c>
    </row>
    <row r="18" spans="1:13" ht="12" customHeight="1">
      <c r="A18" s="254">
        <v>8</v>
      </c>
      <c r="B18" s="510" t="s">
        <v>734</v>
      </c>
      <c r="C18" s="507">
        <v>688.3</v>
      </c>
      <c r="D18" s="508">
        <v>688.73333333333323</v>
      </c>
      <c r="E18" s="508">
        <v>667.56666666666649</v>
      </c>
      <c r="F18" s="508">
        <v>646.83333333333326</v>
      </c>
      <c r="G18" s="508">
        <v>625.66666666666652</v>
      </c>
      <c r="H18" s="508">
        <v>709.46666666666647</v>
      </c>
      <c r="I18" s="508">
        <v>730.63333333333321</v>
      </c>
      <c r="J18" s="508">
        <v>751.36666666666645</v>
      </c>
      <c r="K18" s="507">
        <v>709.9</v>
      </c>
      <c r="L18" s="507">
        <v>668</v>
      </c>
      <c r="M18" s="507">
        <v>14.27665</v>
      </c>
    </row>
    <row r="19" spans="1:13" ht="12" customHeight="1">
      <c r="A19" s="254">
        <v>9</v>
      </c>
      <c r="B19" s="510" t="s">
        <v>735</v>
      </c>
      <c r="C19" s="507">
        <v>1283.5</v>
      </c>
      <c r="D19" s="508">
        <v>1280.95</v>
      </c>
      <c r="E19" s="508">
        <v>1269.0500000000002</v>
      </c>
      <c r="F19" s="508">
        <v>1254.6000000000001</v>
      </c>
      <c r="G19" s="508">
        <v>1242.7000000000003</v>
      </c>
      <c r="H19" s="508">
        <v>1295.4000000000001</v>
      </c>
      <c r="I19" s="508">
        <v>1307.3000000000002</v>
      </c>
      <c r="J19" s="508">
        <v>1321.75</v>
      </c>
      <c r="K19" s="507">
        <v>1292.8499999999999</v>
      </c>
      <c r="L19" s="507">
        <v>1266.5</v>
      </c>
      <c r="M19" s="507">
        <v>1.6558200000000001</v>
      </c>
    </row>
    <row r="20" spans="1:13" ht="12" customHeight="1">
      <c r="A20" s="254">
        <v>10</v>
      </c>
      <c r="B20" s="510" t="s">
        <v>287</v>
      </c>
      <c r="C20" s="507">
        <v>2249.9499999999998</v>
      </c>
      <c r="D20" s="508">
        <v>2244.1166666666668</v>
      </c>
      <c r="E20" s="508">
        <v>2213.2333333333336</v>
      </c>
      <c r="F20" s="508">
        <v>2176.5166666666669</v>
      </c>
      <c r="G20" s="508">
        <v>2145.6333333333337</v>
      </c>
      <c r="H20" s="508">
        <v>2280.8333333333335</v>
      </c>
      <c r="I20" s="508">
        <v>2311.7166666666667</v>
      </c>
      <c r="J20" s="508">
        <v>2348.4333333333334</v>
      </c>
      <c r="K20" s="507">
        <v>2275</v>
      </c>
      <c r="L20" s="507">
        <v>2207.4</v>
      </c>
      <c r="M20" s="507">
        <v>0.48261999999999999</v>
      </c>
    </row>
    <row r="21" spans="1:13" ht="12" customHeight="1">
      <c r="A21" s="254">
        <v>11</v>
      </c>
      <c r="B21" s="510" t="s">
        <v>288</v>
      </c>
      <c r="C21" s="507">
        <v>14616.25</v>
      </c>
      <c r="D21" s="508">
        <v>14612.816666666666</v>
      </c>
      <c r="E21" s="508">
        <v>14506.733333333332</v>
      </c>
      <c r="F21" s="508">
        <v>14397.216666666665</v>
      </c>
      <c r="G21" s="508">
        <v>14291.133333333331</v>
      </c>
      <c r="H21" s="508">
        <v>14722.333333333332</v>
      </c>
      <c r="I21" s="508">
        <v>14828.416666666668</v>
      </c>
      <c r="J21" s="508">
        <v>14937.933333333332</v>
      </c>
      <c r="K21" s="507">
        <v>14718.9</v>
      </c>
      <c r="L21" s="507">
        <v>14503.3</v>
      </c>
      <c r="M21" s="507">
        <v>0.17952000000000001</v>
      </c>
    </row>
    <row r="22" spans="1:13" ht="12" customHeight="1">
      <c r="A22" s="254">
        <v>12</v>
      </c>
      <c r="B22" s="510" t="s">
        <v>40</v>
      </c>
      <c r="C22" s="507">
        <v>894.1</v>
      </c>
      <c r="D22" s="508">
        <v>902.4</v>
      </c>
      <c r="E22" s="508">
        <v>881</v>
      </c>
      <c r="F22" s="508">
        <v>867.9</v>
      </c>
      <c r="G22" s="508">
        <v>846.5</v>
      </c>
      <c r="H22" s="508">
        <v>915.5</v>
      </c>
      <c r="I22" s="508">
        <v>936.89999999999986</v>
      </c>
      <c r="J22" s="508">
        <v>950</v>
      </c>
      <c r="K22" s="507">
        <v>923.8</v>
      </c>
      <c r="L22" s="507">
        <v>889.3</v>
      </c>
      <c r="M22" s="507">
        <v>60.498519999999999</v>
      </c>
    </row>
    <row r="23" spans="1:13">
      <c r="A23" s="254">
        <v>13</v>
      </c>
      <c r="B23" s="510" t="s">
        <v>289</v>
      </c>
      <c r="C23" s="507">
        <v>1160.5999999999999</v>
      </c>
      <c r="D23" s="508">
        <v>1171.6000000000001</v>
      </c>
      <c r="E23" s="508">
        <v>1143.2000000000003</v>
      </c>
      <c r="F23" s="508">
        <v>1125.8000000000002</v>
      </c>
      <c r="G23" s="508">
        <v>1097.4000000000003</v>
      </c>
      <c r="H23" s="508">
        <v>1189.0000000000002</v>
      </c>
      <c r="I23" s="508">
        <v>1217.4000000000003</v>
      </c>
      <c r="J23" s="508">
        <v>1234.8000000000002</v>
      </c>
      <c r="K23" s="507">
        <v>1200</v>
      </c>
      <c r="L23" s="507">
        <v>1154.2</v>
      </c>
      <c r="M23" s="507">
        <v>2.96923</v>
      </c>
    </row>
    <row r="24" spans="1:13">
      <c r="A24" s="254">
        <v>14</v>
      </c>
      <c r="B24" s="510" t="s">
        <v>41</v>
      </c>
      <c r="C24" s="507">
        <v>728.15</v>
      </c>
      <c r="D24" s="508">
        <v>734.41666666666663</v>
      </c>
      <c r="E24" s="508">
        <v>716.73333333333323</v>
      </c>
      <c r="F24" s="508">
        <v>705.31666666666661</v>
      </c>
      <c r="G24" s="508">
        <v>687.63333333333321</v>
      </c>
      <c r="H24" s="508">
        <v>745.83333333333326</v>
      </c>
      <c r="I24" s="508">
        <v>763.51666666666665</v>
      </c>
      <c r="J24" s="508">
        <v>774.93333333333328</v>
      </c>
      <c r="K24" s="507">
        <v>752.1</v>
      </c>
      <c r="L24" s="507">
        <v>723</v>
      </c>
      <c r="M24" s="507">
        <v>109.61076</v>
      </c>
    </row>
    <row r="25" spans="1:13">
      <c r="A25" s="254">
        <v>15</v>
      </c>
      <c r="B25" s="510" t="s">
        <v>832</v>
      </c>
      <c r="C25" s="507">
        <v>738</v>
      </c>
      <c r="D25" s="508">
        <v>737</v>
      </c>
      <c r="E25" s="508">
        <v>729</v>
      </c>
      <c r="F25" s="508">
        <v>720</v>
      </c>
      <c r="G25" s="508">
        <v>712</v>
      </c>
      <c r="H25" s="508">
        <v>746</v>
      </c>
      <c r="I25" s="508">
        <v>754</v>
      </c>
      <c r="J25" s="508">
        <v>763</v>
      </c>
      <c r="K25" s="507">
        <v>745</v>
      </c>
      <c r="L25" s="507">
        <v>728</v>
      </c>
      <c r="M25" s="507">
        <v>24.747219999999999</v>
      </c>
    </row>
    <row r="26" spans="1:13">
      <c r="A26" s="254">
        <v>16</v>
      </c>
      <c r="B26" s="510" t="s">
        <v>290</v>
      </c>
      <c r="C26" s="507">
        <v>773.7</v>
      </c>
      <c r="D26" s="508">
        <v>764.56666666666661</v>
      </c>
      <c r="E26" s="508">
        <v>743.63333333333321</v>
      </c>
      <c r="F26" s="508">
        <v>713.56666666666661</v>
      </c>
      <c r="G26" s="508">
        <v>692.63333333333321</v>
      </c>
      <c r="H26" s="508">
        <v>794.63333333333321</v>
      </c>
      <c r="I26" s="508">
        <v>815.56666666666661</v>
      </c>
      <c r="J26" s="508">
        <v>845.63333333333321</v>
      </c>
      <c r="K26" s="507">
        <v>785.5</v>
      </c>
      <c r="L26" s="507">
        <v>734.5</v>
      </c>
      <c r="M26" s="507">
        <v>15.37523</v>
      </c>
    </row>
    <row r="27" spans="1:13">
      <c r="A27" s="254">
        <v>17</v>
      </c>
      <c r="B27" s="510" t="s">
        <v>223</v>
      </c>
      <c r="C27" s="507">
        <v>131.30000000000001</v>
      </c>
      <c r="D27" s="508">
        <v>131.66666666666666</v>
      </c>
      <c r="E27" s="508">
        <v>128.13333333333333</v>
      </c>
      <c r="F27" s="508">
        <v>124.96666666666667</v>
      </c>
      <c r="G27" s="508">
        <v>121.43333333333334</v>
      </c>
      <c r="H27" s="508">
        <v>134.83333333333331</v>
      </c>
      <c r="I27" s="508">
        <v>138.36666666666667</v>
      </c>
      <c r="J27" s="508">
        <v>141.5333333333333</v>
      </c>
      <c r="K27" s="507">
        <v>135.19999999999999</v>
      </c>
      <c r="L27" s="507">
        <v>128.5</v>
      </c>
      <c r="M27" s="507">
        <v>29.377459999999999</v>
      </c>
    </row>
    <row r="28" spans="1:13">
      <c r="A28" s="254">
        <v>18</v>
      </c>
      <c r="B28" s="510" t="s">
        <v>224</v>
      </c>
      <c r="C28" s="507">
        <v>218.65</v>
      </c>
      <c r="D28" s="508">
        <v>218.85</v>
      </c>
      <c r="E28" s="508">
        <v>216.45</v>
      </c>
      <c r="F28" s="508">
        <v>214.25</v>
      </c>
      <c r="G28" s="508">
        <v>211.85</v>
      </c>
      <c r="H28" s="508">
        <v>221.04999999999998</v>
      </c>
      <c r="I28" s="508">
        <v>223.45000000000002</v>
      </c>
      <c r="J28" s="508">
        <v>225.64999999999998</v>
      </c>
      <c r="K28" s="507">
        <v>221.25</v>
      </c>
      <c r="L28" s="507">
        <v>216.65</v>
      </c>
      <c r="M28" s="507">
        <v>14.17112</v>
      </c>
    </row>
    <row r="29" spans="1:13">
      <c r="A29" s="254">
        <v>19</v>
      </c>
      <c r="B29" s="510" t="s">
        <v>291</v>
      </c>
      <c r="C29" s="507">
        <v>354.2</v>
      </c>
      <c r="D29" s="508">
        <v>355.26666666666671</v>
      </c>
      <c r="E29" s="508">
        <v>351.03333333333342</v>
      </c>
      <c r="F29" s="508">
        <v>347.86666666666673</v>
      </c>
      <c r="G29" s="508">
        <v>343.63333333333344</v>
      </c>
      <c r="H29" s="508">
        <v>358.43333333333339</v>
      </c>
      <c r="I29" s="508">
        <v>362.66666666666663</v>
      </c>
      <c r="J29" s="508">
        <v>365.83333333333337</v>
      </c>
      <c r="K29" s="507">
        <v>359.5</v>
      </c>
      <c r="L29" s="507">
        <v>352.1</v>
      </c>
      <c r="M29" s="507">
        <v>1.18283</v>
      </c>
    </row>
    <row r="30" spans="1:13">
      <c r="A30" s="254">
        <v>20</v>
      </c>
      <c r="B30" s="510" t="s">
        <v>292</v>
      </c>
      <c r="C30" s="507">
        <v>304.5</v>
      </c>
      <c r="D30" s="508">
        <v>311.83333333333331</v>
      </c>
      <c r="E30" s="508">
        <v>295.26666666666665</v>
      </c>
      <c r="F30" s="508">
        <v>286.03333333333336</v>
      </c>
      <c r="G30" s="508">
        <v>269.4666666666667</v>
      </c>
      <c r="H30" s="508">
        <v>321.06666666666661</v>
      </c>
      <c r="I30" s="508">
        <v>337.63333333333333</v>
      </c>
      <c r="J30" s="508">
        <v>346.86666666666656</v>
      </c>
      <c r="K30" s="507">
        <v>328.4</v>
      </c>
      <c r="L30" s="507">
        <v>302.60000000000002</v>
      </c>
      <c r="M30" s="507">
        <v>6.1243600000000002</v>
      </c>
    </row>
    <row r="31" spans="1:13">
      <c r="A31" s="254">
        <v>21</v>
      </c>
      <c r="B31" s="510" t="s">
        <v>736</v>
      </c>
      <c r="C31" s="507">
        <v>5814.6</v>
      </c>
      <c r="D31" s="508">
        <v>5828.1833333333334</v>
      </c>
      <c r="E31" s="508">
        <v>5706.3666666666668</v>
      </c>
      <c r="F31" s="508">
        <v>5598.1333333333332</v>
      </c>
      <c r="G31" s="508">
        <v>5476.3166666666666</v>
      </c>
      <c r="H31" s="508">
        <v>5936.416666666667</v>
      </c>
      <c r="I31" s="508">
        <v>6058.2333333333345</v>
      </c>
      <c r="J31" s="508">
        <v>6166.4666666666672</v>
      </c>
      <c r="K31" s="507">
        <v>5950</v>
      </c>
      <c r="L31" s="507">
        <v>5719.95</v>
      </c>
      <c r="M31" s="507">
        <v>0.55957000000000001</v>
      </c>
    </row>
    <row r="32" spans="1:13">
      <c r="A32" s="254">
        <v>22</v>
      </c>
      <c r="B32" s="510" t="s">
        <v>225</v>
      </c>
      <c r="C32" s="507">
        <v>1833.2</v>
      </c>
      <c r="D32" s="508">
        <v>1830.0666666666666</v>
      </c>
      <c r="E32" s="508">
        <v>1812.1333333333332</v>
      </c>
      <c r="F32" s="508">
        <v>1791.0666666666666</v>
      </c>
      <c r="G32" s="508">
        <v>1773.1333333333332</v>
      </c>
      <c r="H32" s="508">
        <v>1851.1333333333332</v>
      </c>
      <c r="I32" s="508">
        <v>1869.0666666666666</v>
      </c>
      <c r="J32" s="508">
        <v>1890.1333333333332</v>
      </c>
      <c r="K32" s="507">
        <v>1848</v>
      </c>
      <c r="L32" s="507">
        <v>1809</v>
      </c>
      <c r="M32" s="507">
        <v>1.6931400000000001</v>
      </c>
    </row>
    <row r="33" spans="1:13">
      <c r="A33" s="254">
        <v>23</v>
      </c>
      <c r="B33" s="510" t="s">
        <v>293</v>
      </c>
      <c r="C33" s="507">
        <v>2297.0500000000002</v>
      </c>
      <c r="D33" s="508">
        <v>2297.0166666666669</v>
      </c>
      <c r="E33" s="508">
        <v>2270.0333333333338</v>
      </c>
      <c r="F33" s="508">
        <v>2243.0166666666669</v>
      </c>
      <c r="G33" s="508">
        <v>2216.0333333333338</v>
      </c>
      <c r="H33" s="508">
        <v>2324.0333333333338</v>
      </c>
      <c r="I33" s="508">
        <v>2351.0166666666664</v>
      </c>
      <c r="J33" s="508">
        <v>2378.0333333333338</v>
      </c>
      <c r="K33" s="507">
        <v>2324</v>
      </c>
      <c r="L33" s="507">
        <v>2270</v>
      </c>
      <c r="M33" s="507">
        <v>0.36493999999999999</v>
      </c>
    </row>
    <row r="34" spans="1:13">
      <c r="A34" s="254">
        <v>24</v>
      </c>
      <c r="B34" s="510" t="s">
        <v>737</v>
      </c>
      <c r="C34" s="507">
        <v>100.05</v>
      </c>
      <c r="D34" s="508">
        <v>100.48333333333335</v>
      </c>
      <c r="E34" s="508">
        <v>99.466666666666697</v>
      </c>
      <c r="F34" s="508">
        <v>98.883333333333354</v>
      </c>
      <c r="G34" s="508">
        <v>97.866666666666703</v>
      </c>
      <c r="H34" s="508">
        <v>101.06666666666669</v>
      </c>
      <c r="I34" s="508">
        <v>102.08333333333334</v>
      </c>
      <c r="J34" s="508">
        <v>102.66666666666669</v>
      </c>
      <c r="K34" s="507">
        <v>101.5</v>
      </c>
      <c r="L34" s="507">
        <v>99.9</v>
      </c>
      <c r="M34" s="507">
        <v>1.6084700000000001</v>
      </c>
    </row>
    <row r="35" spans="1:13">
      <c r="A35" s="254">
        <v>25</v>
      </c>
      <c r="B35" s="510" t="s">
        <v>294</v>
      </c>
      <c r="C35" s="507">
        <v>939.9</v>
      </c>
      <c r="D35" s="508">
        <v>939.76666666666677</v>
      </c>
      <c r="E35" s="508">
        <v>931.53333333333353</v>
      </c>
      <c r="F35" s="508">
        <v>923.16666666666674</v>
      </c>
      <c r="G35" s="508">
        <v>914.93333333333351</v>
      </c>
      <c r="H35" s="508">
        <v>948.13333333333355</v>
      </c>
      <c r="I35" s="508">
        <v>956.3666666666669</v>
      </c>
      <c r="J35" s="508">
        <v>964.73333333333358</v>
      </c>
      <c r="K35" s="507">
        <v>948</v>
      </c>
      <c r="L35" s="507">
        <v>931.4</v>
      </c>
      <c r="M35" s="507">
        <v>3.1240000000000001</v>
      </c>
    </row>
    <row r="36" spans="1:13">
      <c r="A36" s="254">
        <v>26</v>
      </c>
      <c r="B36" s="510" t="s">
        <v>226</v>
      </c>
      <c r="C36" s="507">
        <v>2773.5</v>
      </c>
      <c r="D36" s="508">
        <v>2763.3333333333335</v>
      </c>
      <c r="E36" s="508">
        <v>2740.166666666667</v>
      </c>
      <c r="F36" s="508">
        <v>2706.8333333333335</v>
      </c>
      <c r="G36" s="508">
        <v>2683.666666666667</v>
      </c>
      <c r="H36" s="508">
        <v>2796.666666666667</v>
      </c>
      <c r="I36" s="508">
        <v>2819.8333333333339</v>
      </c>
      <c r="J36" s="508">
        <v>2853.166666666667</v>
      </c>
      <c r="K36" s="507">
        <v>2786.5</v>
      </c>
      <c r="L36" s="507">
        <v>2730</v>
      </c>
      <c r="M36" s="507">
        <v>1.4821800000000001</v>
      </c>
    </row>
    <row r="37" spans="1:13">
      <c r="A37" s="254">
        <v>27</v>
      </c>
      <c r="B37" s="510" t="s">
        <v>738</v>
      </c>
      <c r="C37" s="507">
        <v>5144.1499999999996</v>
      </c>
      <c r="D37" s="508">
        <v>5148.6166666666659</v>
      </c>
      <c r="E37" s="508">
        <v>5097.2333333333318</v>
      </c>
      <c r="F37" s="508">
        <v>5050.3166666666657</v>
      </c>
      <c r="G37" s="508">
        <v>4998.9333333333316</v>
      </c>
      <c r="H37" s="508">
        <v>5195.5333333333319</v>
      </c>
      <c r="I37" s="508">
        <v>5246.9166666666652</v>
      </c>
      <c r="J37" s="508">
        <v>5293.8333333333321</v>
      </c>
      <c r="K37" s="507">
        <v>5200</v>
      </c>
      <c r="L37" s="507">
        <v>5101.7</v>
      </c>
      <c r="M37" s="507">
        <v>0.21325</v>
      </c>
    </row>
    <row r="38" spans="1:13">
      <c r="A38" s="254">
        <v>28</v>
      </c>
      <c r="B38" s="510" t="s">
        <v>800</v>
      </c>
      <c r="C38" s="507">
        <v>21.5</v>
      </c>
      <c r="D38" s="508">
        <v>21.7</v>
      </c>
      <c r="E38" s="508">
        <v>21.15</v>
      </c>
      <c r="F38" s="508">
        <v>20.8</v>
      </c>
      <c r="G38" s="508">
        <v>20.25</v>
      </c>
      <c r="H38" s="508">
        <v>22.049999999999997</v>
      </c>
      <c r="I38" s="508">
        <v>22.6</v>
      </c>
      <c r="J38" s="508">
        <v>22.949999999999996</v>
      </c>
      <c r="K38" s="507">
        <v>22.25</v>
      </c>
      <c r="L38" s="507">
        <v>21.35</v>
      </c>
      <c r="M38" s="507">
        <v>105.94533</v>
      </c>
    </row>
    <row r="39" spans="1:13">
      <c r="A39" s="254">
        <v>29</v>
      </c>
      <c r="B39" s="510" t="s">
        <v>44</v>
      </c>
      <c r="C39" s="507">
        <v>893.25</v>
      </c>
      <c r="D39" s="508">
        <v>897.36666666666667</v>
      </c>
      <c r="E39" s="508">
        <v>885.93333333333339</v>
      </c>
      <c r="F39" s="508">
        <v>878.61666666666667</v>
      </c>
      <c r="G39" s="508">
        <v>867.18333333333339</v>
      </c>
      <c r="H39" s="508">
        <v>904.68333333333339</v>
      </c>
      <c r="I39" s="508">
        <v>916.11666666666656</v>
      </c>
      <c r="J39" s="508">
        <v>923.43333333333339</v>
      </c>
      <c r="K39" s="507">
        <v>908.8</v>
      </c>
      <c r="L39" s="507">
        <v>890.05</v>
      </c>
      <c r="M39" s="507">
        <v>8.2847899999999992</v>
      </c>
    </row>
    <row r="40" spans="1:13">
      <c r="A40" s="254">
        <v>30</v>
      </c>
      <c r="B40" s="510" t="s">
        <v>296</v>
      </c>
      <c r="C40" s="507">
        <v>3412.7</v>
      </c>
      <c r="D40" s="508">
        <v>3435.7166666666667</v>
      </c>
      <c r="E40" s="508">
        <v>3356.9833333333336</v>
      </c>
      <c r="F40" s="508">
        <v>3301.2666666666669</v>
      </c>
      <c r="G40" s="508">
        <v>3222.5333333333338</v>
      </c>
      <c r="H40" s="508">
        <v>3491.4333333333334</v>
      </c>
      <c r="I40" s="508">
        <v>3570.1666666666661</v>
      </c>
      <c r="J40" s="508">
        <v>3625.8833333333332</v>
      </c>
      <c r="K40" s="507">
        <v>3514.45</v>
      </c>
      <c r="L40" s="507">
        <v>3380</v>
      </c>
      <c r="M40" s="507">
        <v>0.71594999999999998</v>
      </c>
    </row>
    <row r="41" spans="1:13">
      <c r="A41" s="254">
        <v>31</v>
      </c>
      <c r="B41" s="510" t="s">
        <v>45</v>
      </c>
      <c r="C41" s="507">
        <v>289.5</v>
      </c>
      <c r="D41" s="508">
        <v>290.3</v>
      </c>
      <c r="E41" s="508">
        <v>286.70000000000005</v>
      </c>
      <c r="F41" s="508">
        <v>283.90000000000003</v>
      </c>
      <c r="G41" s="508">
        <v>280.30000000000007</v>
      </c>
      <c r="H41" s="508">
        <v>293.10000000000002</v>
      </c>
      <c r="I41" s="508">
        <v>296.70000000000005</v>
      </c>
      <c r="J41" s="508">
        <v>299.5</v>
      </c>
      <c r="K41" s="507">
        <v>293.89999999999998</v>
      </c>
      <c r="L41" s="507">
        <v>287.5</v>
      </c>
      <c r="M41" s="507">
        <v>57.447769999999998</v>
      </c>
    </row>
    <row r="42" spans="1:13">
      <c r="A42" s="254">
        <v>32</v>
      </c>
      <c r="B42" s="510" t="s">
        <v>46</v>
      </c>
      <c r="C42" s="507">
        <v>2976.35</v>
      </c>
      <c r="D42" s="508">
        <v>2978.2833333333333</v>
      </c>
      <c r="E42" s="508">
        <v>2925.5666666666666</v>
      </c>
      <c r="F42" s="508">
        <v>2874.7833333333333</v>
      </c>
      <c r="G42" s="508">
        <v>2822.0666666666666</v>
      </c>
      <c r="H42" s="508">
        <v>3029.0666666666666</v>
      </c>
      <c r="I42" s="508">
        <v>3081.7833333333328</v>
      </c>
      <c r="J42" s="508">
        <v>3132.5666666666666</v>
      </c>
      <c r="K42" s="507">
        <v>3031</v>
      </c>
      <c r="L42" s="507">
        <v>2927.5</v>
      </c>
      <c r="M42" s="507">
        <v>15.12021</v>
      </c>
    </row>
    <row r="43" spans="1:13">
      <c r="A43" s="254">
        <v>33</v>
      </c>
      <c r="B43" s="510" t="s">
        <v>47</v>
      </c>
      <c r="C43" s="507">
        <v>239.25</v>
      </c>
      <c r="D43" s="508">
        <v>240.45000000000002</v>
      </c>
      <c r="E43" s="508">
        <v>235.30000000000004</v>
      </c>
      <c r="F43" s="508">
        <v>231.35000000000002</v>
      </c>
      <c r="G43" s="508">
        <v>226.20000000000005</v>
      </c>
      <c r="H43" s="508">
        <v>244.40000000000003</v>
      </c>
      <c r="I43" s="508">
        <v>249.55</v>
      </c>
      <c r="J43" s="508">
        <v>253.50000000000003</v>
      </c>
      <c r="K43" s="507">
        <v>245.6</v>
      </c>
      <c r="L43" s="507">
        <v>236.5</v>
      </c>
      <c r="M43" s="507">
        <v>96.905510000000007</v>
      </c>
    </row>
    <row r="44" spans="1:13">
      <c r="A44" s="254">
        <v>34</v>
      </c>
      <c r="B44" s="510" t="s">
        <v>48</v>
      </c>
      <c r="C44" s="507">
        <v>122.05</v>
      </c>
      <c r="D44" s="508">
        <v>122.83333333333333</v>
      </c>
      <c r="E44" s="508">
        <v>119.96666666666665</v>
      </c>
      <c r="F44" s="508">
        <v>117.88333333333333</v>
      </c>
      <c r="G44" s="508">
        <v>115.01666666666665</v>
      </c>
      <c r="H44" s="508">
        <v>124.91666666666666</v>
      </c>
      <c r="I44" s="508">
        <v>127.78333333333333</v>
      </c>
      <c r="J44" s="508">
        <v>129.86666666666667</v>
      </c>
      <c r="K44" s="507">
        <v>125.7</v>
      </c>
      <c r="L44" s="507">
        <v>120.75</v>
      </c>
      <c r="M44" s="507">
        <v>168.39536000000001</v>
      </c>
    </row>
    <row r="45" spans="1:13">
      <c r="A45" s="254">
        <v>35</v>
      </c>
      <c r="B45" s="510" t="s">
        <v>297</v>
      </c>
      <c r="C45" s="507">
        <v>109.4</v>
      </c>
      <c r="D45" s="508">
        <v>110.40000000000002</v>
      </c>
      <c r="E45" s="508">
        <v>107.90000000000003</v>
      </c>
      <c r="F45" s="508">
        <v>106.40000000000002</v>
      </c>
      <c r="G45" s="508">
        <v>103.90000000000003</v>
      </c>
      <c r="H45" s="508">
        <v>111.90000000000003</v>
      </c>
      <c r="I45" s="508">
        <v>114.4</v>
      </c>
      <c r="J45" s="508">
        <v>115.90000000000003</v>
      </c>
      <c r="K45" s="507">
        <v>112.9</v>
      </c>
      <c r="L45" s="507">
        <v>108.9</v>
      </c>
      <c r="M45" s="507">
        <v>8.8439200000000007</v>
      </c>
    </row>
    <row r="46" spans="1:13">
      <c r="A46" s="254">
        <v>36</v>
      </c>
      <c r="B46" s="510" t="s">
        <v>50</v>
      </c>
      <c r="C46" s="507">
        <v>2401.35</v>
      </c>
      <c r="D46" s="508">
        <v>2421</v>
      </c>
      <c r="E46" s="508">
        <v>2377.35</v>
      </c>
      <c r="F46" s="508">
        <v>2353.35</v>
      </c>
      <c r="G46" s="508">
        <v>2309.6999999999998</v>
      </c>
      <c r="H46" s="508">
        <v>2445</v>
      </c>
      <c r="I46" s="508">
        <v>2488.6499999999996</v>
      </c>
      <c r="J46" s="508">
        <v>2512.65</v>
      </c>
      <c r="K46" s="507">
        <v>2464.65</v>
      </c>
      <c r="L46" s="507">
        <v>2397</v>
      </c>
      <c r="M46" s="507">
        <v>12.79203</v>
      </c>
    </row>
    <row r="47" spans="1:13">
      <c r="A47" s="254">
        <v>37</v>
      </c>
      <c r="B47" s="510" t="s">
        <v>298</v>
      </c>
      <c r="C47" s="507">
        <v>142</v>
      </c>
      <c r="D47" s="508">
        <v>142.65</v>
      </c>
      <c r="E47" s="508">
        <v>140.9</v>
      </c>
      <c r="F47" s="508">
        <v>139.80000000000001</v>
      </c>
      <c r="G47" s="508">
        <v>138.05000000000001</v>
      </c>
      <c r="H47" s="508">
        <v>143.75</v>
      </c>
      <c r="I47" s="508">
        <v>145.5</v>
      </c>
      <c r="J47" s="508">
        <v>146.6</v>
      </c>
      <c r="K47" s="507">
        <v>144.4</v>
      </c>
      <c r="L47" s="507">
        <v>141.55000000000001</v>
      </c>
      <c r="M47" s="507">
        <v>5.4555800000000003</v>
      </c>
    </row>
    <row r="48" spans="1:13">
      <c r="A48" s="254">
        <v>38</v>
      </c>
      <c r="B48" s="510" t="s">
        <v>299</v>
      </c>
      <c r="C48" s="507">
        <v>3417.95</v>
      </c>
      <c r="D48" s="508">
        <v>3424.4833333333336</v>
      </c>
      <c r="E48" s="508">
        <v>3359.0166666666673</v>
      </c>
      <c r="F48" s="508">
        <v>3300.0833333333339</v>
      </c>
      <c r="G48" s="508">
        <v>3234.6166666666677</v>
      </c>
      <c r="H48" s="508">
        <v>3483.416666666667</v>
      </c>
      <c r="I48" s="508">
        <v>3548.8833333333332</v>
      </c>
      <c r="J48" s="508">
        <v>3607.8166666666666</v>
      </c>
      <c r="K48" s="507">
        <v>3489.95</v>
      </c>
      <c r="L48" s="507">
        <v>3365.55</v>
      </c>
      <c r="M48" s="507">
        <v>0.62456</v>
      </c>
    </row>
    <row r="49" spans="1:13">
      <c r="A49" s="254">
        <v>39</v>
      </c>
      <c r="B49" s="510" t="s">
        <v>300</v>
      </c>
      <c r="C49" s="507">
        <v>2503.25</v>
      </c>
      <c r="D49" s="508">
        <v>2527.75</v>
      </c>
      <c r="E49" s="508">
        <v>2425.5</v>
      </c>
      <c r="F49" s="508">
        <v>2347.75</v>
      </c>
      <c r="G49" s="508">
        <v>2245.5</v>
      </c>
      <c r="H49" s="508">
        <v>2605.5</v>
      </c>
      <c r="I49" s="508">
        <v>2707.75</v>
      </c>
      <c r="J49" s="508">
        <v>2785.5</v>
      </c>
      <c r="K49" s="507">
        <v>2630</v>
      </c>
      <c r="L49" s="507">
        <v>2450</v>
      </c>
      <c r="M49" s="507">
        <v>5.61273</v>
      </c>
    </row>
    <row r="50" spans="1:13">
      <c r="A50" s="254">
        <v>40</v>
      </c>
      <c r="B50" s="510" t="s">
        <v>301</v>
      </c>
      <c r="C50" s="507">
        <v>6784.15</v>
      </c>
      <c r="D50" s="508">
        <v>6786.3833333333341</v>
      </c>
      <c r="E50" s="508">
        <v>6732.7666666666682</v>
      </c>
      <c r="F50" s="508">
        <v>6681.3833333333341</v>
      </c>
      <c r="G50" s="508">
        <v>6627.7666666666682</v>
      </c>
      <c r="H50" s="508">
        <v>6837.7666666666682</v>
      </c>
      <c r="I50" s="508">
        <v>6891.383333333335</v>
      </c>
      <c r="J50" s="508">
        <v>6942.7666666666682</v>
      </c>
      <c r="K50" s="507">
        <v>6840</v>
      </c>
      <c r="L50" s="507">
        <v>6735</v>
      </c>
      <c r="M50" s="507">
        <v>0.19767999999999999</v>
      </c>
    </row>
    <row r="51" spans="1:13">
      <c r="A51" s="254">
        <v>41</v>
      </c>
      <c r="B51" s="510" t="s">
        <v>52</v>
      </c>
      <c r="C51" s="507">
        <v>848.25</v>
      </c>
      <c r="D51" s="508">
        <v>853.75</v>
      </c>
      <c r="E51" s="508">
        <v>838.5</v>
      </c>
      <c r="F51" s="508">
        <v>828.75</v>
      </c>
      <c r="G51" s="508">
        <v>813.5</v>
      </c>
      <c r="H51" s="508">
        <v>863.5</v>
      </c>
      <c r="I51" s="508">
        <v>878.75</v>
      </c>
      <c r="J51" s="508">
        <v>888.5</v>
      </c>
      <c r="K51" s="507">
        <v>869</v>
      </c>
      <c r="L51" s="507">
        <v>844</v>
      </c>
      <c r="M51" s="507">
        <v>20.329519999999999</v>
      </c>
    </row>
    <row r="52" spans="1:13">
      <c r="A52" s="254">
        <v>42</v>
      </c>
      <c r="B52" s="510" t="s">
        <v>302</v>
      </c>
      <c r="C52" s="507">
        <v>482.25</v>
      </c>
      <c r="D52" s="508">
        <v>482.66666666666669</v>
      </c>
      <c r="E52" s="508">
        <v>478.58333333333337</v>
      </c>
      <c r="F52" s="508">
        <v>474.91666666666669</v>
      </c>
      <c r="G52" s="508">
        <v>470.83333333333337</v>
      </c>
      <c r="H52" s="508">
        <v>486.33333333333337</v>
      </c>
      <c r="I52" s="508">
        <v>490.41666666666674</v>
      </c>
      <c r="J52" s="508">
        <v>494.08333333333337</v>
      </c>
      <c r="K52" s="507">
        <v>486.75</v>
      </c>
      <c r="L52" s="507">
        <v>479</v>
      </c>
      <c r="M52" s="507">
        <v>2.4313899999999999</v>
      </c>
    </row>
    <row r="53" spans="1:13">
      <c r="A53" s="254">
        <v>43</v>
      </c>
      <c r="B53" s="510" t="s">
        <v>227</v>
      </c>
      <c r="C53" s="507">
        <v>3129.35</v>
      </c>
      <c r="D53" s="508">
        <v>3157.0833333333335</v>
      </c>
      <c r="E53" s="508">
        <v>3085.2666666666669</v>
      </c>
      <c r="F53" s="508">
        <v>3041.1833333333334</v>
      </c>
      <c r="G53" s="508">
        <v>2969.3666666666668</v>
      </c>
      <c r="H53" s="508">
        <v>3201.166666666667</v>
      </c>
      <c r="I53" s="508">
        <v>3272.9833333333336</v>
      </c>
      <c r="J53" s="508">
        <v>3317.0666666666671</v>
      </c>
      <c r="K53" s="507">
        <v>3228.9</v>
      </c>
      <c r="L53" s="507">
        <v>3113</v>
      </c>
      <c r="M53" s="507">
        <v>2.5380199999999999</v>
      </c>
    </row>
    <row r="54" spans="1:13">
      <c r="A54" s="254">
        <v>44</v>
      </c>
      <c r="B54" s="510" t="s">
        <v>54</v>
      </c>
      <c r="C54" s="507">
        <v>750.6</v>
      </c>
      <c r="D54" s="508">
        <v>757.4</v>
      </c>
      <c r="E54" s="508">
        <v>738.19999999999993</v>
      </c>
      <c r="F54" s="508">
        <v>725.8</v>
      </c>
      <c r="G54" s="508">
        <v>706.59999999999991</v>
      </c>
      <c r="H54" s="508">
        <v>769.8</v>
      </c>
      <c r="I54" s="508">
        <v>789</v>
      </c>
      <c r="J54" s="508">
        <v>801.4</v>
      </c>
      <c r="K54" s="507">
        <v>776.6</v>
      </c>
      <c r="L54" s="507">
        <v>745</v>
      </c>
      <c r="M54" s="507">
        <v>163.43306999999999</v>
      </c>
    </row>
    <row r="55" spans="1:13">
      <c r="A55" s="254">
        <v>45</v>
      </c>
      <c r="B55" s="510" t="s">
        <v>303</v>
      </c>
      <c r="C55" s="507">
        <v>2252.8000000000002</v>
      </c>
      <c r="D55" s="508">
        <v>2268.3666666666668</v>
      </c>
      <c r="E55" s="508">
        <v>2216.9833333333336</v>
      </c>
      <c r="F55" s="508">
        <v>2181.166666666667</v>
      </c>
      <c r="G55" s="508">
        <v>2129.7833333333338</v>
      </c>
      <c r="H55" s="508">
        <v>2304.1833333333334</v>
      </c>
      <c r="I55" s="508">
        <v>2355.5666666666666</v>
      </c>
      <c r="J55" s="508">
        <v>2391.3833333333332</v>
      </c>
      <c r="K55" s="507">
        <v>2319.75</v>
      </c>
      <c r="L55" s="507">
        <v>2232.5500000000002</v>
      </c>
      <c r="M55" s="507">
        <v>0.36736999999999997</v>
      </c>
    </row>
    <row r="56" spans="1:13">
      <c r="A56" s="254">
        <v>46</v>
      </c>
      <c r="B56" s="510" t="s">
        <v>304</v>
      </c>
      <c r="C56" s="507">
        <v>1421.6</v>
      </c>
      <c r="D56" s="508">
        <v>1427.6666666666667</v>
      </c>
      <c r="E56" s="508">
        <v>1387.3333333333335</v>
      </c>
      <c r="F56" s="508">
        <v>1353.0666666666668</v>
      </c>
      <c r="G56" s="508">
        <v>1312.7333333333336</v>
      </c>
      <c r="H56" s="508">
        <v>1461.9333333333334</v>
      </c>
      <c r="I56" s="508">
        <v>1502.2666666666669</v>
      </c>
      <c r="J56" s="508">
        <v>1536.5333333333333</v>
      </c>
      <c r="K56" s="507">
        <v>1468</v>
      </c>
      <c r="L56" s="507">
        <v>1393.4</v>
      </c>
      <c r="M56" s="507">
        <v>14.888949999999999</v>
      </c>
    </row>
    <row r="57" spans="1:13">
      <c r="A57" s="254">
        <v>47</v>
      </c>
      <c r="B57" s="510" t="s">
        <v>305</v>
      </c>
      <c r="C57" s="507">
        <v>584.95000000000005</v>
      </c>
      <c r="D57" s="508">
        <v>586.18333333333339</v>
      </c>
      <c r="E57" s="508">
        <v>580.66666666666674</v>
      </c>
      <c r="F57" s="508">
        <v>576.38333333333333</v>
      </c>
      <c r="G57" s="508">
        <v>570.86666666666667</v>
      </c>
      <c r="H57" s="508">
        <v>590.46666666666681</v>
      </c>
      <c r="I57" s="508">
        <v>595.98333333333346</v>
      </c>
      <c r="J57" s="508">
        <v>600.26666666666688</v>
      </c>
      <c r="K57" s="507">
        <v>591.70000000000005</v>
      </c>
      <c r="L57" s="507">
        <v>581.9</v>
      </c>
      <c r="M57" s="507">
        <v>2.4350900000000002</v>
      </c>
    </row>
    <row r="58" spans="1:13">
      <c r="A58" s="254">
        <v>48</v>
      </c>
      <c r="B58" s="510" t="s">
        <v>55</v>
      </c>
      <c r="C58" s="507">
        <v>3746.4</v>
      </c>
      <c r="D58" s="508">
        <v>3786.4</v>
      </c>
      <c r="E58" s="508">
        <v>3694.8</v>
      </c>
      <c r="F58" s="508">
        <v>3643.2000000000003</v>
      </c>
      <c r="G58" s="508">
        <v>3551.6000000000004</v>
      </c>
      <c r="H58" s="508">
        <v>3838</v>
      </c>
      <c r="I58" s="508">
        <v>3929.5999999999995</v>
      </c>
      <c r="J58" s="508">
        <v>3981.2</v>
      </c>
      <c r="K58" s="507">
        <v>3878</v>
      </c>
      <c r="L58" s="507">
        <v>3734.8</v>
      </c>
      <c r="M58" s="507">
        <v>11.19478</v>
      </c>
    </row>
    <row r="59" spans="1:13">
      <c r="A59" s="254">
        <v>49</v>
      </c>
      <c r="B59" s="510" t="s">
        <v>306</v>
      </c>
      <c r="C59" s="507">
        <v>269.95</v>
      </c>
      <c r="D59" s="508">
        <v>273.88333333333333</v>
      </c>
      <c r="E59" s="508">
        <v>263.06666666666666</v>
      </c>
      <c r="F59" s="508">
        <v>256.18333333333334</v>
      </c>
      <c r="G59" s="508">
        <v>245.36666666666667</v>
      </c>
      <c r="H59" s="508">
        <v>280.76666666666665</v>
      </c>
      <c r="I59" s="508">
        <v>291.58333333333326</v>
      </c>
      <c r="J59" s="508">
        <v>298.46666666666664</v>
      </c>
      <c r="K59" s="507">
        <v>284.7</v>
      </c>
      <c r="L59" s="507">
        <v>267</v>
      </c>
      <c r="M59" s="507">
        <v>25.888359999999999</v>
      </c>
    </row>
    <row r="60" spans="1:13" ht="12" customHeight="1">
      <c r="A60" s="254">
        <v>50</v>
      </c>
      <c r="B60" s="510" t="s">
        <v>307</v>
      </c>
      <c r="C60" s="507">
        <v>1025.45</v>
      </c>
      <c r="D60" s="508">
        <v>1022.9333333333333</v>
      </c>
      <c r="E60" s="508">
        <v>1015.8666666666666</v>
      </c>
      <c r="F60" s="508">
        <v>1006.2833333333333</v>
      </c>
      <c r="G60" s="508">
        <v>999.21666666666658</v>
      </c>
      <c r="H60" s="508">
        <v>1032.5166666666664</v>
      </c>
      <c r="I60" s="508">
        <v>1039.5833333333335</v>
      </c>
      <c r="J60" s="508">
        <v>1049.1666666666665</v>
      </c>
      <c r="K60" s="507">
        <v>1030</v>
      </c>
      <c r="L60" s="507">
        <v>1013.35</v>
      </c>
      <c r="M60" s="507">
        <v>1.1404799999999999</v>
      </c>
    </row>
    <row r="61" spans="1:13">
      <c r="A61" s="254">
        <v>51</v>
      </c>
      <c r="B61" s="510" t="s">
        <v>58</v>
      </c>
      <c r="C61" s="507">
        <v>5557.85</v>
      </c>
      <c r="D61" s="508">
        <v>5582.95</v>
      </c>
      <c r="E61" s="508">
        <v>5495.9</v>
      </c>
      <c r="F61" s="508">
        <v>5433.95</v>
      </c>
      <c r="G61" s="508">
        <v>5346.9</v>
      </c>
      <c r="H61" s="508">
        <v>5644.9</v>
      </c>
      <c r="I61" s="508">
        <v>5731.9500000000007</v>
      </c>
      <c r="J61" s="508">
        <v>5793.9</v>
      </c>
      <c r="K61" s="507">
        <v>5670</v>
      </c>
      <c r="L61" s="507">
        <v>5521</v>
      </c>
      <c r="M61" s="507">
        <v>25.08013</v>
      </c>
    </row>
    <row r="62" spans="1:13">
      <c r="A62" s="254">
        <v>52</v>
      </c>
      <c r="B62" s="510" t="s">
        <v>57</v>
      </c>
      <c r="C62" s="507">
        <v>9934.1</v>
      </c>
      <c r="D62" s="508">
        <v>9996.7333333333336</v>
      </c>
      <c r="E62" s="508">
        <v>9777.3666666666668</v>
      </c>
      <c r="F62" s="508">
        <v>9620.6333333333332</v>
      </c>
      <c r="G62" s="508">
        <v>9401.2666666666664</v>
      </c>
      <c r="H62" s="508">
        <v>10153.466666666667</v>
      </c>
      <c r="I62" s="508">
        <v>10372.833333333336</v>
      </c>
      <c r="J62" s="508">
        <v>10529.566666666668</v>
      </c>
      <c r="K62" s="507">
        <v>10216.1</v>
      </c>
      <c r="L62" s="507">
        <v>9840</v>
      </c>
      <c r="M62" s="507">
        <v>4.5434799999999997</v>
      </c>
    </row>
    <row r="63" spans="1:13">
      <c r="A63" s="254">
        <v>53</v>
      </c>
      <c r="B63" s="510" t="s">
        <v>228</v>
      </c>
      <c r="C63" s="507">
        <v>3618.5</v>
      </c>
      <c r="D63" s="508">
        <v>3618.5833333333335</v>
      </c>
      <c r="E63" s="508">
        <v>3589.916666666667</v>
      </c>
      <c r="F63" s="508">
        <v>3561.3333333333335</v>
      </c>
      <c r="G63" s="508">
        <v>3532.666666666667</v>
      </c>
      <c r="H63" s="508">
        <v>3647.166666666667</v>
      </c>
      <c r="I63" s="508">
        <v>3675.8333333333339</v>
      </c>
      <c r="J63" s="508">
        <v>3704.416666666667</v>
      </c>
      <c r="K63" s="507">
        <v>3647.25</v>
      </c>
      <c r="L63" s="507">
        <v>3590</v>
      </c>
      <c r="M63" s="507">
        <v>0.39406000000000002</v>
      </c>
    </row>
    <row r="64" spans="1:13">
      <c r="A64" s="254">
        <v>54</v>
      </c>
      <c r="B64" s="510" t="s">
        <v>59</v>
      </c>
      <c r="C64" s="507">
        <v>1628.2</v>
      </c>
      <c r="D64" s="508">
        <v>1625.1666666666667</v>
      </c>
      <c r="E64" s="508">
        <v>1608.1333333333334</v>
      </c>
      <c r="F64" s="508">
        <v>1588.0666666666666</v>
      </c>
      <c r="G64" s="508">
        <v>1571.0333333333333</v>
      </c>
      <c r="H64" s="508">
        <v>1645.2333333333336</v>
      </c>
      <c r="I64" s="508">
        <v>1662.2666666666669</v>
      </c>
      <c r="J64" s="508">
        <v>1682.3333333333337</v>
      </c>
      <c r="K64" s="507">
        <v>1642.2</v>
      </c>
      <c r="L64" s="507">
        <v>1605.1</v>
      </c>
      <c r="M64" s="507">
        <v>6.55016</v>
      </c>
    </row>
    <row r="65" spans="1:13">
      <c r="A65" s="254">
        <v>55</v>
      </c>
      <c r="B65" s="510" t="s">
        <v>308</v>
      </c>
      <c r="C65" s="507">
        <v>152.80000000000001</v>
      </c>
      <c r="D65" s="508">
        <v>154.51666666666668</v>
      </c>
      <c r="E65" s="508">
        <v>147.53333333333336</v>
      </c>
      <c r="F65" s="508">
        <v>142.26666666666668</v>
      </c>
      <c r="G65" s="508">
        <v>135.28333333333336</v>
      </c>
      <c r="H65" s="508">
        <v>159.78333333333336</v>
      </c>
      <c r="I65" s="508">
        <v>166.76666666666665</v>
      </c>
      <c r="J65" s="508">
        <v>172.03333333333336</v>
      </c>
      <c r="K65" s="507">
        <v>161.5</v>
      </c>
      <c r="L65" s="507">
        <v>149.25</v>
      </c>
      <c r="M65" s="507">
        <v>28.6541</v>
      </c>
    </row>
    <row r="66" spans="1:13">
      <c r="A66" s="254">
        <v>56</v>
      </c>
      <c r="B66" s="510" t="s">
        <v>309</v>
      </c>
      <c r="C66" s="507">
        <v>220.1</v>
      </c>
      <c r="D66" s="508">
        <v>221.70000000000002</v>
      </c>
      <c r="E66" s="508">
        <v>216.40000000000003</v>
      </c>
      <c r="F66" s="508">
        <v>212.70000000000002</v>
      </c>
      <c r="G66" s="508">
        <v>207.40000000000003</v>
      </c>
      <c r="H66" s="508">
        <v>225.40000000000003</v>
      </c>
      <c r="I66" s="508">
        <v>230.70000000000005</v>
      </c>
      <c r="J66" s="508">
        <v>234.40000000000003</v>
      </c>
      <c r="K66" s="507">
        <v>227</v>
      </c>
      <c r="L66" s="507">
        <v>218</v>
      </c>
      <c r="M66" s="507">
        <v>30.895130000000002</v>
      </c>
    </row>
    <row r="67" spans="1:13">
      <c r="A67" s="254">
        <v>57</v>
      </c>
      <c r="B67" s="510" t="s">
        <v>229</v>
      </c>
      <c r="C67" s="507">
        <v>349.2</v>
      </c>
      <c r="D67" s="508">
        <v>351.56666666666666</v>
      </c>
      <c r="E67" s="508">
        <v>343.13333333333333</v>
      </c>
      <c r="F67" s="508">
        <v>337.06666666666666</v>
      </c>
      <c r="G67" s="508">
        <v>328.63333333333333</v>
      </c>
      <c r="H67" s="508">
        <v>357.63333333333333</v>
      </c>
      <c r="I67" s="508">
        <v>366.06666666666661</v>
      </c>
      <c r="J67" s="508">
        <v>372.13333333333333</v>
      </c>
      <c r="K67" s="507">
        <v>360</v>
      </c>
      <c r="L67" s="507">
        <v>345.5</v>
      </c>
      <c r="M67" s="507">
        <v>100.34217</v>
      </c>
    </row>
    <row r="68" spans="1:13">
      <c r="A68" s="254">
        <v>58</v>
      </c>
      <c r="B68" s="510" t="s">
        <v>60</v>
      </c>
      <c r="C68" s="507">
        <v>77.349999999999994</v>
      </c>
      <c r="D68" s="508">
        <v>78.283333333333331</v>
      </c>
      <c r="E68" s="508">
        <v>75.666666666666657</v>
      </c>
      <c r="F68" s="508">
        <v>73.98333333333332</v>
      </c>
      <c r="G68" s="508">
        <v>71.366666666666646</v>
      </c>
      <c r="H68" s="508">
        <v>79.966666666666669</v>
      </c>
      <c r="I68" s="508">
        <v>82.583333333333343</v>
      </c>
      <c r="J68" s="508">
        <v>84.26666666666668</v>
      </c>
      <c r="K68" s="507">
        <v>80.900000000000006</v>
      </c>
      <c r="L68" s="507">
        <v>76.599999999999994</v>
      </c>
      <c r="M68" s="507">
        <v>545.47933999999998</v>
      </c>
    </row>
    <row r="69" spans="1:13">
      <c r="A69" s="254">
        <v>59</v>
      </c>
      <c r="B69" s="510" t="s">
        <v>61</v>
      </c>
      <c r="C69" s="507">
        <v>75.849999999999994</v>
      </c>
      <c r="D69" s="508">
        <v>76.516666666666666</v>
      </c>
      <c r="E69" s="508">
        <v>74.533333333333331</v>
      </c>
      <c r="F69" s="508">
        <v>73.216666666666669</v>
      </c>
      <c r="G69" s="508">
        <v>71.233333333333334</v>
      </c>
      <c r="H69" s="508">
        <v>77.833333333333329</v>
      </c>
      <c r="I69" s="508">
        <v>79.816666666666649</v>
      </c>
      <c r="J69" s="508">
        <v>81.133333333333326</v>
      </c>
      <c r="K69" s="507">
        <v>78.5</v>
      </c>
      <c r="L69" s="507">
        <v>75.2</v>
      </c>
      <c r="M69" s="507">
        <v>39.44641</v>
      </c>
    </row>
    <row r="70" spans="1:13">
      <c r="A70" s="254">
        <v>60</v>
      </c>
      <c r="B70" s="510" t="s">
        <v>310</v>
      </c>
      <c r="C70" s="507">
        <v>22.95</v>
      </c>
      <c r="D70" s="508">
        <v>23.716666666666669</v>
      </c>
      <c r="E70" s="508">
        <v>22.133333333333336</v>
      </c>
      <c r="F70" s="508">
        <v>21.316666666666666</v>
      </c>
      <c r="G70" s="508">
        <v>19.733333333333334</v>
      </c>
      <c r="H70" s="508">
        <v>24.533333333333339</v>
      </c>
      <c r="I70" s="508">
        <v>26.116666666666667</v>
      </c>
      <c r="J70" s="508">
        <v>26.933333333333341</v>
      </c>
      <c r="K70" s="507">
        <v>25.3</v>
      </c>
      <c r="L70" s="507">
        <v>22.9</v>
      </c>
      <c r="M70" s="507">
        <v>90.199560000000005</v>
      </c>
    </row>
    <row r="71" spans="1:13">
      <c r="A71" s="254">
        <v>61</v>
      </c>
      <c r="B71" s="510" t="s">
        <v>62</v>
      </c>
      <c r="C71" s="507">
        <v>1505.7</v>
      </c>
      <c r="D71" s="508">
        <v>1514.6499999999999</v>
      </c>
      <c r="E71" s="508">
        <v>1490.5499999999997</v>
      </c>
      <c r="F71" s="508">
        <v>1475.3999999999999</v>
      </c>
      <c r="G71" s="508">
        <v>1451.2999999999997</v>
      </c>
      <c r="H71" s="508">
        <v>1529.7999999999997</v>
      </c>
      <c r="I71" s="508">
        <v>1553.8999999999996</v>
      </c>
      <c r="J71" s="508">
        <v>1569.0499999999997</v>
      </c>
      <c r="K71" s="507">
        <v>1538.75</v>
      </c>
      <c r="L71" s="507">
        <v>1499.5</v>
      </c>
      <c r="M71" s="507">
        <v>8.0376399999999997</v>
      </c>
    </row>
    <row r="72" spans="1:13">
      <c r="A72" s="254">
        <v>62</v>
      </c>
      <c r="B72" s="510" t="s">
        <v>311</v>
      </c>
      <c r="C72" s="507">
        <v>5184.5</v>
      </c>
      <c r="D72" s="508">
        <v>5179.5</v>
      </c>
      <c r="E72" s="508">
        <v>5150</v>
      </c>
      <c r="F72" s="508">
        <v>5115.5</v>
      </c>
      <c r="G72" s="508">
        <v>5086</v>
      </c>
      <c r="H72" s="508">
        <v>5214</v>
      </c>
      <c r="I72" s="508">
        <v>5243.5</v>
      </c>
      <c r="J72" s="508">
        <v>5278</v>
      </c>
      <c r="K72" s="507">
        <v>5209</v>
      </c>
      <c r="L72" s="507">
        <v>5145</v>
      </c>
      <c r="M72" s="507">
        <v>0.20609</v>
      </c>
    </row>
    <row r="73" spans="1:13">
      <c r="A73" s="254">
        <v>63</v>
      </c>
      <c r="B73" s="510" t="s">
        <v>65</v>
      </c>
      <c r="C73" s="507">
        <v>717.25</v>
      </c>
      <c r="D73" s="508">
        <v>721.4</v>
      </c>
      <c r="E73" s="508">
        <v>710.84999999999991</v>
      </c>
      <c r="F73" s="508">
        <v>704.44999999999993</v>
      </c>
      <c r="G73" s="508">
        <v>693.89999999999986</v>
      </c>
      <c r="H73" s="508">
        <v>727.8</v>
      </c>
      <c r="I73" s="508">
        <v>738.34999999999991</v>
      </c>
      <c r="J73" s="508">
        <v>744.75</v>
      </c>
      <c r="K73" s="507">
        <v>731.95</v>
      </c>
      <c r="L73" s="507">
        <v>715</v>
      </c>
      <c r="M73" s="507">
        <v>9.3536800000000007</v>
      </c>
    </row>
    <row r="74" spans="1:13">
      <c r="A74" s="254">
        <v>64</v>
      </c>
      <c r="B74" s="510" t="s">
        <v>312</v>
      </c>
      <c r="C74" s="507">
        <v>362.5</v>
      </c>
      <c r="D74" s="508">
        <v>363.56666666666666</v>
      </c>
      <c r="E74" s="508">
        <v>359.68333333333334</v>
      </c>
      <c r="F74" s="508">
        <v>356.86666666666667</v>
      </c>
      <c r="G74" s="508">
        <v>352.98333333333335</v>
      </c>
      <c r="H74" s="508">
        <v>366.38333333333333</v>
      </c>
      <c r="I74" s="508">
        <v>370.26666666666665</v>
      </c>
      <c r="J74" s="508">
        <v>373.08333333333331</v>
      </c>
      <c r="K74" s="507">
        <v>367.45</v>
      </c>
      <c r="L74" s="507">
        <v>360.75</v>
      </c>
      <c r="M74" s="507">
        <v>3.44685</v>
      </c>
    </row>
    <row r="75" spans="1:13">
      <c r="A75" s="254">
        <v>65</v>
      </c>
      <c r="B75" s="510" t="s">
        <v>64</v>
      </c>
      <c r="C75" s="507">
        <v>140.05000000000001</v>
      </c>
      <c r="D75" s="508">
        <v>140.93333333333334</v>
      </c>
      <c r="E75" s="508">
        <v>138.36666666666667</v>
      </c>
      <c r="F75" s="508">
        <v>136.68333333333334</v>
      </c>
      <c r="G75" s="508">
        <v>134.11666666666667</v>
      </c>
      <c r="H75" s="508">
        <v>142.61666666666667</v>
      </c>
      <c r="I75" s="508">
        <v>145.18333333333334</v>
      </c>
      <c r="J75" s="508">
        <v>146.86666666666667</v>
      </c>
      <c r="K75" s="507">
        <v>143.5</v>
      </c>
      <c r="L75" s="507">
        <v>139.25</v>
      </c>
      <c r="M75" s="507">
        <v>131.99775</v>
      </c>
    </row>
    <row r="76" spans="1:13" s="13" customFormat="1">
      <c r="A76" s="254">
        <v>66</v>
      </c>
      <c r="B76" s="510" t="s">
        <v>66</v>
      </c>
      <c r="C76" s="507">
        <v>616.6</v>
      </c>
      <c r="D76" s="508">
        <v>620.21666666666658</v>
      </c>
      <c r="E76" s="508">
        <v>608.68333333333317</v>
      </c>
      <c r="F76" s="508">
        <v>600.76666666666654</v>
      </c>
      <c r="G76" s="508">
        <v>589.23333333333312</v>
      </c>
      <c r="H76" s="508">
        <v>628.13333333333321</v>
      </c>
      <c r="I76" s="508">
        <v>639.66666666666674</v>
      </c>
      <c r="J76" s="508">
        <v>647.58333333333326</v>
      </c>
      <c r="K76" s="507">
        <v>631.75</v>
      </c>
      <c r="L76" s="507">
        <v>612.29999999999995</v>
      </c>
      <c r="M76" s="507">
        <v>11.06334</v>
      </c>
    </row>
    <row r="77" spans="1:13" s="13" customFormat="1">
      <c r="A77" s="254">
        <v>67</v>
      </c>
      <c r="B77" s="510" t="s">
        <v>69</v>
      </c>
      <c r="C77" s="507">
        <v>53.4</v>
      </c>
      <c r="D77" s="508">
        <v>54.1</v>
      </c>
      <c r="E77" s="508">
        <v>51.85</v>
      </c>
      <c r="F77" s="508">
        <v>50.3</v>
      </c>
      <c r="G77" s="508">
        <v>48.05</v>
      </c>
      <c r="H77" s="508">
        <v>55.650000000000006</v>
      </c>
      <c r="I77" s="508">
        <v>57.900000000000006</v>
      </c>
      <c r="J77" s="508">
        <v>59.45000000000001</v>
      </c>
      <c r="K77" s="507">
        <v>56.35</v>
      </c>
      <c r="L77" s="507">
        <v>52.55</v>
      </c>
      <c r="M77" s="507">
        <v>1265.21758</v>
      </c>
    </row>
    <row r="78" spans="1:13" s="13" customFormat="1">
      <c r="A78" s="254">
        <v>68</v>
      </c>
      <c r="B78" s="510" t="s">
        <v>73</v>
      </c>
      <c r="C78" s="507">
        <v>457.55</v>
      </c>
      <c r="D78" s="508">
        <v>457.51666666666665</v>
      </c>
      <c r="E78" s="508">
        <v>451.0333333333333</v>
      </c>
      <c r="F78" s="508">
        <v>444.51666666666665</v>
      </c>
      <c r="G78" s="508">
        <v>438.0333333333333</v>
      </c>
      <c r="H78" s="508">
        <v>464.0333333333333</v>
      </c>
      <c r="I78" s="508">
        <v>470.51666666666665</v>
      </c>
      <c r="J78" s="508">
        <v>477.0333333333333</v>
      </c>
      <c r="K78" s="507">
        <v>464</v>
      </c>
      <c r="L78" s="507">
        <v>451</v>
      </c>
      <c r="M78" s="507">
        <v>263.96386000000001</v>
      </c>
    </row>
    <row r="79" spans="1:13" s="13" customFormat="1">
      <c r="A79" s="254">
        <v>69</v>
      </c>
      <c r="B79" s="510" t="s">
        <v>739</v>
      </c>
      <c r="C79" s="507">
        <v>9802.85</v>
      </c>
      <c r="D79" s="508">
        <v>9834.2833333333328</v>
      </c>
      <c r="E79" s="508">
        <v>9748.5666666666657</v>
      </c>
      <c r="F79" s="508">
        <v>9694.2833333333328</v>
      </c>
      <c r="G79" s="508">
        <v>9608.5666666666657</v>
      </c>
      <c r="H79" s="508">
        <v>9888.5666666666657</v>
      </c>
      <c r="I79" s="508">
        <v>9974.2833333333328</v>
      </c>
      <c r="J79" s="508">
        <v>10028.566666666666</v>
      </c>
      <c r="K79" s="507">
        <v>9920</v>
      </c>
      <c r="L79" s="507">
        <v>9780</v>
      </c>
      <c r="M79" s="507">
        <v>1.401E-2</v>
      </c>
    </row>
    <row r="80" spans="1:13" s="13" customFormat="1">
      <c r="A80" s="254">
        <v>70</v>
      </c>
      <c r="B80" s="510" t="s">
        <v>68</v>
      </c>
      <c r="C80" s="507">
        <v>524.20000000000005</v>
      </c>
      <c r="D80" s="508">
        <v>526.16666666666663</v>
      </c>
      <c r="E80" s="508">
        <v>519.58333333333326</v>
      </c>
      <c r="F80" s="508">
        <v>514.96666666666658</v>
      </c>
      <c r="G80" s="508">
        <v>508.38333333333321</v>
      </c>
      <c r="H80" s="508">
        <v>530.7833333333333</v>
      </c>
      <c r="I80" s="508">
        <v>537.36666666666656</v>
      </c>
      <c r="J80" s="508">
        <v>541.98333333333335</v>
      </c>
      <c r="K80" s="507">
        <v>532.75</v>
      </c>
      <c r="L80" s="507">
        <v>521.54999999999995</v>
      </c>
      <c r="M80" s="507">
        <v>114.10263999999999</v>
      </c>
    </row>
    <row r="81" spans="1:13" s="13" customFormat="1">
      <c r="A81" s="254">
        <v>71</v>
      </c>
      <c r="B81" s="510" t="s">
        <v>70</v>
      </c>
      <c r="C81" s="507">
        <v>400.2</v>
      </c>
      <c r="D81" s="508">
        <v>400.90000000000003</v>
      </c>
      <c r="E81" s="508">
        <v>397.00000000000006</v>
      </c>
      <c r="F81" s="508">
        <v>393.8</v>
      </c>
      <c r="G81" s="508">
        <v>389.90000000000003</v>
      </c>
      <c r="H81" s="508">
        <v>404.10000000000008</v>
      </c>
      <c r="I81" s="508">
        <v>408.00000000000006</v>
      </c>
      <c r="J81" s="508">
        <v>411.2000000000001</v>
      </c>
      <c r="K81" s="507">
        <v>404.8</v>
      </c>
      <c r="L81" s="507">
        <v>397.7</v>
      </c>
      <c r="M81" s="507">
        <v>37.564529999999998</v>
      </c>
    </row>
    <row r="82" spans="1:13" s="13" customFormat="1">
      <c r="A82" s="254">
        <v>72</v>
      </c>
      <c r="B82" s="510" t="s">
        <v>313</v>
      </c>
      <c r="C82" s="507">
        <v>865</v>
      </c>
      <c r="D82" s="508">
        <v>871.6</v>
      </c>
      <c r="E82" s="508">
        <v>853.40000000000009</v>
      </c>
      <c r="F82" s="508">
        <v>841.80000000000007</v>
      </c>
      <c r="G82" s="508">
        <v>823.60000000000014</v>
      </c>
      <c r="H82" s="508">
        <v>883.2</v>
      </c>
      <c r="I82" s="508">
        <v>901.40000000000009</v>
      </c>
      <c r="J82" s="508">
        <v>913</v>
      </c>
      <c r="K82" s="507">
        <v>889.8</v>
      </c>
      <c r="L82" s="507">
        <v>860</v>
      </c>
      <c r="M82" s="507">
        <v>1.2748200000000001</v>
      </c>
    </row>
    <row r="83" spans="1:13" s="13" customFormat="1">
      <c r="A83" s="254">
        <v>73</v>
      </c>
      <c r="B83" s="510" t="s">
        <v>314</v>
      </c>
      <c r="C83" s="507">
        <v>244.4</v>
      </c>
      <c r="D83" s="508">
        <v>245.38333333333333</v>
      </c>
      <c r="E83" s="508">
        <v>239.61666666666665</v>
      </c>
      <c r="F83" s="508">
        <v>234.83333333333331</v>
      </c>
      <c r="G83" s="508">
        <v>229.06666666666663</v>
      </c>
      <c r="H83" s="508">
        <v>250.16666666666666</v>
      </c>
      <c r="I83" s="508">
        <v>255.93333333333331</v>
      </c>
      <c r="J83" s="508">
        <v>260.7166666666667</v>
      </c>
      <c r="K83" s="507">
        <v>251.15</v>
      </c>
      <c r="L83" s="507">
        <v>240.6</v>
      </c>
      <c r="M83" s="507">
        <v>19.180949999999999</v>
      </c>
    </row>
    <row r="84" spans="1:13" s="13" customFormat="1">
      <c r="A84" s="254">
        <v>74</v>
      </c>
      <c r="B84" s="510" t="s">
        <v>315</v>
      </c>
      <c r="C84" s="507">
        <v>162.25</v>
      </c>
      <c r="D84" s="508">
        <v>165.21666666666667</v>
      </c>
      <c r="E84" s="508">
        <v>158.53333333333333</v>
      </c>
      <c r="F84" s="508">
        <v>154.81666666666666</v>
      </c>
      <c r="G84" s="508">
        <v>148.13333333333333</v>
      </c>
      <c r="H84" s="508">
        <v>168.93333333333334</v>
      </c>
      <c r="I84" s="508">
        <v>175.61666666666667</v>
      </c>
      <c r="J84" s="508">
        <v>179.33333333333334</v>
      </c>
      <c r="K84" s="507">
        <v>171.9</v>
      </c>
      <c r="L84" s="507">
        <v>161.5</v>
      </c>
      <c r="M84" s="507">
        <v>6.7944599999999999</v>
      </c>
    </row>
    <row r="85" spans="1:13" s="13" customFormat="1">
      <c r="A85" s="254">
        <v>75</v>
      </c>
      <c r="B85" s="510" t="s">
        <v>316</v>
      </c>
      <c r="C85" s="507">
        <v>5557.85</v>
      </c>
      <c r="D85" s="508">
        <v>5515</v>
      </c>
      <c r="E85" s="508">
        <v>5395</v>
      </c>
      <c r="F85" s="508">
        <v>5232.1499999999996</v>
      </c>
      <c r="G85" s="508">
        <v>5112.1499999999996</v>
      </c>
      <c r="H85" s="508">
        <v>5677.85</v>
      </c>
      <c r="I85" s="508">
        <v>5797.85</v>
      </c>
      <c r="J85" s="508">
        <v>5960.7000000000007</v>
      </c>
      <c r="K85" s="507">
        <v>5635</v>
      </c>
      <c r="L85" s="507">
        <v>5352.15</v>
      </c>
      <c r="M85" s="507">
        <v>0.91415000000000002</v>
      </c>
    </row>
    <row r="86" spans="1:13" s="13" customFormat="1">
      <c r="A86" s="254">
        <v>76</v>
      </c>
      <c r="B86" s="510" t="s">
        <v>317</v>
      </c>
      <c r="C86" s="507">
        <v>945</v>
      </c>
      <c r="D86" s="508">
        <v>945.33333333333337</v>
      </c>
      <c r="E86" s="508">
        <v>930.66666666666674</v>
      </c>
      <c r="F86" s="508">
        <v>916.33333333333337</v>
      </c>
      <c r="G86" s="508">
        <v>901.66666666666674</v>
      </c>
      <c r="H86" s="508">
        <v>959.66666666666674</v>
      </c>
      <c r="I86" s="508">
        <v>974.33333333333348</v>
      </c>
      <c r="J86" s="508">
        <v>988.66666666666674</v>
      </c>
      <c r="K86" s="507">
        <v>960</v>
      </c>
      <c r="L86" s="507">
        <v>931</v>
      </c>
      <c r="M86" s="507">
        <v>1.1560900000000001</v>
      </c>
    </row>
    <row r="87" spans="1:13" s="13" customFormat="1">
      <c r="A87" s="254">
        <v>77</v>
      </c>
      <c r="B87" s="510" t="s">
        <v>230</v>
      </c>
      <c r="C87" s="507">
        <v>1188.7</v>
      </c>
      <c r="D87" s="508">
        <v>1200.8999999999999</v>
      </c>
      <c r="E87" s="508">
        <v>1172.7999999999997</v>
      </c>
      <c r="F87" s="508">
        <v>1156.8999999999999</v>
      </c>
      <c r="G87" s="508">
        <v>1128.7999999999997</v>
      </c>
      <c r="H87" s="508">
        <v>1216.7999999999997</v>
      </c>
      <c r="I87" s="508">
        <v>1244.8999999999996</v>
      </c>
      <c r="J87" s="508">
        <v>1260.7999999999997</v>
      </c>
      <c r="K87" s="507">
        <v>1229</v>
      </c>
      <c r="L87" s="507">
        <v>1185</v>
      </c>
      <c r="M87" s="507">
        <v>0.62997999999999998</v>
      </c>
    </row>
    <row r="88" spans="1:13" s="13" customFormat="1">
      <c r="A88" s="254">
        <v>78</v>
      </c>
      <c r="B88" s="510" t="s">
        <v>318</v>
      </c>
      <c r="C88" s="507">
        <v>80.5</v>
      </c>
      <c r="D88" s="508">
        <v>81.05</v>
      </c>
      <c r="E88" s="508">
        <v>79.449999999999989</v>
      </c>
      <c r="F88" s="508">
        <v>78.399999999999991</v>
      </c>
      <c r="G88" s="508">
        <v>76.799999999999983</v>
      </c>
      <c r="H88" s="508">
        <v>82.1</v>
      </c>
      <c r="I88" s="508">
        <v>83.699999999999989</v>
      </c>
      <c r="J88" s="508">
        <v>84.75</v>
      </c>
      <c r="K88" s="507">
        <v>82.65</v>
      </c>
      <c r="L88" s="507">
        <v>80</v>
      </c>
      <c r="M88" s="507">
        <v>27.258970000000001</v>
      </c>
    </row>
    <row r="89" spans="1:13" s="13" customFormat="1">
      <c r="A89" s="254">
        <v>79</v>
      </c>
      <c r="B89" s="510" t="s">
        <v>71</v>
      </c>
      <c r="C89" s="507">
        <v>14893.2</v>
      </c>
      <c r="D89" s="508">
        <v>14937.416666666666</v>
      </c>
      <c r="E89" s="508">
        <v>14757.383333333331</v>
      </c>
      <c r="F89" s="508">
        <v>14621.566666666666</v>
      </c>
      <c r="G89" s="508">
        <v>14441.533333333331</v>
      </c>
      <c r="H89" s="508">
        <v>15073.233333333332</v>
      </c>
      <c r="I89" s="508">
        <v>15253.266666666668</v>
      </c>
      <c r="J89" s="508">
        <v>15389.083333333332</v>
      </c>
      <c r="K89" s="507">
        <v>15117.45</v>
      </c>
      <c r="L89" s="507">
        <v>14801.6</v>
      </c>
      <c r="M89" s="507">
        <v>0.28343000000000002</v>
      </c>
    </row>
    <row r="90" spans="1:13" s="13" customFormat="1">
      <c r="A90" s="254">
        <v>80</v>
      </c>
      <c r="B90" s="510" t="s">
        <v>319</v>
      </c>
      <c r="C90" s="507">
        <v>286</v>
      </c>
      <c r="D90" s="508">
        <v>287.78333333333336</v>
      </c>
      <c r="E90" s="508">
        <v>282.61666666666673</v>
      </c>
      <c r="F90" s="508">
        <v>279.23333333333335</v>
      </c>
      <c r="G90" s="508">
        <v>274.06666666666672</v>
      </c>
      <c r="H90" s="508">
        <v>291.16666666666674</v>
      </c>
      <c r="I90" s="508">
        <v>296.33333333333337</v>
      </c>
      <c r="J90" s="508">
        <v>299.71666666666675</v>
      </c>
      <c r="K90" s="507">
        <v>292.95</v>
      </c>
      <c r="L90" s="507">
        <v>284.39999999999998</v>
      </c>
      <c r="M90" s="507">
        <v>2.47539</v>
      </c>
    </row>
    <row r="91" spans="1:13" s="13" customFormat="1">
      <c r="A91" s="254">
        <v>81</v>
      </c>
      <c r="B91" s="510" t="s">
        <v>74</v>
      </c>
      <c r="C91" s="507">
        <v>3434.25</v>
      </c>
      <c r="D91" s="508">
        <v>3451.0333333333333</v>
      </c>
      <c r="E91" s="508">
        <v>3408.2166666666667</v>
      </c>
      <c r="F91" s="508">
        <v>3382.1833333333334</v>
      </c>
      <c r="G91" s="508">
        <v>3339.3666666666668</v>
      </c>
      <c r="H91" s="508">
        <v>3477.0666666666666</v>
      </c>
      <c r="I91" s="508">
        <v>3519.8833333333332</v>
      </c>
      <c r="J91" s="508">
        <v>3545.9166666666665</v>
      </c>
      <c r="K91" s="507">
        <v>3493.85</v>
      </c>
      <c r="L91" s="507">
        <v>3425</v>
      </c>
      <c r="M91" s="507">
        <v>3.4420500000000001</v>
      </c>
    </row>
    <row r="92" spans="1:13" s="13" customFormat="1">
      <c r="A92" s="254">
        <v>82</v>
      </c>
      <c r="B92" s="510" t="s">
        <v>320</v>
      </c>
      <c r="C92" s="507">
        <v>457.35</v>
      </c>
      <c r="D92" s="508">
        <v>458.91666666666669</v>
      </c>
      <c r="E92" s="508">
        <v>454.48333333333335</v>
      </c>
      <c r="F92" s="508">
        <v>451.61666666666667</v>
      </c>
      <c r="G92" s="508">
        <v>447.18333333333334</v>
      </c>
      <c r="H92" s="508">
        <v>461.78333333333336</v>
      </c>
      <c r="I92" s="508">
        <v>466.21666666666664</v>
      </c>
      <c r="J92" s="508">
        <v>469.08333333333337</v>
      </c>
      <c r="K92" s="507">
        <v>463.35</v>
      </c>
      <c r="L92" s="507">
        <v>456.05</v>
      </c>
      <c r="M92" s="507">
        <v>0.70855000000000001</v>
      </c>
    </row>
    <row r="93" spans="1:13" s="13" customFormat="1">
      <c r="A93" s="254">
        <v>83</v>
      </c>
      <c r="B93" s="510" t="s">
        <v>321</v>
      </c>
      <c r="C93" s="507">
        <v>248.5</v>
      </c>
      <c r="D93" s="508">
        <v>251.75</v>
      </c>
      <c r="E93" s="508">
        <v>241.89999999999998</v>
      </c>
      <c r="F93" s="508">
        <v>235.29999999999998</v>
      </c>
      <c r="G93" s="508">
        <v>225.44999999999996</v>
      </c>
      <c r="H93" s="508">
        <v>258.35000000000002</v>
      </c>
      <c r="I93" s="508">
        <v>268.20000000000005</v>
      </c>
      <c r="J93" s="508">
        <v>274.8</v>
      </c>
      <c r="K93" s="507">
        <v>261.60000000000002</v>
      </c>
      <c r="L93" s="507">
        <v>245.15</v>
      </c>
      <c r="M93" s="507">
        <v>1.5518799999999999</v>
      </c>
    </row>
    <row r="94" spans="1:13" s="13" customFormat="1">
      <c r="A94" s="254">
        <v>84</v>
      </c>
      <c r="B94" s="510" t="s">
        <v>80</v>
      </c>
      <c r="C94" s="507">
        <v>625.9</v>
      </c>
      <c r="D94" s="508">
        <v>627.91666666666663</v>
      </c>
      <c r="E94" s="508">
        <v>620.93333333333328</v>
      </c>
      <c r="F94" s="508">
        <v>615.9666666666667</v>
      </c>
      <c r="G94" s="508">
        <v>608.98333333333335</v>
      </c>
      <c r="H94" s="508">
        <v>632.88333333333321</v>
      </c>
      <c r="I94" s="508">
        <v>639.86666666666656</v>
      </c>
      <c r="J94" s="508">
        <v>644.83333333333314</v>
      </c>
      <c r="K94" s="507">
        <v>634.9</v>
      </c>
      <c r="L94" s="507">
        <v>622.95000000000005</v>
      </c>
      <c r="M94" s="507">
        <v>3.3829600000000002</v>
      </c>
    </row>
    <row r="95" spans="1:13" s="13" customFormat="1">
      <c r="A95" s="254">
        <v>85</v>
      </c>
      <c r="B95" s="510" t="s">
        <v>322</v>
      </c>
      <c r="C95" s="507">
        <v>1912.95</v>
      </c>
      <c r="D95" s="508">
        <v>1917.6499999999999</v>
      </c>
      <c r="E95" s="508">
        <v>1895.2999999999997</v>
      </c>
      <c r="F95" s="508">
        <v>1877.6499999999999</v>
      </c>
      <c r="G95" s="508">
        <v>1855.2999999999997</v>
      </c>
      <c r="H95" s="508">
        <v>1935.2999999999997</v>
      </c>
      <c r="I95" s="508">
        <v>1957.6499999999996</v>
      </c>
      <c r="J95" s="508">
        <v>1975.2999999999997</v>
      </c>
      <c r="K95" s="507">
        <v>1940</v>
      </c>
      <c r="L95" s="507">
        <v>1900</v>
      </c>
      <c r="M95" s="507">
        <v>0.14260999999999999</v>
      </c>
    </row>
    <row r="96" spans="1:13" s="13" customFormat="1">
      <c r="A96" s="254">
        <v>86</v>
      </c>
      <c r="B96" s="510" t="s">
        <v>783</v>
      </c>
      <c r="C96" s="507">
        <v>264.85000000000002</v>
      </c>
      <c r="D96" s="508">
        <v>263.81666666666666</v>
      </c>
      <c r="E96" s="508">
        <v>259.7833333333333</v>
      </c>
      <c r="F96" s="508">
        <v>254.71666666666664</v>
      </c>
      <c r="G96" s="508">
        <v>250.68333333333328</v>
      </c>
      <c r="H96" s="508">
        <v>268.88333333333333</v>
      </c>
      <c r="I96" s="508">
        <v>272.91666666666674</v>
      </c>
      <c r="J96" s="508">
        <v>277.98333333333335</v>
      </c>
      <c r="K96" s="507">
        <v>267.85000000000002</v>
      </c>
      <c r="L96" s="507">
        <v>258.75</v>
      </c>
      <c r="M96" s="507">
        <v>4.4610399999999997</v>
      </c>
    </row>
    <row r="97" spans="1:13" s="13" customFormat="1">
      <c r="A97" s="254">
        <v>87</v>
      </c>
      <c r="B97" s="510" t="s">
        <v>75</v>
      </c>
      <c r="C97" s="507">
        <v>442.5</v>
      </c>
      <c r="D97" s="508">
        <v>445</v>
      </c>
      <c r="E97" s="508">
        <v>439.05</v>
      </c>
      <c r="F97" s="508">
        <v>435.6</v>
      </c>
      <c r="G97" s="508">
        <v>429.65000000000003</v>
      </c>
      <c r="H97" s="508">
        <v>448.45</v>
      </c>
      <c r="I97" s="508">
        <v>454.40000000000003</v>
      </c>
      <c r="J97" s="508">
        <v>457.84999999999997</v>
      </c>
      <c r="K97" s="507">
        <v>450.95</v>
      </c>
      <c r="L97" s="507">
        <v>441.55</v>
      </c>
      <c r="M97" s="507">
        <v>14.88897</v>
      </c>
    </row>
    <row r="98" spans="1:13" s="13" customFormat="1">
      <c r="A98" s="254">
        <v>88</v>
      </c>
      <c r="B98" s="510" t="s">
        <v>323</v>
      </c>
      <c r="C98" s="507">
        <v>596.54999999999995</v>
      </c>
      <c r="D98" s="508">
        <v>586.75</v>
      </c>
      <c r="E98" s="508">
        <v>565.79999999999995</v>
      </c>
      <c r="F98" s="508">
        <v>535.04999999999995</v>
      </c>
      <c r="G98" s="508">
        <v>514.09999999999991</v>
      </c>
      <c r="H98" s="508">
        <v>617.5</v>
      </c>
      <c r="I98" s="508">
        <v>638.45000000000005</v>
      </c>
      <c r="J98" s="508">
        <v>669.2</v>
      </c>
      <c r="K98" s="507">
        <v>607.70000000000005</v>
      </c>
      <c r="L98" s="507">
        <v>556</v>
      </c>
      <c r="M98" s="507">
        <v>40.093969999999999</v>
      </c>
    </row>
    <row r="99" spans="1:13" s="13" customFormat="1">
      <c r="A99" s="254">
        <v>89</v>
      </c>
      <c r="B99" s="510" t="s">
        <v>76</v>
      </c>
      <c r="C99" s="507">
        <v>157</v>
      </c>
      <c r="D99" s="508">
        <v>158.91666666666666</v>
      </c>
      <c r="E99" s="508">
        <v>153.63333333333333</v>
      </c>
      <c r="F99" s="508">
        <v>150.26666666666668</v>
      </c>
      <c r="G99" s="508">
        <v>144.98333333333335</v>
      </c>
      <c r="H99" s="508">
        <v>162.2833333333333</v>
      </c>
      <c r="I99" s="508">
        <v>167.56666666666666</v>
      </c>
      <c r="J99" s="508">
        <v>170.93333333333328</v>
      </c>
      <c r="K99" s="507">
        <v>164.2</v>
      </c>
      <c r="L99" s="507">
        <v>155.55000000000001</v>
      </c>
      <c r="M99" s="507">
        <v>159.01414</v>
      </c>
    </row>
    <row r="100" spans="1:13" s="13" customFormat="1">
      <c r="A100" s="254">
        <v>90</v>
      </c>
      <c r="B100" s="510" t="s">
        <v>324</v>
      </c>
      <c r="C100" s="507">
        <v>458.8</v>
      </c>
      <c r="D100" s="508">
        <v>461.2</v>
      </c>
      <c r="E100" s="508">
        <v>454.59999999999997</v>
      </c>
      <c r="F100" s="508">
        <v>450.4</v>
      </c>
      <c r="G100" s="508">
        <v>443.79999999999995</v>
      </c>
      <c r="H100" s="508">
        <v>465.4</v>
      </c>
      <c r="I100" s="508">
        <v>472</v>
      </c>
      <c r="J100" s="508">
        <v>476.2</v>
      </c>
      <c r="K100" s="507">
        <v>467.8</v>
      </c>
      <c r="L100" s="507">
        <v>457</v>
      </c>
      <c r="M100" s="507">
        <v>0.92142000000000002</v>
      </c>
    </row>
    <row r="101" spans="1:13">
      <c r="A101" s="254">
        <v>91</v>
      </c>
      <c r="B101" s="510" t="s">
        <v>325</v>
      </c>
      <c r="C101" s="507">
        <v>345.3</v>
      </c>
      <c r="D101" s="508">
        <v>346.73333333333335</v>
      </c>
      <c r="E101" s="508">
        <v>341.76666666666671</v>
      </c>
      <c r="F101" s="508">
        <v>338.23333333333335</v>
      </c>
      <c r="G101" s="508">
        <v>333.26666666666671</v>
      </c>
      <c r="H101" s="508">
        <v>350.26666666666671</v>
      </c>
      <c r="I101" s="508">
        <v>355.23333333333341</v>
      </c>
      <c r="J101" s="508">
        <v>358.76666666666671</v>
      </c>
      <c r="K101" s="507">
        <v>351.7</v>
      </c>
      <c r="L101" s="507">
        <v>343.2</v>
      </c>
      <c r="M101" s="507">
        <v>0.57115000000000005</v>
      </c>
    </row>
    <row r="102" spans="1:13">
      <c r="A102" s="254">
        <v>92</v>
      </c>
      <c r="B102" s="510" t="s">
        <v>326</v>
      </c>
      <c r="C102" s="507">
        <v>500.55</v>
      </c>
      <c r="D102" s="508">
        <v>500.84999999999997</v>
      </c>
      <c r="E102" s="508">
        <v>491.69999999999993</v>
      </c>
      <c r="F102" s="508">
        <v>482.84999999999997</v>
      </c>
      <c r="G102" s="508">
        <v>473.69999999999993</v>
      </c>
      <c r="H102" s="508">
        <v>509.69999999999993</v>
      </c>
      <c r="I102" s="508">
        <v>518.84999999999991</v>
      </c>
      <c r="J102" s="508">
        <v>527.69999999999993</v>
      </c>
      <c r="K102" s="507">
        <v>510</v>
      </c>
      <c r="L102" s="507">
        <v>492</v>
      </c>
      <c r="M102" s="507">
        <v>1.5642100000000001</v>
      </c>
    </row>
    <row r="103" spans="1:13">
      <c r="A103" s="254">
        <v>93</v>
      </c>
      <c r="B103" s="510" t="s">
        <v>77</v>
      </c>
      <c r="C103" s="507">
        <v>129.85</v>
      </c>
      <c r="D103" s="508">
        <v>131.48333333333332</v>
      </c>
      <c r="E103" s="508">
        <v>127.26666666666665</v>
      </c>
      <c r="F103" s="508">
        <v>124.68333333333334</v>
      </c>
      <c r="G103" s="508">
        <v>120.46666666666667</v>
      </c>
      <c r="H103" s="508">
        <v>134.06666666666663</v>
      </c>
      <c r="I103" s="508">
        <v>138.28333333333327</v>
      </c>
      <c r="J103" s="508">
        <v>140.86666666666662</v>
      </c>
      <c r="K103" s="507">
        <v>135.69999999999999</v>
      </c>
      <c r="L103" s="507">
        <v>128.9</v>
      </c>
      <c r="M103" s="507">
        <v>22.16554</v>
      </c>
    </row>
    <row r="104" spans="1:13">
      <c r="A104" s="254">
        <v>94</v>
      </c>
      <c r="B104" s="510" t="s">
        <v>327</v>
      </c>
      <c r="C104" s="507">
        <v>1613.2</v>
      </c>
      <c r="D104" s="508">
        <v>1609.2</v>
      </c>
      <c r="E104" s="508">
        <v>1585.6000000000001</v>
      </c>
      <c r="F104" s="508">
        <v>1558</v>
      </c>
      <c r="G104" s="508">
        <v>1534.4</v>
      </c>
      <c r="H104" s="508">
        <v>1636.8000000000002</v>
      </c>
      <c r="I104" s="508">
        <v>1660.4</v>
      </c>
      <c r="J104" s="508">
        <v>1688.0000000000002</v>
      </c>
      <c r="K104" s="507">
        <v>1632.8</v>
      </c>
      <c r="L104" s="507">
        <v>1581.6</v>
      </c>
      <c r="M104" s="507">
        <v>2.7252999999999998</v>
      </c>
    </row>
    <row r="105" spans="1:13">
      <c r="A105" s="254">
        <v>95</v>
      </c>
      <c r="B105" s="510" t="s">
        <v>328</v>
      </c>
      <c r="C105" s="507">
        <v>19</v>
      </c>
      <c r="D105" s="508">
        <v>19.116666666666667</v>
      </c>
      <c r="E105" s="508">
        <v>18.633333333333333</v>
      </c>
      <c r="F105" s="508">
        <v>18.266666666666666</v>
      </c>
      <c r="G105" s="508">
        <v>17.783333333333331</v>
      </c>
      <c r="H105" s="508">
        <v>19.483333333333334</v>
      </c>
      <c r="I105" s="508">
        <v>19.966666666666669</v>
      </c>
      <c r="J105" s="508">
        <v>20.333333333333336</v>
      </c>
      <c r="K105" s="507">
        <v>19.600000000000001</v>
      </c>
      <c r="L105" s="507">
        <v>18.75</v>
      </c>
      <c r="M105" s="507">
        <v>115.34679</v>
      </c>
    </row>
    <row r="106" spans="1:13">
      <c r="A106" s="254">
        <v>96</v>
      </c>
      <c r="B106" s="510" t="s">
        <v>329</v>
      </c>
      <c r="C106" s="507">
        <v>586.75</v>
      </c>
      <c r="D106" s="508">
        <v>590.25</v>
      </c>
      <c r="E106" s="508">
        <v>581.79999999999995</v>
      </c>
      <c r="F106" s="508">
        <v>576.84999999999991</v>
      </c>
      <c r="G106" s="508">
        <v>568.39999999999986</v>
      </c>
      <c r="H106" s="508">
        <v>595.20000000000005</v>
      </c>
      <c r="I106" s="508">
        <v>603.65000000000009</v>
      </c>
      <c r="J106" s="508">
        <v>608.60000000000014</v>
      </c>
      <c r="K106" s="507">
        <v>598.70000000000005</v>
      </c>
      <c r="L106" s="507">
        <v>585.29999999999995</v>
      </c>
      <c r="M106" s="507">
        <v>4.6196299999999999</v>
      </c>
    </row>
    <row r="107" spans="1:13">
      <c r="A107" s="254">
        <v>97</v>
      </c>
      <c r="B107" s="510" t="s">
        <v>330</v>
      </c>
      <c r="C107" s="507">
        <v>316.89999999999998</v>
      </c>
      <c r="D107" s="508">
        <v>318.26666666666665</v>
      </c>
      <c r="E107" s="508">
        <v>311.63333333333333</v>
      </c>
      <c r="F107" s="508">
        <v>306.36666666666667</v>
      </c>
      <c r="G107" s="508">
        <v>299.73333333333335</v>
      </c>
      <c r="H107" s="508">
        <v>323.5333333333333</v>
      </c>
      <c r="I107" s="508">
        <v>330.16666666666663</v>
      </c>
      <c r="J107" s="508">
        <v>335.43333333333328</v>
      </c>
      <c r="K107" s="507">
        <v>324.89999999999998</v>
      </c>
      <c r="L107" s="507">
        <v>313</v>
      </c>
      <c r="M107" s="507">
        <v>2.8451200000000001</v>
      </c>
    </row>
    <row r="108" spans="1:13">
      <c r="A108" s="254">
        <v>98</v>
      </c>
      <c r="B108" s="510" t="s">
        <v>79</v>
      </c>
      <c r="C108" s="507">
        <v>499.75</v>
      </c>
      <c r="D108" s="508">
        <v>503.5</v>
      </c>
      <c r="E108" s="508">
        <v>490.35</v>
      </c>
      <c r="F108" s="508">
        <v>480.95000000000005</v>
      </c>
      <c r="G108" s="508">
        <v>467.80000000000007</v>
      </c>
      <c r="H108" s="508">
        <v>512.9</v>
      </c>
      <c r="I108" s="508">
        <v>526.04999999999995</v>
      </c>
      <c r="J108" s="508">
        <v>535.44999999999993</v>
      </c>
      <c r="K108" s="507">
        <v>516.65</v>
      </c>
      <c r="L108" s="507">
        <v>494.1</v>
      </c>
      <c r="M108" s="507">
        <v>6.54772</v>
      </c>
    </row>
    <row r="109" spans="1:13">
      <c r="A109" s="254">
        <v>99</v>
      </c>
      <c r="B109" s="510" t="s">
        <v>331</v>
      </c>
      <c r="C109" s="507">
        <v>4042.05</v>
      </c>
      <c r="D109" s="508">
        <v>3997.35</v>
      </c>
      <c r="E109" s="508">
        <v>3944.7</v>
      </c>
      <c r="F109" s="508">
        <v>3847.35</v>
      </c>
      <c r="G109" s="508">
        <v>3794.7</v>
      </c>
      <c r="H109" s="508">
        <v>4094.7</v>
      </c>
      <c r="I109" s="508">
        <v>4147.3500000000004</v>
      </c>
      <c r="J109" s="508">
        <v>4244.7</v>
      </c>
      <c r="K109" s="507">
        <v>4050</v>
      </c>
      <c r="L109" s="507">
        <v>3900</v>
      </c>
      <c r="M109" s="507">
        <v>0.10238</v>
      </c>
    </row>
    <row r="110" spans="1:13">
      <c r="A110" s="254">
        <v>100</v>
      </c>
      <c r="B110" s="510" t="s">
        <v>332</v>
      </c>
      <c r="C110" s="507">
        <v>171.9</v>
      </c>
      <c r="D110" s="508">
        <v>174.13333333333333</v>
      </c>
      <c r="E110" s="508">
        <v>168.26666666666665</v>
      </c>
      <c r="F110" s="508">
        <v>164.63333333333333</v>
      </c>
      <c r="G110" s="508">
        <v>158.76666666666665</v>
      </c>
      <c r="H110" s="508">
        <v>177.76666666666665</v>
      </c>
      <c r="I110" s="508">
        <v>183.63333333333333</v>
      </c>
      <c r="J110" s="508">
        <v>187.26666666666665</v>
      </c>
      <c r="K110" s="507">
        <v>180</v>
      </c>
      <c r="L110" s="507">
        <v>170.5</v>
      </c>
      <c r="M110" s="507">
        <v>2.82077</v>
      </c>
    </row>
    <row r="111" spans="1:13">
      <c r="A111" s="254">
        <v>101</v>
      </c>
      <c r="B111" s="510" t="s">
        <v>333</v>
      </c>
      <c r="C111" s="507">
        <v>234.9</v>
      </c>
      <c r="D111" s="508">
        <v>235.63333333333335</v>
      </c>
      <c r="E111" s="508">
        <v>230.56666666666672</v>
      </c>
      <c r="F111" s="508">
        <v>226.23333333333338</v>
      </c>
      <c r="G111" s="508">
        <v>221.16666666666674</v>
      </c>
      <c r="H111" s="508">
        <v>239.9666666666667</v>
      </c>
      <c r="I111" s="508">
        <v>245.03333333333336</v>
      </c>
      <c r="J111" s="508">
        <v>249.36666666666667</v>
      </c>
      <c r="K111" s="507">
        <v>240.7</v>
      </c>
      <c r="L111" s="507">
        <v>231.3</v>
      </c>
      <c r="M111" s="507">
        <v>9.4569500000000009</v>
      </c>
    </row>
    <row r="112" spans="1:13">
      <c r="A112" s="254">
        <v>102</v>
      </c>
      <c r="B112" s="510" t="s">
        <v>334</v>
      </c>
      <c r="C112" s="507">
        <v>111.8</v>
      </c>
      <c r="D112" s="508">
        <v>112.85000000000001</v>
      </c>
      <c r="E112" s="508">
        <v>109.95000000000002</v>
      </c>
      <c r="F112" s="508">
        <v>108.10000000000001</v>
      </c>
      <c r="G112" s="508">
        <v>105.20000000000002</v>
      </c>
      <c r="H112" s="508">
        <v>114.70000000000002</v>
      </c>
      <c r="I112" s="508">
        <v>117.60000000000002</v>
      </c>
      <c r="J112" s="508">
        <v>119.45000000000002</v>
      </c>
      <c r="K112" s="507">
        <v>115.75</v>
      </c>
      <c r="L112" s="507">
        <v>111</v>
      </c>
      <c r="M112" s="507">
        <v>7.8349200000000003</v>
      </c>
    </row>
    <row r="113" spans="1:13">
      <c r="A113" s="254">
        <v>103</v>
      </c>
      <c r="B113" s="510" t="s">
        <v>335</v>
      </c>
      <c r="C113" s="507">
        <v>603.70000000000005</v>
      </c>
      <c r="D113" s="508">
        <v>599.68333333333339</v>
      </c>
      <c r="E113" s="508">
        <v>587.36666666666679</v>
      </c>
      <c r="F113" s="508">
        <v>571.03333333333342</v>
      </c>
      <c r="G113" s="508">
        <v>558.71666666666681</v>
      </c>
      <c r="H113" s="508">
        <v>616.01666666666677</v>
      </c>
      <c r="I113" s="508">
        <v>628.33333333333337</v>
      </c>
      <c r="J113" s="508">
        <v>644.66666666666674</v>
      </c>
      <c r="K113" s="507">
        <v>612</v>
      </c>
      <c r="L113" s="507">
        <v>583.35</v>
      </c>
      <c r="M113" s="507">
        <v>3.3132999999999999</v>
      </c>
    </row>
    <row r="114" spans="1:13">
      <c r="A114" s="254">
        <v>104</v>
      </c>
      <c r="B114" s="510" t="s">
        <v>81</v>
      </c>
      <c r="C114" s="507">
        <v>531.79999999999995</v>
      </c>
      <c r="D114" s="508">
        <v>537.0333333333333</v>
      </c>
      <c r="E114" s="508">
        <v>524.16666666666663</v>
      </c>
      <c r="F114" s="508">
        <v>516.5333333333333</v>
      </c>
      <c r="G114" s="508">
        <v>503.66666666666663</v>
      </c>
      <c r="H114" s="508">
        <v>544.66666666666663</v>
      </c>
      <c r="I114" s="508">
        <v>557.53333333333342</v>
      </c>
      <c r="J114" s="508">
        <v>565.16666666666663</v>
      </c>
      <c r="K114" s="507">
        <v>549.9</v>
      </c>
      <c r="L114" s="507">
        <v>529.4</v>
      </c>
      <c r="M114" s="507">
        <v>26.595749999999999</v>
      </c>
    </row>
    <row r="115" spans="1:13">
      <c r="A115" s="254">
        <v>105</v>
      </c>
      <c r="B115" s="510" t="s">
        <v>82</v>
      </c>
      <c r="C115" s="507">
        <v>805.95</v>
      </c>
      <c r="D115" s="508">
        <v>808.88333333333333</v>
      </c>
      <c r="E115" s="508">
        <v>799.06666666666661</v>
      </c>
      <c r="F115" s="508">
        <v>792.18333333333328</v>
      </c>
      <c r="G115" s="508">
        <v>782.36666666666656</v>
      </c>
      <c r="H115" s="508">
        <v>815.76666666666665</v>
      </c>
      <c r="I115" s="508">
        <v>825.58333333333348</v>
      </c>
      <c r="J115" s="508">
        <v>832.4666666666667</v>
      </c>
      <c r="K115" s="507">
        <v>818.7</v>
      </c>
      <c r="L115" s="507">
        <v>802</v>
      </c>
      <c r="M115" s="507">
        <v>20.82799</v>
      </c>
    </row>
    <row r="116" spans="1:13">
      <c r="A116" s="254">
        <v>106</v>
      </c>
      <c r="B116" s="510" t="s">
        <v>231</v>
      </c>
      <c r="C116" s="507">
        <v>172.2</v>
      </c>
      <c r="D116" s="508">
        <v>172.9</v>
      </c>
      <c r="E116" s="508">
        <v>169.8</v>
      </c>
      <c r="F116" s="508">
        <v>167.4</v>
      </c>
      <c r="G116" s="508">
        <v>164.3</v>
      </c>
      <c r="H116" s="508">
        <v>175.3</v>
      </c>
      <c r="I116" s="508">
        <v>178.39999999999998</v>
      </c>
      <c r="J116" s="508">
        <v>180.8</v>
      </c>
      <c r="K116" s="507">
        <v>176</v>
      </c>
      <c r="L116" s="507">
        <v>170.5</v>
      </c>
      <c r="M116" s="507">
        <v>38.705350000000003</v>
      </c>
    </row>
    <row r="117" spans="1:13">
      <c r="A117" s="254">
        <v>107</v>
      </c>
      <c r="B117" s="510" t="s">
        <v>83</v>
      </c>
      <c r="C117" s="507">
        <v>150.5</v>
      </c>
      <c r="D117" s="508">
        <v>150.83333333333334</v>
      </c>
      <c r="E117" s="508">
        <v>148.66666666666669</v>
      </c>
      <c r="F117" s="508">
        <v>146.83333333333334</v>
      </c>
      <c r="G117" s="508">
        <v>144.66666666666669</v>
      </c>
      <c r="H117" s="508">
        <v>152.66666666666669</v>
      </c>
      <c r="I117" s="508">
        <v>154.83333333333337</v>
      </c>
      <c r="J117" s="508">
        <v>156.66666666666669</v>
      </c>
      <c r="K117" s="507">
        <v>153</v>
      </c>
      <c r="L117" s="507">
        <v>149</v>
      </c>
      <c r="M117" s="507">
        <v>148.35735</v>
      </c>
    </row>
    <row r="118" spans="1:13">
      <c r="A118" s="254">
        <v>108</v>
      </c>
      <c r="B118" s="510" t="s">
        <v>336</v>
      </c>
      <c r="C118" s="507">
        <v>382.45</v>
      </c>
      <c r="D118" s="508">
        <v>383.7</v>
      </c>
      <c r="E118" s="508">
        <v>377.84999999999997</v>
      </c>
      <c r="F118" s="508">
        <v>373.25</v>
      </c>
      <c r="G118" s="508">
        <v>367.4</v>
      </c>
      <c r="H118" s="508">
        <v>388.29999999999995</v>
      </c>
      <c r="I118" s="508">
        <v>394.15</v>
      </c>
      <c r="J118" s="508">
        <v>398.74999999999994</v>
      </c>
      <c r="K118" s="507">
        <v>389.55</v>
      </c>
      <c r="L118" s="507">
        <v>379.1</v>
      </c>
      <c r="M118" s="507">
        <v>2.5638800000000002</v>
      </c>
    </row>
    <row r="119" spans="1:13">
      <c r="A119" s="254">
        <v>109</v>
      </c>
      <c r="B119" s="510" t="s">
        <v>823</v>
      </c>
      <c r="C119" s="507">
        <v>2722.1</v>
      </c>
      <c r="D119" s="508">
        <v>2742.35</v>
      </c>
      <c r="E119" s="508">
        <v>2690.75</v>
      </c>
      <c r="F119" s="508">
        <v>2659.4</v>
      </c>
      <c r="G119" s="508">
        <v>2607.8000000000002</v>
      </c>
      <c r="H119" s="508">
        <v>2773.7</v>
      </c>
      <c r="I119" s="508">
        <v>2825.2999999999993</v>
      </c>
      <c r="J119" s="508">
        <v>2856.6499999999996</v>
      </c>
      <c r="K119" s="507">
        <v>2793.95</v>
      </c>
      <c r="L119" s="507">
        <v>2711</v>
      </c>
      <c r="M119" s="507">
        <v>4.7633799999999997</v>
      </c>
    </row>
    <row r="120" spans="1:13">
      <c r="A120" s="254">
        <v>110</v>
      </c>
      <c r="B120" s="510" t="s">
        <v>84</v>
      </c>
      <c r="C120" s="507">
        <v>1621.95</v>
      </c>
      <c r="D120" s="508">
        <v>1629.4333333333334</v>
      </c>
      <c r="E120" s="508">
        <v>1610.7166666666667</v>
      </c>
      <c r="F120" s="508">
        <v>1599.4833333333333</v>
      </c>
      <c r="G120" s="508">
        <v>1580.7666666666667</v>
      </c>
      <c r="H120" s="508">
        <v>1640.6666666666667</v>
      </c>
      <c r="I120" s="508">
        <v>1659.3833333333334</v>
      </c>
      <c r="J120" s="508">
        <v>1670.6166666666668</v>
      </c>
      <c r="K120" s="507">
        <v>1648.15</v>
      </c>
      <c r="L120" s="507">
        <v>1618.2</v>
      </c>
      <c r="M120" s="507">
        <v>5.3903800000000004</v>
      </c>
    </row>
    <row r="121" spans="1:13">
      <c r="A121" s="254">
        <v>111</v>
      </c>
      <c r="B121" s="510" t="s">
        <v>85</v>
      </c>
      <c r="C121" s="507">
        <v>577.15</v>
      </c>
      <c r="D121" s="508">
        <v>581.85</v>
      </c>
      <c r="E121" s="508">
        <v>565.30000000000007</v>
      </c>
      <c r="F121" s="508">
        <v>553.45000000000005</v>
      </c>
      <c r="G121" s="508">
        <v>536.90000000000009</v>
      </c>
      <c r="H121" s="508">
        <v>593.70000000000005</v>
      </c>
      <c r="I121" s="508">
        <v>610.25</v>
      </c>
      <c r="J121" s="508">
        <v>622.1</v>
      </c>
      <c r="K121" s="507">
        <v>598.4</v>
      </c>
      <c r="L121" s="507">
        <v>570</v>
      </c>
      <c r="M121" s="507">
        <v>78.166569999999993</v>
      </c>
    </row>
    <row r="122" spans="1:13">
      <c r="A122" s="254">
        <v>112</v>
      </c>
      <c r="B122" s="510" t="s">
        <v>232</v>
      </c>
      <c r="C122" s="507">
        <v>772.65</v>
      </c>
      <c r="D122" s="508">
        <v>770.56666666666661</v>
      </c>
      <c r="E122" s="508">
        <v>764.33333333333326</v>
      </c>
      <c r="F122" s="508">
        <v>756.01666666666665</v>
      </c>
      <c r="G122" s="508">
        <v>749.7833333333333</v>
      </c>
      <c r="H122" s="508">
        <v>778.88333333333321</v>
      </c>
      <c r="I122" s="508">
        <v>785.11666666666656</v>
      </c>
      <c r="J122" s="508">
        <v>793.43333333333317</v>
      </c>
      <c r="K122" s="507">
        <v>776.8</v>
      </c>
      <c r="L122" s="507">
        <v>762.25</v>
      </c>
      <c r="M122" s="507">
        <v>2.53348</v>
      </c>
    </row>
    <row r="123" spans="1:13">
      <c r="A123" s="254">
        <v>113</v>
      </c>
      <c r="B123" s="510" t="s">
        <v>337</v>
      </c>
      <c r="C123" s="507">
        <v>711</v>
      </c>
      <c r="D123" s="508">
        <v>707.16666666666663</v>
      </c>
      <c r="E123" s="508">
        <v>699.33333333333326</v>
      </c>
      <c r="F123" s="508">
        <v>687.66666666666663</v>
      </c>
      <c r="G123" s="508">
        <v>679.83333333333326</v>
      </c>
      <c r="H123" s="508">
        <v>718.83333333333326</v>
      </c>
      <c r="I123" s="508">
        <v>726.66666666666652</v>
      </c>
      <c r="J123" s="508">
        <v>738.33333333333326</v>
      </c>
      <c r="K123" s="507">
        <v>715</v>
      </c>
      <c r="L123" s="507">
        <v>695.5</v>
      </c>
      <c r="M123" s="507">
        <v>1.13941</v>
      </c>
    </row>
    <row r="124" spans="1:13">
      <c r="A124" s="254">
        <v>114</v>
      </c>
      <c r="B124" s="510" t="s">
        <v>233</v>
      </c>
      <c r="C124" s="507">
        <v>410.25</v>
      </c>
      <c r="D124" s="508">
        <v>410.91666666666669</v>
      </c>
      <c r="E124" s="508">
        <v>400.58333333333337</v>
      </c>
      <c r="F124" s="508">
        <v>390.91666666666669</v>
      </c>
      <c r="G124" s="508">
        <v>380.58333333333337</v>
      </c>
      <c r="H124" s="508">
        <v>420.58333333333337</v>
      </c>
      <c r="I124" s="508">
        <v>430.91666666666674</v>
      </c>
      <c r="J124" s="508">
        <v>440.58333333333337</v>
      </c>
      <c r="K124" s="507">
        <v>421.25</v>
      </c>
      <c r="L124" s="507">
        <v>401.25</v>
      </c>
      <c r="M124" s="507">
        <v>11.31935</v>
      </c>
    </row>
    <row r="125" spans="1:13">
      <c r="A125" s="254">
        <v>115</v>
      </c>
      <c r="B125" s="510" t="s">
        <v>86</v>
      </c>
      <c r="C125" s="507">
        <v>883.9</v>
      </c>
      <c r="D125" s="508">
        <v>895.56666666666661</v>
      </c>
      <c r="E125" s="508">
        <v>868.38333333333321</v>
      </c>
      <c r="F125" s="508">
        <v>852.86666666666656</v>
      </c>
      <c r="G125" s="508">
        <v>825.68333333333317</v>
      </c>
      <c r="H125" s="508">
        <v>911.08333333333326</v>
      </c>
      <c r="I125" s="508">
        <v>938.26666666666665</v>
      </c>
      <c r="J125" s="508">
        <v>953.7833333333333</v>
      </c>
      <c r="K125" s="507">
        <v>922.75</v>
      </c>
      <c r="L125" s="507">
        <v>880.05</v>
      </c>
      <c r="M125" s="507">
        <v>41.388779999999997</v>
      </c>
    </row>
    <row r="126" spans="1:13">
      <c r="A126" s="254">
        <v>116</v>
      </c>
      <c r="B126" s="510" t="s">
        <v>338</v>
      </c>
      <c r="C126" s="507">
        <v>679.6</v>
      </c>
      <c r="D126" s="508">
        <v>675.63333333333333</v>
      </c>
      <c r="E126" s="508">
        <v>667.16666666666663</v>
      </c>
      <c r="F126" s="508">
        <v>654.73333333333335</v>
      </c>
      <c r="G126" s="508">
        <v>646.26666666666665</v>
      </c>
      <c r="H126" s="508">
        <v>688.06666666666661</v>
      </c>
      <c r="I126" s="508">
        <v>696.5333333333333</v>
      </c>
      <c r="J126" s="508">
        <v>708.96666666666658</v>
      </c>
      <c r="K126" s="507">
        <v>684.1</v>
      </c>
      <c r="L126" s="507">
        <v>663.2</v>
      </c>
      <c r="M126" s="507">
        <v>11.06751</v>
      </c>
    </row>
    <row r="127" spans="1:13">
      <c r="A127" s="254">
        <v>117</v>
      </c>
      <c r="B127" s="510" t="s">
        <v>339</v>
      </c>
      <c r="C127" s="507">
        <v>97.1</v>
      </c>
      <c r="D127" s="508">
        <v>97.533333333333317</v>
      </c>
      <c r="E127" s="508">
        <v>95.766666666666637</v>
      </c>
      <c r="F127" s="508">
        <v>94.433333333333323</v>
      </c>
      <c r="G127" s="508">
        <v>92.666666666666643</v>
      </c>
      <c r="H127" s="508">
        <v>98.866666666666632</v>
      </c>
      <c r="I127" s="508">
        <v>100.63333333333331</v>
      </c>
      <c r="J127" s="508">
        <v>101.96666666666663</v>
      </c>
      <c r="K127" s="507">
        <v>99.3</v>
      </c>
      <c r="L127" s="507">
        <v>96.2</v>
      </c>
      <c r="M127" s="507">
        <v>3.1523500000000002</v>
      </c>
    </row>
    <row r="128" spans="1:13">
      <c r="A128" s="254">
        <v>118</v>
      </c>
      <c r="B128" s="510" t="s">
        <v>340</v>
      </c>
      <c r="C128" s="507">
        <v>115.45</v>
      </c>
      <c r="D128" s="508">
        <v>115.61666666666667</v>
      </c>
      <c r="E128" s="508">
        <v>114.58333333333334</v>
      </c>
      <c r="F128" s="508">
        <v>113.71666666666667</v>
      </c>
      <c r="G128" s="508">
        <v>112.68333333333334</v>
      </c>
      <c r="H128" s="508">
        <v>116.48333333333335</v>
      </c>
      <c r="I128" s="508">
        <v>117.51666666666668</v>
      </c>
      <c r="J128" s="508">
        <v>118.38333333333335</v>
      </c>
      <c r="K128" s="507">
        <v>116.65</v>
      </c>
      <c r="L128" s="507">
        <v>114.75</v>
      </c>
      <c r="M128" s="507">
        <v>17.2651</v>
      </c>
    </row>
    <row r="129" spans="1:13">
      <c r="A129" s="254">
        <v>119</v>
      </c>
      <c r="B129" s="510" t="s">
        <v>341</v>
      </c>
      <c r="C129" s="507">
        <v>539.4</v>
      </c>
      <c r="D129" s="508">
        <v>545.80000000000007</v>
      </c>
      <c r="E129" s="508">
        <v>526.60000000000014</v>
      </c>
      <c r="F129" s="508">
        <v>513.80000000000007</v>
      </c>
      <c r="G129" s="508">
        <v>494.60000000000014</v>
      </c>
      <c r="H129" s="508">
        <v>558.60000000000014</v>
      </c>
      <c r="I129" s="508">
        <v>577.80000000000018</v>
      </c>
      <c r="J129" s="508">
        <v>590.60000000000014</v>
      </c>
      <c r="K129" s="507">
        <v>565</v>
      </c>
      <c r="L129" s="507">
        <v>533</v>
      </c>
      <c r="M129" s="507">
        <v>1.20014</v>
      </c>
    </row>
    <row r="130" spans="1:13">
      <c r="A130" s="254">
        <v>120</v>
      </c>
      <c r="B130" s="510" t="s">
        <v>92</v>
      </c>
      <c r="C130" s="507">
        <v>308.5</v>
      </c>
      <c r="D130" s="508">
        <v>312.3</v>
      </c>
      <c r="E130" s="508">
        <v>302.35000000000002</v>
      </c>
      <c r="F130" s="508">
        <v>296.2</v>
      </c>
      <c r="G130" s="508">
        <v>286.25</v>
      </c>
      <c r="H130" s="508">
        <v>318.45000000000005</v>
      </c>
      <c r="I130" s="508">
        <v>328.4</v>
      </c>
      <c r="J130" s="508">
        <v>334.55000000000007</v>
      </c>
      <c r="K130" s="507">
        <v>322.25</v>
      </c>
      <c r="L130" s="507">
        <v>306.14999999999998</v>
      </c>
      <c r="M130" s="507">
        <v>94.989379999999997</v>
      </c>
    </row>
    <row r="131" spans="1:13">
      <c r="A131" s="254">
        <v>121</v>
      </c>
      <c r="B131" s="510" t="s">
        <v>87</v>
      </c>
      <c r="C131" s="507">
        <v>523.45000000000005</v>
      </c>
      <c r="D131" s="508">
        <v>526.66666666666674</v>
      </c>
      <c r="E131" s="508">
        <v>518.98333333333346</v>
      </c>
      <c r="F131" s="508">
        <v>514.51666666666677</v>
      </c>
      <c r="G131" s="508">
        <v>506.83333333333348</v>
      </c>
      <c r="H131" s="508">
        <v>531.13333333333344</v>
      </c>
      <c r="I131" s="508">
        <v>538.81666666666683</v>
      </c>
      <c r="J131" s="508">
        <v>543.28333333333342</v>
      </c>
      <c r="K131" s="507">
        <v>534.35</v>
      </c>
      <c r="L131" s="507">
        <v>522.20000000000005</v>
      </c>
      <c r="M131" s="507">
        <v>17.579429999999999</v>
      </c>
    </row>
    <row r="132" spans="1:13">
      <c r="A132" s="254">
        <v>122</v>
      </c>
      <c r="B132" s="510" t="s">
        <v>234</v>
      </c>
      <c r="C132" s="507">
        <v>1474.6</v>
      </c>
      <c r="D132" s="508">
        <v>1483.1666666666667</v>
      </c>
      <c r="E132" s="508">
        <v>1461.4333333333334</v>
      </c>
      <c r="F132" s="508">
        <v>1448.2666666666667</v>
      </c>
      <c r="G132" s="508">
        <v>1426.5333333333333</v>
      </c>
      <c r="H132" s="508">
        <v>1496.3333333333335</v>
      </c>
      <c r="I132" s="508">
        <v>1518.0666666666666</v>
      </c>
      <c r="J132" s="508">
        <v>1531.2333333333336</v>
      </c>
      <c r="K132" s="507">
        <v>1504.9</v>
      </c>
      <c r="L132" s="507">
        <v>1470</v>
      </c>
      <c r="M132" s="507">
        <v>3.0105200000000001</v>
      </c>
    </row>
    <row r="133" spans="1:13">
      <c r="A133" s="254">
        <v>123</v>
      </c>
      <c r="B133" s="510" t="s">
        <v>342</v>
      </c>
      <c r="C133" s="507">
        <v>1573.95</v>
      </c>
      <c r="D133" s="508">
        <v>1578.4166666666667</v>
      </c>
      <c r="E133" s="508">
        <v>1533.5333333333335</v>
      </c>
      <c r="F133" s="508">
        <v>1493.1166666666668</v>
      </c>
      <c r="G133" s="508">
        <v>1448.2333333333336</v>
      </c>
      <c r="H133" s="508">
        <v>1618.8333333333335</v>
      </c>
      <c r="I133" s="508">
        <v>1663.7166666666667</v>
      </c>
      <c r="J133" s="508">
        <v>1704.1333333333334</v>
      </c>
      <c r="K133" s="507">
        <v>1623.3</v>
      </c>
      <c r="L133" s="507">
        <v>1538</v>
      </c>
      <c r="M133" s="507">
        <v>10.232189999999999</v>
      </c>
    </row>
    <row r="134" spans="1:13">
      <c r="A134" s="254">
        <v>124</v>
      </c>
      <c r="B134" s="510" t="s">
        <v>343</v>
      </c>
      <c r="C134" s="507">
        <v>188.3</v>
      </c>
      <c r="D134" s="508">
        <v>187.1</v>
      </c>
      <c r="E134" s="508">
        <v>182.39999999999998</v>
      </c>
      <c r="F134" s="508">
        <v>176.49999999999997</v>
      </c>
      <c r="G134" s="508">
        <v>171.79999999999995</v>
      </c>
      <c r="H134" s="508">
        <v>193</v>
      </c>
      <c r="I134" s="508">
        <v>197.7</v>
      </c>
      <c r="J134" s="508">
        <v>203.60000000000002</v>
      </c>
      <c r="K134" s="507">
        <v>191.8</v>
      </c>
      <c r="L134" s="507">
        <v>181.2</v>
      </c>
      <c r="M134" s="507">
        <v>192.50554</v>
      </c>
    </row>
    <row r="135" spans="1:13">
      <c r="A135" s="254">
        <v>125</v>
      </c>
      <c r="B135" s="510" t="s">
        <v>834</v>
      </c>
      <c r="C135" s="507">
        <v>278.75</v>
      </c>
      <c r="D135" s="508">
        <v>285.25</v>
      </c>
      <c r="E135" s="508">
        <v>268.5</v>
      </c>
      <c r="F135" s="508">
        <v>258.25</v>
      </c>
      <c r="G135" s="508">
        <v>241.5</v>
      </c>
      <c r="H135" s="508">
        <v>295.5</v>
      </c>
      <c r="I135" s="508">
        <v>312.25</v>
      </c>
      <c r="J135" s="508">
        <v>322.5</v>
      </c>
      <c r="K135" s="507">
        <v>302</v>
      </c>
      <c r="L135" s="507">
        <v>275</v>
      </c>
      <c r="M135" s="507">
        <v>16.819690000000001</v>
      </c>
    </row>
    <row r="136" spans="1:13">
      <c r="A136" s="254">
        <v>126</v>
      </c>
      <c r="B136" s="510" t="s">
        <v>740</v>
      </c>
      <c r="C136" s="507">
        <v>721.2</v>
      </c>
      <c r="D136" s="508">
        <v>722.38333333333333</v>
      </c>
      <c r="E136" s="508">
        <v>718.81666666666661</v>
      </c>
      <c r="F136" s="508">
        <v>716.43333333333328</v>
      </c>
      <c r="G136" s="508">
        <v>712.86666666666656</v>
      </c>
      <c r="H136" s="508">
        <v>724.76666666666665</v>
      </c>
      <c r="I136" s="508">
        <v>728.33333333333348</v>
      </c>
      <c r="J136" s="508">
        <v>730.7166666666667</v>
      </c>
      <c r="K136" s="507">
        <v>725.95</v>
      </c>
      <c r="L136" s="507">
        <v>720</v>
      </c>
      <c r="M136" s="507">
        <v>0.28026000000000001</v>
      </c>
    </row>
    <row r="137" spans="1:13">
      <c r="A137" s="254">
        <v>127</v>
      </c>
      <c r="B137" s="510" t="s">
        <v>345</v>
      </c>
      <c r="C137" s="507">
        <v>653.6</v>
      </c>
      <c r="D137" s="508">
        <v>656.51666666666677</v>
      </c>
      <c r="E137" s="508">
        <v>639.08333333333348</v>
      </c>
      <c r="F137" s="508">
        <v>624.56666666666672</v>
      </c>
      <c r="G137" s="508">
        <v>607.13333333333344</v>
      </c>
      <c r="H137" s="508">
        <v>671.03333333333353</v>
      </c>
      <c r="I137" s="508">
        <v>688.4666666666667</v>
      </c>
      <c r="J137" s="508">
        <v>702.98333333333358</v>
      </c>
      <c r="K137" s="507">
        <v>673.95</v>
      </c>
      <c r="L137" s="507">
        <v>642</v>
      </c>
      <c r="M137" s="507">
        <v>2.68031</v>
      </c>
    </row>
    <row r="138" spans="1:13">
      <c r="A138" s="254">
        <v>128</v>
      </c>
      <c r="B138" s="510" t="s">
        <v>89</v>
      </c>
      <c r="C138" s="507">
        <v>11.15</v>
      </c>
      <c r="D138" s="508">
        <v>11.233333333333334</v>
      </c>
      <c r="E138" s="508">
        <v>11.016666666666669</v>
      </c>
      <c r="F138" s="508">
        <v>10.883333333333335</v>
      </c>
      <c r="G138" s="508">
        <v>10.66666666666667</v>
      </c>
      <c r="H138" s="508">
        <v>11.366666666666669</v>
      </c>
      <c r="I138" s="508">
        <v>11.583333333333334</v>
      </c>
      <c r="J138" s="508">
        <v>11.716666666666669</v>
      </c>
      <c r="K138" s="507">
        <v>11.45</v>
      </c>
      <c r="L138" s="507">
        <v>11.1</v>
      </c>
      <c r="M138" s="507">
        <v>34.982610000000001</v>
      </c>
    </row>
    <row r="139" spans="1:13">
      <c r="A139" s="254">
        <v>129</v>
      </c>
      <c r="B139" s="510" t="s">
        <v>346</v>
      </c>
      <c r="C139" s="507">
        <v>127.5</v>
      </c>
      <c r="D139" s="508">
        <v>129.51666666666665</v>
      </c>
      <c r="E139" s="508">
        <v>124.08333333333331</v>
      </c>
      <c r="F139" s="508">
        <v>120.66666666666666</v>
      </c>
      <c r="G139" s="508">
        <v>115.23333333333332</v>
      </c>
      <c r="H139" s="508">
        <v>132.93333333333331</v>
      </c>
      <c r="I139" s="508">
        <v>138.36666666666665</v>
      </c>
      <c r="J139" s="508">
        <v>141.7833333333333</v>
      </c>
      <c r="K139" s="507">
        <v>134.94999999999999</v>
      </c>
      <c r="L139" s="507">
        <v>126.1</v>
      </c>
      <c r="M139" s="507">
        <v>5.8158700000000003</v>
      </c>
    </row>
    <row r="140" spans="1:13">
      <c r="A140" s="254">
        <v>130</v>
      </c>
      <c r="B140" s="510" t="s">
        <v>90</v>
      </c>
      <c r="C140" s="507">
        <v>3512.05</v>
      </c>
      <c r="D140" s="508">
        <v>3526.8166666666671</v>
      </c>
      <c r="E140" s="508">
        <v>3488.7833333333342</v>
      </c>
      <c r="F140" s="508">
        <v>3465.5166666666673</v>
      </c>
      <c r="G140" s="508">
        <v>3427.4833333333345</v>
      </c>
      <c r="H140" s="508">
        <v>3550.0833333333339</v>
      </c>
      <c r="I140" s="508">
        <v>3588.1166666666668</v>
      </c>
      <c r="J140" s="508">
        <v>3611.3833333333337</v>
      </c>
      <c r="K140" s="507">
        <v>3564.85</v>
      </c>
      <c r="L140" s="507">
        <v>3503.55</v>
      </c>
      <c r="M140" s="507">
        <v>6.0032300000000003</v>
      </c>
    </row>
    <row r="141" spans="1:13">
      <c r="A141" s="254">
        <v>131</v>
      </c>
      <c r="B141" s="510" t="s">
        <v>347</v>
      </c>
      <c r="C141" s="507">
        <v>20646.650000000001</v>
      </c>
      <c r="D141" s="508">
        <v>20568.300000000003</v>
      </c>
      <c r="E141" s="508">
        <v>20287.400000000005</v>
      </c>
      <c r="F141" s="508">
        <v>19928.150000000001</v>
      </c>
      <c r="G141" s="508">
        <v>19647.250000000004</v>
      </c>
      <c r="H141" s="508">
        <v>20927.550000000007</v>
      </c>
      <c r="I141" s="508">
        <v>21208.45</v>
      </c>
      <c r="J141" s="508">
        <v>21567.700000000008</v>
      </c>
      <c r="K141" s="507">
        <v>20849.2</v>
      </c>
      <c r="L141" s="507">
        <v>20209.05</v>
      </c>
      <c r="M141" s="507">
        <v>0.80022000000000004</v>
      </c>
    </row>
    <row r="142" spans="1:13">
      <c r="A142" s="254">
        <v>132</v>
      </c>
      <c r="B142" s="510" t="s">
        <v>348</v>
      </c>
      <c r="C142" s="507">
        <v>2340.1999999999998</v>
      </c>
      <c r="D142" s="508">
        <v>2349.5166666666664</v>
      </c>
      <c r="E142" s="508">
        <v>2313.333333333333</v>
      </c>
      <c r="F142" s="508">
        <v>2286.4666666666667</v>
      </c>
      <c r="G142" s="508">
        <v>2250.2833333333333</v>
      </c>
      <c r="H142" s="508">
        <v>2376.3833333333328</v>
      </c>
      <c r="I142" s="508">
        <v>2412.5666666666662</v>
      </c>
      <c r="J142" s="508">
        <v>2439.4333333333325</v>
      </c>
      <c r="K142" s="507">
        <v>2385.6999999999998</v>
      </c>
      <c r="L142" s="507">
        <v>2322.65</v>
      </c>
      <c r="M142" s="507">
        <v>1.16648</v>
      </c>
    </row>
    <row r="143" spans="1:13">
      <c r="A143" s="254">
        <v>133</v>
      </c>
      <c r="B143" s="510" t="s">
        <v>93</v>
      </c>
      <c r="C143" s="507">
        <v>4426.5</v>
      </c>
      <c r="D143" s="508">
        <v>4453.1833333333334</v>
      </c>
      <c r="E143" s="508">
        <v>4376.416666666667</v>
      </c>
      <c r="F143" s="508">
        <v>4326.3333333333339</v>
      </c>
      <c r="G143" s="508">
        <v>4249.5666666666675</v>
      </c>
      <c r="H143" s="508">
        <v>4503.2666666666664</v>
      </c>
      <c r="I143" s="508">
        <v>4580.0333333333328</v>
      </c>
      <c r="J143" s="508">
        <v>4630.1166666666659</v>
      </c>
      <c r="K143" s="507">
        <v>4529.95</v>
      </c>
      <c r="L143" s="507">
        <v>4403.1000000000004</v>
      </c>
      <c r="M143" s="507">
        <v>6.87852</v>
      </c>
    </row>
    <row r="144" spans="1:13">
      <c r="A144" s="254">
        <v>134</v>
      </c>
      <c r="B144" s="510" t="s">
        <v>349</v>
      </c>
      <c r="C144" s="507">
        <v>354.6</v>
      </c>
      <c r="D144" s="508">
        <v>357.48333333333335</v>
      </c>
      <c r="E144" s="508">
        <v>349.41666666666669</v>
      </c>
      <c r="F144" s="508">
        <v>344.23333333333335</v>
      </c>
      <c r="G144" s="508">
        <v>336.16666666666669</v>
      </c>
      <c r="H144" s="508">
        <v>362.66666666666669</v>
      </c>
      <c r="I144" s="508">
        <v>370.73333333333329</v>
      </c>
      <c r="J144" s="508">
        <v>375.91666666666669</v>
      </c>
      <c r="K144" s="507">
        <v>365.55</v>
      </c>
      <c r="L144" s="507">
        <v>352.3</v>
      </c>
      <c r="M144" s="507">
        <v>2.1706599999999998</v>
      </c>
    </row>
    <row r="145" spans="1:13">
      <c r="A145" s="254">
        <v>135</v>
      </c>
      <c r="B145" s="510" t="s">
        <v>350</v>
      </c>
      <c r="C145" s="507">
        <v>106.6</v>
      </c>
      <c r="D145" s="508">
        <v>107.05</v>
      </c>
      <c r="E145" s="508">
        <v>104.64999999999999</v>
      </c>
      <c r="F145" s="508">
        <v>102.69999999999999</v>
      </c>
      <c r="G145" s="508">
        <v>100.29999999999998</v>
      </c>
      <c r="H145" s="508">
        <v>109</v>
      </c>
      <c r="I145" s="508">
        <v>111.4</v>
      </c>
      <c r="J145" s="508">
        <v>113.35000000000001</v>
      </c>
      <c r="K145" s="507">
        <v>109.45</v>
      </c>
      <c r="L145" s="507">
        <v>105.1</v>
      </c>
      <c r="M145" s="507">
        <v>6.8424100000000001</v>
      </c>
    </row>
    <row r="146" spans="1:13">
      <c r="A146" s="254">
        <v>136</v>
      </c>
      <c r="B146" s="510" t="s">
        <v>835</v>
      </c>
      <c r="C146" s="507">
        <v>227.1</v>
      </c>
      <c r="D146" s="508">
        <v>225.48333333333332</v>
      </c>
      <c r="E146" s="508">
        <v>221.01666666666665</v>
      </c>
      <c r="F146" s="508">
        <v>214.93333333333334</v>
      </c>
      <c r="G146" s="508">
        <v>210.46666666666667</v>
      </c>
      <c r="H146" s="508">
        <v>231.56666666666663</v>
      </c>
      <c r="I146" s="508">
        <v>236.03333333333327</v>
      </c>
      <c r="J146" s="508">
        <v>242.11666666666662</v>
      </c>
      <c r="K146" s="507">
        <v>229.95</v>
      </c>
      <c r="L146" s="507">
        <v>219.4</v>
      </c>
      <c r="M146" s="507">
        <v>7.5850499999999998</v>
      </c>
    </row>
    <row r="147" spans="1:13">
      <c r="A147" s="254">
        <v>137</v>
      </c>
      <c r="B147" s="510" t="s">
        <v>742</v>
      </c>
      <c r="C147" s="507">
        <v>1896.3</v>
      </c>
      <c r="D147" s="508">
        <v>1904.7666666666667</v>
      </c>
      <c r="E147" s="508">
        <v>1880.5333333333333</v>
      </c>
      <c r="F147" s="508">
        <v>1864.7666666666667</v>
      </c>
      <c r="G147" s="508">
        <v>1840.5333333333333</v>
      </c>
      <c r="H147" s="508">
        <v>1920.5333333333333</v>
      </c>
      <c r="I147" s="508">
        <v>1944.7666666666664</v>
      </c>
      <c r="J147" s="508">
        <v>1960.5333333333333</v>
      </c>
      <c r="K147" s="507">
        <v>1929</v>
      </c>
      <c r="L147" s="507">
        <v>1889</v>
      </c>
      <c r="M147" s="507">
        <v>0.10924</v>
      </c>
    </row>
    <row r="148" spans="1:13">
      <c r="A148" s="254">
        <v>138</v>
      </c>
      <c r="B148" s="510" t="s">
        <v>235</v>
      </c>
      <c r="C148" s="507">
        <v>83.15</v>
      </c>
      <c r="D148" s="508">
        <v>83.7</v>
      </c>
      <c r="E148" s="508">
        <v>80.5</v>
      </c>
      <c r="F148" s="508">
        <v>77.849999999999994</v>
      </c>
      <c r="G148" s="508">
        <v>74.649999999999991</v>
      </c>
      <c r="H148" s="508">
        <v>86.350000000000009</v>
      </c>
      <c r="I148" s="508">
        <v>89.550000000000026</v>
      </c>
      <c r="J148" s="508">
        <v>92.200000000000017</v>
      </c>
      <c r="K148" s="507">
        <v>86.9</v>
      </c>
      <c r="L148" s="507">
        <v>81.05</v>
      </c>
      <c r="M148" s="507">
        <v>91.385159999999999</v>
      </c>
    </row>
    <row r="149" spans="1:13">
      <c r="A149" s="254">
        <v>139</v>
      </c>
      <c r="B149" s="510" t="s">
        <v>94</v>
      </c>
      <c r="C149" s="507">
        <v>2637.5</v>
      </c>
      <c r="D149" s="508">
        <v>2648.8666666666668</v>
      </c>
      <c r="E149" s="508">
        <v>2598.7333333333336</v>
      </c>
      <c r="F149" s="508">
        <v>2559.9666666666667</v>
      </c>
      <c r="G149" s="508">
        <v>2509.8333333333335</v>
      </c>
      <c r="H149" s="508">
        <v>2687.6333333333337</v>
      </c>
      <c r="I149" s="508">
        <v>2737.7666666666669</v>
      </c>
      <c r="J149" s="508">
        <v>2776.5333333333338</v>
      </c>
      <c r="K149" s="507">
        <v>2699</v>
      </c>
      <c r="L149" s="507">
        <v>2610.1</v>
      </c>
      <c r="M149" s="507">
        <v>11.095039999999999</v>
      </c>
    </row>
    <row r="150" spans="1:13">
      <c r="A150" s="254">
        <v>140</v>
      </c>
      <c r="B150" s="510" t="s">
        <v>351</v>
      </c>
      <c r="C150" s="507">
        <v>201.95</v>
      </c>
      <c r="D150" s="508">
        <v>202.88333333333333</v>
      </c>
      <c r="E150" s="508">
        <v>197.16666666666666</v>
      </c>
      <c r="F150" s="508">
        <v>192.38333333333333</v>
      </c>
      <c r="G150" s="508">
        <v>186.66666666666666</v>
      </c>
      <c r="H150" s="508">
        <v>207.66666666666666</v>
      </c>
      <c r="I150" s="508">
        <v>213.38333333333335</v>
      </c>
      <c r="J150" s="508">
        <v>218.16666666666666</v>
      </c>
      <c r="K150" s="507">
        <v>208.6</v>
      </c>
      <c r="L150" s="507">
        <v>198.1</v>
      </c>
      <c r="M150" s="507">
        <v>2.1418400000000002</v>
      </c>
    </row>
    <row r="151" spans="1:13">
      <c r="A151" s="254">
        <v>141</v>
      </c>
      <c r="B151" s="510" t="s">
        <v>236</v>
      </c>
      <c r="C151" s="507">
        <v>487.35</v>
      </c>
      <c r="D151" s="508">
        <v>484.83333333333331</v>
      </c>
      <c r="E151" s="508">
        <v>480.66666666666663</v>
      </c>
      <c r="F151" s="508">
        <v>473.98333333333329</v>
      </c>
      <c r="G151" s="508">
        <v>469.81666666666661</v>
      </c>
      <c r="H151" s="508">
        <v>491.51666666666665</v>
      </c>
      <c r="I151" s="508">
        <v>495.68333333333328</v>
      </c>
      <c r="J151" s="508">
        <v>502.36666666666667</v>
      </c>
      <c r="K151" s="507">
        <v>489</v>
      </c>
      <c r="L151" s="507">
        <v>478.15</v>
      </c>
      <c r="M151" s="507">
        <v>3.1367699999999998</v>
      </c>
    </row>
    <row r="152" spans="1:13">
      <c r="A152" s="254">
        <v>142</v>
      </c>
      <c r="B152" s="510" t="s">
        <v>237</v>
      </c>
      <c r="C152" s="507">
        <v>1407.8</v>
      </c>
      <c r="D152" s="508">
        <v>1407.6833333333334</v>
      </c>
      <c r="E152" s="508">
        <v>1395.3666666666668</v>
      </c>
      <c r="F152" s="508">
        <v>1382.9333333333334</v>
      </c>
      <c r="G152" s="508">
        <v>1370.6166666666668</v>
      </c>
      <c r="H152" s="508">
        <v>1420.1166666666668</v>
      </c>
      <c r="I152" s="508">
        <v>1432.4333333333334</v>
      </c>
      <c r="J152" s="508">
        <v>1444.8666666666668</v>
      </c>
      <c r="K152" s="507">
        <v>1420</v>
      </c>
      <c r="L152" s="507">
        <v>1395.25</v>
      </c>
      <c r="M152" s="507">
        <v>1.5277099999999999</v>
      </c>
    </row>
    <row r="153" spans="1:13">
      <c r="A153" s="254">
        <v>143</v>
      </c>
      <c r="B153" s="510" t="s">
        <v>238</v>
      </c>
      <c r="C153" s="507">
        <v>82.9</v>
      </c>
      <c r="D153" s="508">
        <v>82.966666666666654</v>
      </c>
      <c r="E153" s="508">
        <v>81.133333333333312</v>
      </c>
      <c r="F153" s="508">
        <v>79.36666666666666</v>
      </c>
      <c r="G153" s="508">
        <v>77.533333333333317</v>
      </c>
      <c r="H153" s="508">
        <v>84.733333333333306</v>
      </c>
      <c r="I153" s="508">
        <v>86.566666666666649</v>
      </c>
      <c r="J153" s="508">
        <v>88.3333333333333</v>
      </c>
      <c r="K153" s="507">
        <v>84.8</v>
      </c>
      <c r="L153" s="507">
        <v>81.2</v>
      </c>
      <c r="M153" s="507">
        <v>54.720559999999999</v>
      </c>
    </row>
    <row r="154" spans="1:13">
      <c r="A154" s="254">
        <v>144</v>
      </c>
      <c r="B154" s="510" t="s">
        <v>95</v>
      </c>
      <c r="C154" s="507">
        <v>92.3</v>
      </c>
      <c r="D154" s="508">
        <v>91.816666666666663</v>
      </c>
      <c r="E154" s="508">
        <v>89.23333333333332</v>
      </c>
      <c r="F154" s="508">
        <v>86.166666666666657</v>
      </c>
      <c r="G154" s="508">
        <v>83.583333333333314</v>
      </c>
      <c r="H154" s="508">
        <v>94.883333333333326</v>
      </c>
      <c r="I154" s="508">
        <v>97.466666666666669</v>
      </c>
      <c r="J154" s="508">
        <v>100.53333333333333</v>
      </c>
      <c r="K154" s="507">
        <v>94.4</v>
      </c>
      <c r="L154" s="507">
        <v>88.75</v>
      </c>
      <c r="M154" s="507">
        <v>20.82591</v>
      </c>
    </row>
    <row r="155" spans="1:13">
      <c r="A155" s="254">
        <v>145</v>
      </c>
      <c r="B155" s="510" t="s">
        <v>352</v>
      </c>
      <c r="C155" s="507">
        <v>583.29999999999995</v>
      </c>
      <c r="D155" s="508">
        <v>586.56666666666672</v>
      </c>
      <c r="E155" s="508">
        <v>566.18333333333339</v>
      </c>
      <c r="F155" s="508">
        <v>549.06666666666672</v>
      </c>
      <c r="G155" s="508">
        <v>528.68333333333339</v>
      </c>
      <c r="H155" s="508">
        <v>603.68333333333339</v>
      </c>
      <c r="I155" s="508">
        <v>624.06666666666683</v>
      </c>
      <c r="J155" s="508">
        <v>641.18333333333339</v>
      </c>
      <c r="K155" s="507">
        <v>606.95000000000005</v>
      </c>
      <c r="L155" s="507">
        <v>569.45000000000005</v>
      </c>
      <c r="M155" s="507">
        <v>4.7600499999999997</v>
      </c>
    </row>
    <row r="156" spans="1:13">
      <c r="A156" s="254">
        <v>146</v>
      </c>
      <c r="B156" s="510" t="s">
        <v>96</v>
      </c>
      <c r="C156" s="507">
        <v>1380.65</v>
      </c>
      <c r="D156" s="508">
        <v>1376.1166666666668</v>
      </c>
      <c r="E156" s="508">
        <v>1362.8333333333335</v>
      </c>
      <c r="F156" s="508">
        <v>1345.0166666666667</v>
      </c>
      <c r="G156" s="508">
        <v>1331.7333333333333</v>
      </c>
      <c r="H156" s="508">
        <v>1393.9333333333336</v>
      </c>
      <c r="I156" s="508">
        <v>1407.2166666666669</v>
      </c>
      <c r="J156" s="508">
        <v>1425.0333333333338</v>
      </c>
      <c r="K156" s="507">
        <v>1389.4</v>
      </c>
      <c r="L156" s="507">
        <v>1358.3</v>
      </c>
      <c r="M156" s="507">
        <v>8.6453000000000007</v>
      </c>
    </row>
    <row r="157" spans="1:13">
      <c r="A157" s="254">
        <v>147</v>
      </c>
      <c r="B157" s="510" t="s">
        <v>97</v>
      </c>
      <c r="C157" s="507">
        <v>201.45</v>
      </c>
      <c r="D157" s="508">
        <v>202.35</v>
      </c>
      <c r="E157" s="508">
        <v>199.25</v>
      </c>
      <c r="F157" s="508">
        <v>197.05</v>
      </c>
      <c r="G157" s="508">
        <v>193.95000000000002</v>
      </c>
      <c r="H157" s="508">
        <v>204.54999999999998</v>
      </c>
      <c r="I157" s="508">
        <v>207.64999999999995</v>
      </c>
      <c r="J157" s="508">
        <v>209.84999999999997</v>
      </c>
      <c r="K157" s="507">
        <v>205.45</v>
      </c>
      <c r="L157" s="507">
        <v>200.15</v>
      </c>
      <c r="M157" s="507">
        <v>27.329329999999999</v>
      </c>
    </row>
    <row r="158" spans="1:13">
      <c r="A158" s="254">
        <v>148</v>
      </c>
      <c r="B158" s="510" t="s">
        <v>354</v>
      </c>
      <c r="C158" s="507">
        <v>293.75</v>
      </c>
      <c r="D158" s="508">
        <v>293.28333333333336</v>
      </c>
      <c r="E158" s="508">
        <v>290.56666666666672</v>
      </c>
      <c r="F158" s="508">
        <v>287.38333333333338</v>
      </c>
      <c r="G158" s="508">
        <v>284.66666666666674</v>
      </c>
      <c r="H158" s="508">
        <v>296.4666666666667</v>
      </c>
      <c r="I158" s="508">
        <v>299.18333333333328</v>
      </c>
      <c r="J158" s="508">
        <v>302.36666666666667</v>
      </c>
      <c r="K158" s="507">
        <v>296</v>
      </c>
      <c r="L158" s="507">
        <v>290.10000000000002</v>
      </c>
      <c r="M158" s="507">
        <v>1.4509300000000001</v>
      </c>
    </row>
    <row r="159" spans="1:13">
      <c r="A159" s="254">
        <v>149</v>
      </c>
      <c r="B159" s="510" t="s">
        <v>98</v>
      </c>
      <c r="C159" s="507">
        <v>85.25</v>
      </c>
      <c r="D159" s="508">
        <v>85.816666666666677</v>
      </c>
      <c r="E159" s="508">
        <v>83.833333333333357</v>
      </c>
      <c r="F159" s="508">
        <v>82.416666666666686</v>
      </c>
      <c r="G159" s="508">
        <v>80.433333333333366</v>
      </c>
      <c r="H159" s="508">
        <v>87.233333333333348</v>
      </c>
      <c r="I159" s="508">
        <v>89.216666666666669</v>
      </c>
      <c r="J159" s="508">
        <v>90.63333333333334</v>
      </c>
      <c r="K159" s="507">
        <v>87.8</v>
      </c>
      <c r="L159" s="507">
        <v>84.4</v>
      </c>
      <c r="M159" s="507">
        <v>152.41292000000001</v>
      </c>
    </row>
    <row r="160" spans="1:13">
      <c r="A160" s="254">
        <v>150</v>
      </c>
      <c r="B160" s="510" t="s">
        <v>355</v>
      </c>
      <c r="C160" s="507">
        <v>2381.9</v>
      </c>
      <c r="D160" s="508">
        <v>2407.6166666666668</v>
      </c>
      <c r="E160" s="508">
        <v>2340.4333333333334</v>
      </c>
      <c r="F160" s="508">
        <v>2298.9666666666667</v>
      </c>
      <c r="G160" s="508">
        <v>2231.7833333333333</v>
      </c>
      <c r="H160" s="508">
        <v>2449.0833333333335</v>
      </c>
      <c r="I160" s="508">
        <v>2516.2666666666669</v>
      </c>
      <c r="J160" s="508">
        <v>2557.7333333333336</v>
      </c>
      <c r="K160" s="507">
        <v>2474.8000000000002</v>
      </c>
      <c r="L160" s="507">
        <v>2366.15</v>
      </c>
      <c r="M160" s="507">
        <v>0.32073000000000002</v>
      </c>
    </row>
    <row r="161" spans="1:13">
      <c r="A161" s="254">
        <v>151</v>
      </c>
      <c r="B161" s="510" t="s">
        <v>356</v>
      </c>
      <c r="C161" s="507">
        <v>402.75</v>
      </c>
      <c r="D161" s="508">
        <v>403.40000000000003</v>
      </c>
      <c r="E161" s="508">
        <v>396.95000000000005</v>
      </c>
      <c r="F161" s="508">
        <v>391.15000000000003</v>
      </c>
      <c r="G161" s="508">
        <v>384.70000000000005</v>
      </c>
      <c r="H161" s="508">
        <v>409.20000000000005</v>
      </c>
      <c r="I161" s="508">
        <v>415.65</v>
      </c>
      <c r="J161" s="508">
        <v>421.45000000000005</v>
      </c>
      <c r="K161" s="507">
        <v>409.85</v>
      </c>
      <c r="L161" s="507">
        <v>397.6</v>
      </c>
      <c r="M161" s="507">
        <v>1.8264800000000001</v>
      </c>
    </row>
    <row r="162" spans="1:13">
      <c r="A162" s="254">
        <v>152</v>
      </c>
      <c r="B162" s="510" t="s">
        <v>357</v>
      </c>
      <c r="C162" s="507">
        <v>636.75</v>
      </c>
      <c r="D162" s="508">
        <v>641.88333333333333</v>
      </c>
      <c r="E162" s="508">
        <v>624.9666666666667</v>
      </c>
      <c r="F162" s="508">
        <v>613.18333333333339</v>
      </c>
      <c r="G162" s="508">
        <v>596.26666666666677</v>
      </c>
      <c r="H162" s="508">
        <v>653.66666666666663</v>
      </c>
      <c r="I162" s="508">
        <v>670.58333333333337</v>
      </c>
      <c r="J162" s="508">
        <v>682.36666666666656</v>
      </c>
      <c r="K162" s="507">
        <v>658.8</v>
      </c>
      <c r="L162" s="507">
        <v>630.1</v>
      </c>
      <c r="M162" s="507">
        <v>1.3231200000000001</v>
      </c>
    </row>
    <row r="163" spans="1:13">
      <c r="A163" s="254">
        <v>153</v>
      </c>
      <c r="B163" s="510" t="s">
        <v>358</v>
      </c>
      <c r="C163" s="507">
        <v>103.5</v>
      </c>
      <c r="D163" s="508">
        <v>103.93333333333334</v>
      </c>
      <c r="E163" s="508">
        <v>102.06666666666668</v>
      </c>
      <c r="F163" s="508">
        <v>100.63333333333334</v>
      </c>
      <c r="G163" s="508">
        <v>98.76666666666668</v>
      </c>
      <c r="H163" s="508">
        <v>105.36666666666667</v>
      </c>
      <c r="I163" s="508">
        <v>107.23333333333335</v>
      </c>
      <c r="J163" s="508">
        <v>108.66666666666667</v>
      </c>
      <c r="K163" s="507">
        <v>105.8</v>
      </c>
      <c r="L163" s="507">
        <v>102.5</v>
      </c>
      <c r="M163" s="507">
        <v>20.856809999999999</v>
      </c>
    </row>
    <row r="164" spans="1:13">
      <c r="A164" s="254">
        <v>154</v>
      </c>
      <c r="B164" s="510" t="s">
        <v>359</v>
      </c>
      <c r="C164" s="507">
        <v>180.05</v>
      </c>
      <c r="D164" s="508">
        <v>180.4</v>
      </c>
      <c r="E164" s="508">
        <v>177.35000000000002</v>
      </c>
      <c r="F164" s="508">
        <v>174.65</v>
      </c>
      <c r="G164" s="508">
        <v>171.60000000000002</v>
      </c>
      <c r="H164" s="508">
        <v>183.10000000000002</v>
      </c>
      <c r="I164" s="508">
        <v>186.15000000000003</v>
      </c>
      <c r="J164" s="508">
        <v>188.85000000000002</v>
      </c>
      <c r="K164" s="507">
        <v>183.45</v>
      </c>
      <c r="L164" s="507">
        <v>177.7</v>
      </c>
      <c r="M164" s="507">
        <v>36.195489999999999</v>
      </c>
    </row>
    <row r="165" spans="1:13">
      <c r="A165" s="254">
        <v>155</v>
      </c>
      <c r="B165" s="510" t="s">
        <v>239</v>
      </c>
      <c r="C165" s="507">
        <v>7.75</v>
      </c>
      <c r="D165" s="508">
        <v>7.8166666666666664</v>
      </c>
      <c r="E165" s="508">
        <v>7.6333333333333329</v>
      </c>
      <c r="F165" s="508">
        <v>7.5166666666666666</v>
      </c>
      <c r="G165" s="508">
        <v>7.333333333333333</v>
      </c>
      <c r="H165" s="508">
        <v>7.9333333333333327</v>
      </c>
      <c r="I165" s="508">
        <v>8.1166666666666671</v>
      </c>
      <c r="J165" s="508">
        <v>8.2333333333333325</v>
      </c>
      <c r="K165" s="507">
        <v>8</v>
      </c>
      <c r="L165" s="507">
        <v>7.7</v>
      </c>
      <c r="M165" s="507">
        <v>32.733170000000001</v>
      </c>
    </row>
    <row r="166" spans="1:13">
      <c r="A166" s="254">
        <v>156</v>
      </c>
      <c r="B166" s="510" t="s">
        <v>240</v>
      </c>
      <c r="C166" s="507">
        <v>68.650000000000006</v>
      </c>
      <c r="D166" s="508">
        <v>68.95</v>
      </c>
      <c r="E166" s="508">
        <v>68.050000000000011</v>
      </c>
      <c r="F166" s="508">
        <v>67.45</v>
      </c>
      <c r="G166" s="508">
        <v>66.550000000000011</v>
      </c>
      <c r="H166" s="508">
        <v>69.550000000000011</v>
      </c>
      <c r="I166" s="508">
        <v>70.450000000000017</v>
      </c>
      <c r="J166" s="508">
        <v>71.050000000000011</v>
      </c>
      <c r="K166" s="507">
        <v>69.849999999999994</v>
      </c>
      <c r="L166" s="507">
        <v>68.349999999999994</v>
      </c>
      <c r="M166" s="507">
        <v>24.241199999999999</v>
      </c>
    </row>
    <row r="167" spans="1:13">
      <c r="A167" s="254">
        <v>157</v>
      </c>
      <c r="B167" s="510" t="s">
        <v>99</v>
      </c>
      <c r="C167" s="507">
        <v>146.85</v>
      </c>
      <c r="D167" s="508">
        <v>148.31666666666663</v>
      </c>
      <c r="E167" s="508">
        <v>144.18333333333328</v>
      </c>
      <c r="F167" s="508">
        <v>141.51666666666665</v>
      </c>
      <c r="G167" s="508">
        <v>137.3833333333333</v>
      </c>
      <c r="H167" s="508">
        <v>150.98333333333326</v>
      </c>
      <c r="I167" s="508">
        <v>155.11666666666665</v>
      </c>
      <c r="J167" s="508">
        <v>157.78333333333325</v>
      </c>
      <c r="K167" s="507">
        <v>152.44999999999999</v>
      </c>
      <c r="L167" s="507">
        <v>145.65</v>
      </c>
      <c r="M167" s="507">
        <v>155.49200999999999</v>
      </c>
    </row>
    <row r="168" spans="1:13">
      <c r="A168" s="254">
        <v>158</v>
      </c>
      <c r="B168" s="510" t="s">
        <v>360</v>
      </c>
      <c r="C168" s="507">
        <v>285.60000000000002</v>
      </c>
      <c r="D168" s="508">
        <v>287.76666666666665</v>
      </c>
      <c r="E168" s="508">
        <v>281.5333333333333</v>
      </c>
      <c r="F168" s="508">
        <v>277.46666666666664</v>
      </c>
      <c r="G168" s="508">
        <v>271.23333333333329</v>
      </c>
      <c r="H168" s="508">
        <v>291.83333333333331</v>
      </c>
      <c r="I168" s="508">
        <v>298.06666666666666</v>
      </c>
      <c r="J168" s="508">
        <v>302.13333333333333</v>
      </c>
      <c r="K168" s="507">
        <v>294</v>
      </c>
      <c r="L168" s="507">
        <v>283.7</v>
      </c>
      <c r="M168" s="507">
        <v>0.76846000000000003</v>
      </c>
    </row>
    <row r="169" spans="1:13">
      <c r="A169" s="254">
        <v>159</v>
      </c>
      <c r="B169" s="510" t="s">
        <v>361</v>
      </c>
      <c r="C169" s="507">
        <v>243.05</v>
      </c>
      <c r="D169" s="508">
        <v>242.81666666666669</v>
      </c>
      <c r="E169" s="508">
        <v>240.63333333333338</v>
      </c>
      <c r="F169" s="508">
        <v>238.2166666666667</v>
      </c>
      <c r="G169" s="508">
        <v>236.03333333333339</v>
      </c>
      <c r="H169" s="508">
        <v>245.23333333333338</v>
      </c>
      <c r="I169" s="508">
        <v>247.41666666666671</v>
      </c>
      <c r="J169" s="508">
        <v>249.83333333333337</v>
      </c>
      <c r="K169" s="507">
        <v>245</v>
      </c>
      <c r="L169" s="507">
        <v>240.4</v>
      </c>
      <c r="M169" s="507">
        <v>1.9745200000000001</v>
      </c>
    </row>
    <row r="170" spans="1:13">
      <c r="A170" s="254">
        <v>160</v>
      </c>
      <c r="B170" s="510" t="s">
        <v>744</v>
      </c>
      <c r="C170" s="507">
        <v>4313.25</v>
      </c>
      <c r="D170" s="508">
        <v>4348.6833333333334</v>
      </c>
      <c r="E170" s="508">
        <v>4218.5666666666666</v>
      </c>
      <c r="F170" s="508">
        <v>4123.8833333333332</v>
      </c>
      <c r="G170" s="508">
        <v>3993.7666666666664</v>
      </c>
      <c r="H170" s="508">
        <v>4443.3666666666668</v>
      </c>
      <c r="I170" s="508">
        <v>4573.4833333333336</v>
      </c>
      <c r="J170" s="508">
        <v>4668.166666666667</v>
      </c>
      <c r="K170" s="507">
        <v>4478.8</v>
      </c>
      <c r="L170" s="507">
        <v>4254</v>
      </c>
      <c r="M170" s="507">
        <v>0.68911999999999995</v>
      </c>
    </row>
    <row r="171" spans="1:13">
      <c r="A171" s="254">
        <v>161</v>
      </c>
      <c r="B171" s="510" t="s">
        <v>102</v>
      </c>
      <c r="C171" s="507">
        <v>27.35</v>
      </c>
      <c r="D171" s="508">
        <v>27.583333333333332</v>
      </c>
      <c r="E171" s="508">
        <v>26.866666666666664</v>
      </c>
      <c r="F171" s="508">
        <v>26.383333333333333</v>
      </c>
      <c r="G171" s="508">
        <v>25.666666666666664</v>
      </c>
      <c r="H171" s="508">
        <v>28.066666666666663</v>
      </c>
      <c r="I171" s="508">
        <v>28.783333333333331</v>
      </c>
      <c r="J171" s="508">
        <v>29.266666666666662</v>
      </c>
      <c r="K171" s="507">
        <v>28.3</v>
      </c>
      <c r="L171" s="507">
        <v>27.1</v>
      </c>
      <c r="M171" s="507">
        <v>128.69564</v>
      </c>
    </row>
    <row r="172" spans="1:13">
      <c r="A172" s="254">
        <v>162</v>
      </c>
      <c r="B172" s="510" t="s">
        <v>362</v>
      </c>
      <c r="C172" s="507">
        <v>2389.8000000000002</v>
      </c>
      <c r="D172" s="508">
        <v>2380.7000000000003</v>
      </c>
      <c r="E172" s="508">
        <v>2350.4000000000005</v>
      </c>
      <c r="F172" s="508">
        <v>2311.0000000000005</v>
      </c>
      <c r="G172" s="508">
        <v>2280.7000000000007</v>
      </c>
      <c r="H172" s="508">
        <v>2420.1000000000004</v>
      </c>
      <c r="I172" s="508">
        <v>2450.4000000000005</v>
      </c>
      <c r="J172" s="508">
        <v>2489.8000000000002</v>
      </c>
      <c r="K172" s="507">
        <v>2411</v>
      </c>
      <c r="L172" s="507">
        <v>2341.3000000000002</v>
      </c>
      <c r="M172" s="507">
        <v>0.16686000000000001</v>
      </c>
    </row>
    <row r="173" spans="1:13">
      <c r="A173" s="254">
        <v>163</v>
      </c>
      <c r="B173" s="510" t="s">
        <v>745</v>
      </c>
      <c r="C173" s="507">
        <v>207.8</v>
      </c>
      <c r="D173" s="508">
        <v>209.04999999999998</v>
      </c>
      <c r="E173" s="508">
        <v>204.14999999999998</v>
      </c>
      <c r="F173" s="508">
        <v>200.5</v>
      </c>
      <c r="G173" s="508">
        <v>195.6</v>
      </c>
      <c r="H173" s="508">
        <v>212.69999999999996</v>
      </c>
      <c r="I173" s="508">
        <v>217.6</v>
      </c>
      <c r="J173" s="508">
        <v>221.24999999999994</v>
      </c>
      <c r="K173" s="507">
        <v>213.95</v>
      </c>
      <c r="L173" s="507">
        <v>205.4</v>
      </c>
      <c r="M173" s="507">
        <v>4.4483499999999996</v>
      </c>
    </row>
    <row r="174" spans="1:13">
      <c r="A174" s="254">
        <v>164</v>
      </c>
      <c r="B174" s="510" t="s">
        <v>363</v>
      </c>
      <c r="C174" s="507">
        <v>2537.65</v>
      </c>
      <c r="D174" s="508">
        <v>2557.8833333333337</v>
      </c>
      <c r="E174" s="508">
        <v>2513.3166666666675</v>
      </c>
      <c r="F174" s="508">
        <v>2488.983333333334</v>
      </c>
      <c r="G174" s="508">
        <v>2444.4166666666679</v>
      </c>
      <c r="H174" s="508">
        <v>2582.2166666666672</v>
      </c>
      <c r="I174" s="508">
        <v>2626.7833333333338</v>
      </c>
      <c r="J174" s="508">
        <v>2651.1166666666668</v>
      </c>
      <c r="K174" s="507">
        <v>2602.4499999999998</v>
      </c>
      <c r="L174" s="507">
        <v>2533.5500000000002</v>
      </c>
      <c r="M174" s="507">
        <v>0.13644000000000001</v>
      </c>
    </row>
    <row r="175" spans="1:13">
      <c r="A175" s="254">
        <v>165</v>
      </c>
      <c r="B175" s="510" t="s">
        <v>241</v>
      </c>
      <c r="C175" s="507">
        <v>207.8</v>
      </c>
      <c r="D175" s="508">
        <v>207.93333333333331</v>
      </c>
      <c r="E175" s="508">
        <v>203.86666666666662</v>
      </c>
      <c r="F175" s="508">
        <v>199.93333333333331</v>
      </c>
      <c r="G175" s="508">
        <v>195.86666666666662</v>
      </c>
      <c r="H175" s="508">
        <v>211.86666666666662</v>
      </c>
      <c r="I175" s="508">
        <v>215.93333333333328</v>
      </c>
      <c r="J175" s="508">
        <v>219.86666666666662</v>
      </c>
      <c r="K175" s="507">
        <v>212</v>
      </c>
      <c r="L175" s="507">
        <v>204</v>
      </c>
      <c r="M175" s="507">
        <v>17.72372</v>
      </c>
    </row>
    <row r="176" spans="1:13">
      <c r="A176" s="254">
        <v>166</v>
      </c>
      <c r="B176" s="510" t="s">
        <v>364</v>
      </c>
      <c r="C176" s="507">
        <v>5668.95</v>
      </c>
      <c r="D176" s="508">
        <v>5647.4666666666672</v>
      </c>
      <c r="E176" s="508">
        <v>5595.9333333333343</v>
      </c>
      <c r="F176" s="508">
        <v>5522.916666666667</v>
      </c>
      <c r="G176" s="508">
        <v>5471.3833333333341</v>
      </c>
      <c r="H176" s="508">
        <v>5720.4833333333345</v>
      </c>
      <c r="I176" s="508">
        <v>5772.0166666666673</v>
      </c>
      <c r="J176" s="508">
        <v>5845.0333333333347</v>
      </c>
      <c r="K176" s="507">
        <v>5699</v>
      </c>
      <c r="L176" s="507">
        <v>5574.45</v>
      </c>
      <c r="M176" s="507">
        <v>7.0519999999999999E-2</v>
      </c>
    </row>
    <row r="177" spans="1:13">
      <c r="A177" s="254">
        <v>167</v>
      </c>
      <c r="B177" s="510" t="s">
        <v>365</v>
      </c>
      <c r="C177" s="507">
        <v>1450.7</v>
      </c>
      <c r="D177" s="508">
        <v>1460.3166666666668</v>
      </c>
      <c r="E177" s="508">
        <v>1435.4833333333336</v>
      </c>
      <c r="F177" s="508">
        <v>1420.2666666666667</v>
      </c>
      <c r="G177" s="508">
        <v>1395.4333333333334</v>
      </c>
      <c r="H177" s="508">
        <v>1475.5333333333338</v>
      </c>
      <c r="I177" s="508">
        <v>1500.3666666666672</v>
      </c>
      <c r="J177" s="508">
        <v>1515.5833333333339</v>
      </c>
      <c r="K177" s="507">
        <v>1485.15</v>
      </c>
      <c r="L177" s="507">
        <v>1445.1</v>
      </c>
      <c r="M177" s="507">
        <v>0.40889999999999999</v>
      </c>
    </row>
    <row r="178" spans="1:13">
      <c r="A178" s="254">
        <v>168</v>
      </c>
      <c r="B178" s="510" t="s">
        <v>100</v>
      </c>
      <c r="C178" s="507">
        <v>478.75</v>
      </c>
      <c r="D178" s="508">
        <v>482.90000000000003</v>
      </c>
      <c r="E178" s="508">
        <v>472.85000000000008</v>
      </c>
      <c r="F178" s="508">
        <v>466.95000000000005</v>
      </c>
      <c r="G178" s="508">
        <v>456.90000000000009</v>
      </c>
      <c r="H178" s="508">
        <v>488.80000000000007</v>
      </c>
      <c r="I178" s="508">
        <v>498.85</v>
      </c>
      <c r="J178" s="508">
        <v>504.75000000000006</v>
      </c>
      <c r="K178" s="507">
        <v>492.95</v>
      </c>
      <c r="L178" s="507">
        <v>477</v>
      </c>
      <c r="M178" s="507">
        <v>15.612349999999999</v>
      </c>
    </row>
    <row r="179" spans="1:13">
      <c r="A179" s="254">
        <v>169</v>
      </c>
      <c r="B179" s="510" t="s">
        <v>366</v>
      </c>
      <c r="C179" s="507">
        <v>897.3</v>
      </c>
      <c r="D179" s="508">
        <v>901.55000000000007</v>
      </c>
      <c r="E179" s="508">
        <v>890.75000000000011</v>
      </c>
      <c r="F179" s="508">
        <v>884.2</v>
      </c>
      <c r="G179" s="508">
        <v>873.40000000000009</v>
      </c>
      <c r="H179" s="508">
        <v>908.10000000000014</v>
      </c>
      <c r="I179" s="508">
        <v>918.90000000000009</v>
      </c>
      <c r="J179" s="508">
        <v>925.45000000000016</v>
      </c>
      <c r="K179" s="507">
        <v>912.35</v>
      </c>
      <c r="L179" s="507">
        <v>895</v>
      </c>
      <c r="M179" s="507">
        <v>0.46794000000000002</v>
      </c>
    </row>
    <row r="180" spans="1:13">
      <c r="A180" s="254">
        <v>170</v>
      </c>
      <c r="B180" s="510" t="s">
        <v>242</v>
      </c>
      <c r="C180" s="507">
        <v>485.3</v>
      </c>
      <c r="D180" s="508">
        <v>486.8</v>
      </c>
      <c r="E180" s="508">
        <v>479.6</v>
      </c>
      <c r="F180" s="508">
        <v>473.90000000000003</v>
      </c>
      <c r="G180" s="508">
        <v>466.70000000000005</v>
      </c>
      <c r="H180" s="508">
        <v>492.5</v>
      </c>
      <c r="I180" s="508">
        <v>499.69999999999993</v>
      </c>
      <c r="J180" s="508">
        <v>505.4</v>
      </c>
      <c r="K180" s="507">
        <v>494</v>
      </c>
      <c r="L180" s="507">
        <v>481.1</v>
      </c>
      <c r="M180" s="507">
        <v>1.4043699999999999</v>
      </c>
    </row>
    <row r="181" spans="1:13">
      <c r="A181" s="254">
        <v>171</v>
      </c>
      <c r="B181" s="510" t="s">
        <v>103</v>
      </c>
      <c r="C181" s="507">
        <v>686.4</v>
      </c>
      <c r="D181" s="508">
        <v>691.7166666666667</v>
      </c>
      <c r="E181" s="508">
        <v>679.68333333333339</v>
      </c>
      <c r="F181" s="508">
        <v>672.9666666666667</v>
      </c>
      <c r="G181" s="508">
        <v>660.93333333333339</v>
      </c>
      <c r="H181" s="508">
        <v>698.43333333333339</v>
      </c>
      <c r="I181" s="508">
        <v>710.4666666666667</v>
      </c>
      <c r="J181" s="508">
        <v>717.18333333333339</v>
      </c>
      <c r="K181" s="507">
        <v>703.75</v>
      </c>
      <c r="L181" s="507">
        <v>685</v>
      </c>
      <c r="M181" s="507">
        <v>11.00332</v>
      </c>
    </row>
    <row r="182" spans="1:13">
      <c r="A182" s="254">
        <v>172</v>
      </c>
      <c r="B182" s="510" t="s">
        <v>243</v>
      </c>
      <c r="C182" s="507">
        <v>486.6</v>
      </c>
      <c r="D182" s="508">
        <v>490.43333333333334</v>
      </c>
      <c r="E182" s="508">
        <v>473.16666666666669</v>
      </c>
      <c r="F182" s="508">
        <v>459.73333333333335</v>
      </c>
      <c r="G182" s="508">
        <v>442.4666666666667</v>
      </c>
      <c r="H182" s="508">
        <v>503.86666666666667</v>
      </c>
      <c r="I182" s="508">
        <v>521.13333333333333</v>
      </c>
      <c r="J182" s="508">
        <v>534.56666666666661</v>
      </c>
      <c r="K182" s="507">
        <v>507.7</v>
      </c>
      <c r="L182" s="507">
        <v>477</v>
      </c>
      <c r="M182" s="507">
        <v>9.5003600000000006</v>
      </c>
    </row>
    <row r="183" spans="1:13">
      <c r="A183" s="254">
        <v>173</v>
      </c>
      <c r="B183" s="510" t="s">
        <v>244</v>
      </c>
      <c r="C183" s="507">
        <v>1450.05</v>
      </c>
      <c r="D183" s="508">
        <v>1462.7</v>
      </c>
      <c r="E183" s="508">
        <v>1432.4</v>
      </c>
      <c r="F183" s="508">
        <v>1414.75</v>
      </c>
      <c r="G183" s="508">
        <v>1384.45</v>
      </c>
      <c r="H183" s="508">
        <v>1480.3500000000001</v>
      </c>
      <c r="I183" s="508">
        <v>1510.6499999999999</v>
      </c>
      <c r="J183" s="508">
        <v>1528.3000000000002</v>
      </c>
      <c r="K183" s="507">
        <v>1493</v>
      </c>
      <c r="L183" s="507">
        <v>1445.05</v>
      </c>
      <c r="M183" s="507">
        <v>4.9807699999999997</v>
      </c>
    </row>
    <row r="184" spans="1:13">
      <c r="A184" s="254">
        <v>174</v>
      </c>
      <c r="B184" s="510" t="s">
        <v>367</v>
      </c>
      <c r="C184" s="507">
        <v>346.25</v>
      </c>
      <c r="D184" s="508">
        <v>349.55</v>
      </c>
      <c r="E184" s="508">
        <v>339.40000000000003</v>
      </c>
      <c r="F184" s="508">
        <v>332.55</v>
      </c>
      <c r="G184" s="508">
        <v>322.40000000000003</v>
      </c>
      <c r="H184" s="508">
        <v>356.40000000000003</v>
      </c>
      <c r="I184" s="508">
        <v>366.55</v>
      </c>
      <c r="J184" s="508">
        <v>373.40000000000003</v>
      </c>
      <c r="K184" s="507">
        <v>359.7</v>
      </c>
      <c r="L184" s="507">
        <v>342.7</v>
      </c>
      <c r="M184" s="507">
        <v>32.817700000000002</v>
      </c>
    </row>
    <row r="185" spans="1:13">
      <c r="A185" s="254">
        <v>175</v>
      </c>
      <c r="B185" s="510" t="s">
        <v>245</v>
      </c>
      <c r="C185" s="507">
        <v>519.65</v>
      </c>
      <c r="D185" s="508">
        <v>521.05000000000007</v>
      </c>
      <c r="E185" s="508">
        <v>505.10000000000014</v>
      </c>
      <c r="F185" s="508">
        <v>490.55000000000007</v>
      </c>
      <c r="G185" s="508">
        <v>474.60000000000014</v>
      </c>
      <c r="H185" s="508">
        <v>535.60000000000014</v>
      </c>
      <c r="I185" s="508">
        <v>551.55000000000018</v>
      </c>
      <c r="J185" s="508">
        <v>566.10000000000014</v>
      </c>
      <c r="K185" s="507">
        <v>537</v>
      </c>
      <c r="L185" s="507">
        <v>506.5</v>
      </c>
      <c r="M185" s="507">
        <v>45.41536</v>
      </c>
    </row>
    <row r="186" spans="1:13">
      <c r="A186" s="254">
        <v>176</v>
      </c>
      <c r="B186" s="510" t="s">
        <v>104</v>
      </c>
      <c r="C186" s="507">
        <v>1379.5</v>
      </c>
      <c r="D186" s="508">
        <v>1386.4833333333333</v>
      </c>
      <c r="E186" s="508">
        <v>1368.0166666666667</v>
      </c>
      <c r="F186" s="508">
        <v>1356.5333333333333</v>
      </c>
      <c r="G186" s="508">
        <v>1338.0666666666666</v>
      </c>
      <c r="H186" s="508">
        <v>1397.9666666666667</v>
      </c>
      <c r="I186" s="508">
        <v>1416.4333333333334</v>
      </c>
      <c r="J186" s="508">
        <v>1427.9166666666667</v>
      </c>
      <c r="K186" s="507">
        <v>1404.95</v>
      </c>
      <c r="L186" s="507">
        <v>1375</v>
      </c>
      <c r="M186" s="507">
        <v>12.061120000000001</v>
      </c>
    </row>
    <row r="187" spans="1:13">
      <c r="A187" s="254">
        <v>177</v>
      </c>
      <c r="B187" s="510" t="s">
        <v>368</v>
      </c>
      <c r="C187" s="507">
        <v>319.2</v>
      </c>
      <c r="D187" s="508">
        <v>322.45</v>
      </c>
      <c r="E187" s="508">
        <v>312.29999999999995</v>
      </c>
      <c r="F187" s="508">
        <v>305.39999999999998</v>
      </c>
      <c r="G187" s="508">
        <v>295.24999999999994</v>
      </c>
      <c r="H187" s="508">
        <v>329.34999999999997</v>
      </c>
      <c r="I187" s="508">
        <v>339.49999999999994</v>
      </c>
      <c r="J187" s="508">
        <v>346.4</v>
      </c>
      <c r="K187" s="507">
        <v>332.6</v>
      </c>
      <c r="L187" s="507">
        <v>315.55</v>
      </c>
      <c r="M187" s="507">
        <v>6.0876599999999996</v>
      </c>
    </row>
    <row r="188" spans="1:13">
      <c r="A188" s="254">
        <v>178</v>
      </c>
      <c r="B188" s="510" t="s">
        <v>369</v>
      </c>
      <c r="C188" s="507">
        <v>143.9</v>
      </c>
      <c r="D188" s="508">
        <v>146.1</v>
      </c>
      <c r="E188" s="508">
        <v>140.29999999999998</v>
      </c>
      <c r="F188" s="508">
        <v>136.69999999999999</v>
      </c>
      <c r="G188" s="508">
        <v>130.89999999999998</v>
      </c>
      <c r="H188" s="508">
        <v>149.69999999999999</v>
      </c>
      <c r="I188" s="508">
        <v>155.5</v>
      </c>
      <c r="J188" s="508">
        <v>159.1</v>
      </c>
      <c r="K188" s="507">
        <v>151.9</v>
      </c>
      <c r="L188" s="507">
        <v>142.5</v>
      </c>
      <c r="M188" s="507">
        <v>14.207850000000001</v>
      </c>
    </row>
    <row r="189" spans="1:13">
      <c r="A189" s="254">
        <v>179</v>
      </c>
      <c r="B189" s="510" t="s">
        <v>370</v>
      </c>
      <c r="C189" s="507">
        <v>921.05</v>
      </c>
      <c r="D189" s="508">
        <v>930.01666666666677</v>
      </c>
      <c r="E189" s="508">
        <v>901.03333333333353</v>
      </c>
      <c r="F189" s="508">
        <v>881.01666666666677</v>
      </c>
      <c r="G189" s="508">
        <v>852.03333333333353</v>
      </c>
      <c r="H189" s="508">
        <v>950.03333333333353</v>
      </c>
      <c r="I189" s="508">
        <v>979.01666666666688</v>
      </c>
      <c r="J189" s="508">
        <v>999.03333333333353</v>
      </c>
      <c r="K189" s="507">
        <v>959</v>
      </c>
      <c r="L189" s="507">
        <v>910</v>
      </c>
      <c r="M189" s="507">
        <v>0.33773999999999998</v>
      </c>
    </row>
    <row r="190" spans="1:13">
      <c r="A190" s="254">
        <v>180</v>
      </c>
      <c r="B190" s="510" t="s">
        <v>371</v>
      </c>
      <c r="C190" s="507">
        <v>347.25</v>
      </c>
      <c r="D190" s="508">
        <v>349.8</v>
      </c>
      <c r="E190" s="508">
        <v>341.65000000000003</v>
      </c>
      <c r="F190" s="508">
        <v>336.05</v>
      </c>
      <c r="G190" s="508">
        <v>327.90000000000003</v>
      </c>
      <c r="H190" s="508">
        <v>355.40000000000003</v>
      </c>
      <c r="I190" s="508">
        <v>363.55</v>
      </c>
      <c r="J190" s="508">
        <v>369.15000000000003</v>
      </c>
      <c r="K190" s="507">
        <v>357.95</v>
      </c>
      <c r="L190" s="507">
        <v>344.2</v>
      </c>
      <c r="M190" s="507">
        <v>1.6138300000000001</v>
      </c>
    </row>
    <row r="191" spans="1:13">
      <c r="A191" s="254">
        <v>181</v>
      </c>
      <c r="B191" s="510" t="s">
        <v>743</v>
      </c>
      <c r="C191" s="507">
        <v>137.1</v>
      </c>
      <c r="D191" s="508">
        <v>137.83333333333334</v>
      </c>
      <c r="E191" s="508">
        <v>135.26666666666668</v>
      </c>
      <c r="F191" s="508">
        <v>133.43333333333334</v>
      </c>
      <c r="G191" s="508">
        <v>130.86666666666667</v>
      </c>
      <c r="H191" s="508">
        <v>139.66666666666669</v>
      </c>
      <c r="I191" s="508">
        <v>142.23333333333335</v>
      </c>
      <c r="J191" s="508">
        <v>144.06666666666669</v>
      </c>
      <c r="K191" s="507">
        <v>140.4</v>
      </c>
      <c r="L191" s="507">
        <v>136</v>
      </c>
      <c r="M191" s="507">
        <v>3.6037699999999999</v>
      </c>
    </row>
    <row r="192" spans="1:13">
      <c r="A192" s="254">
        <v>182</v>
      </c>
      <c r="B192" s="510" t="s">
        <v>773</v>
      </c>
      <c r="C192" s="507">
        <v>614.6</v>
      </c>
      <c r="D192" s="508">
        <v>612.86666666666667</v>
      </c>
      <c r="E192" s="508">
        <v>606.73333333333335</v>
      </c>
      <c r="F192" s="508">
        <v>598.86666666666667</v>
      </c>
      <c r="G192" s="508">
        <v>592.73333333333335</v>
      </c>
      <c r="H192" s="508">
        <v>620.73333333333335</v>
      </c>
      <c r="I192" s="508">
        <v>626.86666666666679</v>
      </c>
      <c r="J192" s="508">
        <v>634.73333333333335</v>
      </c>
      <c r="K192" s="507">
        <v>619</v>
      </c>
      <c r="L192" s="507">
        <v>605</v>
      </c>
      <c r="M192" s="507">
        <v>2.0216099999999999</v>
      </c>
    </row>
    <row r="193" spans="1:13">
      <c r="A193" s="254">
        <v>183</v>
      </c>
      <c r="B193" s="510" t="s">
        <v>372</v>
      </c>
      <c r="C193" s="507">
        <v>518.5</v>
      </c>
      <c r="D193" s="508">
        <v>525.9</v>
      </c>
      <c r="E193" s="508">
        <v>508.29999999999995</v>
      </c>
      <c r="F193" s="508">
        <v>498.1</v>
      </c>
      <c r="G193" s="508">
        <v>480.5</v>
      </c>
      <c r="H193" s="508">
        <v>536.09999999999991</v>
      </c>
      <c r="I193" s="508">
        <v>553.70000000000005</v>
      </c>
      <c r="J193" s="508">
        <v>563.89999999999986</v>
      </c>
      <c r="K193" s="507">
        <v>543.5</v>
      </c>
      <c r="L193" s="507">
        <v>515.70000000000005</v>
      </c>
      <c r="M193" s="507">
        <v>13.66818</v>
      </c>
    </row>
    <row r="194" spans="1:13">
      <c r="A194" s="254">
        <v>184</v>
      </c>
      <c r="B194" s="510" t="s">
        <v>373</v>
      </c>
      <c r="C194" s="507">
        <v>60.25</v>
      </c>
      <c r="D194" s="508">
        <v>60.79999999999999</v>
      </c>
      <c r="E194" s="508">
        <v>59.249999999999979</v>
      </c>
      <c r="F194" s="508">
        <v>58.249999999999986</v>
      </c>
      <c r="G194" s="508">
        <v>56.699999999999974</v>
      </c>
      <c r="H194" s="508">
        <v>61.799999999999983</v>
      </c>
      <c r="I194" s="508">
        <v>63.349999999999994</v>
      </c>
      <c r="J194" s="508">
        <v>64.349999999999994</v>
      </c>
      <c r="K194" s="507">
        <v>62.35</v>
      </c>
      <c r="L194" s="507">
        <v>59.8</v>
      </c>
      <c r="M194" s="507">
        <v>12.866809999999999</v>
      </c>
    </row>
    <row r="195" spans="1:13">
      <c r="A195" s="254">
        <v>185</v>
      </c>
      <c r="B195" s="510" t="s">
        <v>374</v>
      </c>
      <c r="C195" s="507">
        <v>308.05</v>
      </c>
      <c r="D195" s="508">
        <v>311.5</v>
      </c>
      <c r="E195" s="508">
        <v>302</v>
      </c>
      <c r="F195" s="508">
        <v>295.95</v>
      </c>
      <c r="G195" s="508">
        <v>286.45</v>
      </c>
      <c r="H195" s="508">
        <v>317.55</v>
      </c>
      <c r="I195" s="508">
        <v>327.05</v>
      </c>
      <c r="J195" s="508">
        <v>333.1</v>
      </c>
      <c r="K195" s="507">
        <v>321</v>
      </c>
      <c r="L195" s="507">
        <v>305.45</v>
      </c>
      <c r="M195" s="507">
        <v>13.121270000000001</v>
      </c>
    </row>
    <row r="196" spans="1:13">
      <c r="A196" s="254">
        <v>186</v>
      </c>
      <c r="B196" s="510" t="s">
        <v>375</v>
      </c>
      <c r="C196" s="507">
        <v>101</v>
      </c>
      <c r="D196" s="508">
        <v>101.95</v>
      </c>
      <c r="E196" s="508">
        <v>99.050000000000011</v>
      </c>
      <c r="F196" s="508">
        <v>97.100000000000009</v>
      </c>
      <c r="G196" s="508">
        <v>94.200000000000017</v>
      </c>
      <c r="H196" s="508">
        <v>103.9</v>
      </c>
      <c r="I196" s="508">
        <v>106.80000000000001</v>
      </c>
      <c r="J196" s="508">
        <v>108.75</v>
      </c>
      <c r="K196" s="507">
        <v>104.85</v>
      </c>
      <c r="L196" s="507">
        <v>100</v>
      </c>
      <c r="M196" s="507">
        <v>5.2515999999999998</v>
      </c>
    </row>
    <row r="197" spans="1:13">
      <c r="A197" s="254">
        <v>187</v>
      </c>
      <c r="B197" s="510" t="s">
        <v>376</v>
      </c>
      <c r="C197" s="507">
        <v>96</v>
      </c>
      <c r="D197" s="508">
        <v>97.2</v>
      </c>
      <c r="E197" s="508">
        <v>94</v>
      </c>
      <c r="F197" s="508">
        <v>92</v>
      </c>
      <c r="G197" s="508">
        <v>88.8</v>
      </c>
      <c r="H197" s="508">
        <v>99.2</v>
      </c>
      <c r="I197" s="508">
        <v>102.40000000000002</v>
      </c>
      <c r="J197" s="508">
        <v>104.4</v>
      </c>
      <c r="K197" s="507">
        <v>100.4</v>
      </c>
      <c r="L197" s="507">
        <v>95.2</v>
      </c>
      <c r="M197" s="507">
        <v>35.647129999999997</v>
      </c>
    </row>
    <row r="198" spans="1:13">
      <c r="A198" s="254">
        <v>188</v>
      </c>
      <c r="B198" s="510" t="s">
        <v>246</v>
      </c>
      <c r="C198" s="507">
        <v>277.95</v>
      </c>
      <c r="D198" s="508">
        <v>279.03333333333336</v>
      </c>
      <c r="E198" s="508">
        <v>275.06666666666672</v>
      </c>
      <c r="F198" s="508">
        <v>272.18333333333334</v>
      </c>
      <c r="G198" s="508">
        <v>268.2166666666667</v>
      </c>
      <c r="H198" s="508">
        <v>281.91666666666674</v>
      </c>
      <c r="I198" s="508">
        <v>285.88333333333333</v>
      </c>
      <c r="J198" s="508">
        <v>288.76666666666677</v>
      </c>
      <c r="K198" s="507">
        <v>283</v>
      </c>
      <c r="L198" s="507">
        <v>276.14999999999998</v>
      </c>
      <c r="M198" s="507">
        <v>17.45805</v>
      </c>
    </row>
    <row r="199" spans="1:13">
      <c r="A199" s="254">
        <v>189</v>
      </c>
      <c r="B199" s="510" t="s">
        <v>377</v>
      </c>
      <c r="C199" s="507">
        <v>733.75</v>
      </c>
      <c r="D199" s="508">
        <v>734.56666666666661</v>
      </c>
      <c r="E199" s="508">
        <v>724.18333333333317</v>
      </c>
      <c r="F199" s="508">
        <v>714.61666666666656</v>
      </c>
      <c r="G199" s="508">
        <v>704.23333333333312</v>
      </c>
      <c r="H199" s="508">
        <v>744.13333333333321</v>
      </c>
      <c r="I199" s="508">
        <v>754.51666666666665</v>
      </c>
      <c r="J199" s="508">
        <v>764.08333333333326</v>
      </c>
      <c r="K199" s="507">
        <v>744.95</v>
      </c>
      <c r="L199" s="507">
        <v>725</v>
      </c>
      <c r="M199" s="507">
        <v>0.18468000000000001</v>
      </c>
    </row>
    <row r="200" spans="1:13">
      <c r="A200" s="254">
        <v>190</v>
      </c>
      <c r="B200" s="510" t="s">
        <v>247</v>
      </c>
      <c r="C200" s="507">
        <v>1634.25</v>
      </c>
      <c r="D200" s="508">
        <v>1637.5833333333333</v>
      </c>
      <c r="E200" s="508">
        <v>1589.7166666666665</v>
      </c>
      <c r="F200" s="508">
        <v>1545.1833333333332</v>
      </c>
      <c r="G200" s="508">
        <v>1497.3166666666664</v>
      </c>
      <c r="H200" s="508">
        <v>1682.1166666666666</v>
      </c>
      <c r="I200" s="508">
        <v>1729.9833333333333</v>
      </c>
      <c r="J200" s="508">
        <v>1774.5166666666667</v>
      </c>
      <c r="K200" s="507">
        <v>1685.45</v>
      </c>
      <c r="L200" s="507">
        <v>1593.05</v>
      </c>
      <c r="M200" s="507">
        <v>13.14048</v>
      </c>
    </row>
    <row r="201" spans="1:13">
      <c r="A201" s="254">
        <v>191</v>
      </c>
      <c r="B201" s="510" t="s">
        <v>107</v>
      </c>
      <c r="C201" s="507">
        <v>979.25</v>
      </c>
      <c r="D201" s="508">
        <v>985.2166666666667</v>
      </c>
      <c r="E201" s="508">
        <v>967.63333333333344</v>
      </c>
      <c r="F201" s="508">
        <v>956.01666666666677</v>
      </c>
      <c r="G201" s="508">
        <v>938.43333333333351</v>
      </c>
      <c r="H201" s="508">
        <v>996.83333333333337</v>
      </c>
      <c r="I201" s="508">
        <v>1014.4166666666666</v>
      </c>
      <c r="J201" s="508">
        <v>1026.0333333333333</v>
      </c>
      <c r="K201" s="507">
        <v>1002.8</v>
      </c>
      <c r="L201" s="507">
        <v>973.6</v>
      </c>
      <c r="M201" s="507">
        <v>64.470100000000002</v>
      </c>
    </row>
    <row r="202" spans="1:13">
      <c r="A202" s="254">
        <v>192</v>
      </c>
      <c r="B202" s="510" t="s">
        <v>248</v>
      </c>
      <c r="C202" s="507">
        <v>3063.2</v>
      </c>
      <c r="D202" s="508">
        <v>3089</v>
      </c>
      <c r="E202" s="508">
        <v>3024.2</v>
      </c>
      <c r="F202" s="508">
        <v>2985.2</v>
      </c>
      <c r="G202" s="508">
        <v>2920.3999999999996</v>
      </c>
      <c r="H202" s="508">
        <v>3128</v>
      </c>
      <c r="I202" s="508">
        <v>3192.8</v>
      </c>
      <c r="J202" s="508">
        <v>3231.8</v>
      </c>
      <c r="K202" s="507">
        <v>3153.8</v>
      </c>
      <c r="L202" s="507">
        <v>3050</v>
      </c>
      <c r="M202" s="507">
        <v>2.2779699999999998</v>
      </c>
    </row>
    <row r="203" spans="1:13">
      <c r="A203" s="254">
        <v>193</v>
      </c>
      <c r="B203" s="510" t="s">
        <v>109</v>
      </c>
      <c r="C203" s="507">
        <v>1551.95</v>
      </c>
      <c r="D203" s="508">
        <v>1562.3333333333333</v>
      </c>
      <c r="E203" s="508">
        <v>1524.6666666666665</v>
      </c>
      <c r="F203" s="508">
        <v>1497.3833333333332</v>
      </c>
      <c r="G203" s="508">
        <v>1459.7166666666665</v>
      </c>
      <c r="H203" s="508">
        <v>1589.6166666666666</v>
      </c>
      <c r="I203" s="508">
        <v>1627.2833333333331</v>
      </c>
      <c r="J203" s="508">
        <v>1654.5666666666666</v>
      </c>
      <c r="K203" s="507">
        <v>1600</v>
      </c>
      <c r="L203" s="507">
        <v>1535.05</v>
      </c>
      <c r="M203" s="507">
        <v>78.156019999999998</v>
      </c>
    </row>
    <row r="204" spans="1:13">
      <c r="A204" s="254">
        <v>194</v>
      </c>
      <c r="B204" s="510" t="s">
        <v>249</v>
      </c>
      <c r="C204" s="507">
        <v>710.8</v>
      </c>
      <c r="D204" s="508">
        <v>720.19999999999993</v>
      </c>
      <c r="E204" s="508">
        <v>700.59999999999991</v>
      </c>
      <c r="F204" s="508">
        <v>690.4</v>
      </c>
      <c r="G204" s="508">
        <v>670.8</v>
      </c>
      <c r="H204" s="508">
        <v>730.39999999999986</v>
      </c>
      <c r="I204" s="508">
        <v>750</v>
      </c>
      <c r="J204" s="508">
        <v>760.19999999999982</v>
      </c>
      <c r="K204" s="507">
        <v>739.8</v>
      </c>
      <c r="L204" s="507">
        <v>710</v>
      </c>
      <c r="M204" s="507">
        <v>32.714500000000001</v>
      </c>
    </row>
    <row r="205" spans="1:13">
      <c r="A205" s="254">
        <v>195</v>
      </c>
      <c r="B205" s="510" t="s">
        <v>382</v>
      </c>
      <c r="C205" s="507">
        <v>28.3</v>
      </c>
      <c r="D205" s="508">
        <v>28.616666666666671</v>
      </c>
      <c r="E205" s="508">
        <v>27.88333333333334</v>
      </c>
      <c r="F205" s="508">
        <v>27.466666666666669</v>
      </c>
      <c r="G205" s="508">
        <v>26.733333333333338</v>
      </c>
      <c r="H205" s="508">
        <v>29.033333333333342</v>
      </c>
      <c r="I205" s="508">
        <v>29.766666666666669</v>
      </c>
      <c r="J205" s="508">
        <v>30.183333333333344</v>
      </c>
      <c r="K205" s="507">
        <v>29.35</v>
      </c>
      <c r="L205" s="507">
        <v>28.2</v>
      </c>
      <c r="M205" s="507">
        <v>66.432239999999993</v>
      </c>
    </row>
    <row r="206" spans="1:13">
      <c r="A206" s="254">
        <v>196</v>
      </c>
      <c r="B206" s="510" t="s">
        <v>378</v>
      </c>
      <c r="C206" s="507">
        <v>31.75</v>
      </c>
      <c r="D206" s="508">
        <v>32.15</v>
      </c>
      <c r="E206" s="508">
        <v>31</v>
      </c>
      <c r="F206" s="508">
        <v>30.25</v>
      </c>
      <c r="G206" s="508">
        <v>29.1</v>
      </c>
      <c r="H206" s="508">
        <v>32.9</v>
      </c>
      <c r="I206" s="508">
        <v>34.04999999999999</v>
      </c>
      <c r="J206" s="508">
        <v>34.799999999999997</v>
      </c>
      <c r="K206" s="507">
        <v>33.299999999999997</v>
      </c>
      <c r="L206" s="507">
        <v>31.4</v>
      </c>
      <c r="M206" s="507">
        <v>10.0967</v>
      </c>
    </row>
    <row r="207" spans="1:13">
      <c r="A207" s="254">
        <v>197</v>
      </c>
      <c r="B207" s="510" t="s">
        <v>379</v>
      </c>
      <c r="C207" s="507">
        <v>786.7</v>
      </c>
      <c r="D207" s="508">
        <v>787.7166666666667</v>
      </c>
      <c r="E207" s="508">
        <v>771.48333333333335</v>
      </c>
      <c r="F207" s="508">
        <v>756.26666666666665</v>
      </c>
      <c r="G207" s="508">
        <v>740.0333333333333</v>
      </c>
      <c r="H207" s="508">
        <v>802.93333333333339</v>
      </c>
      <c r="I207" s="508">
        <v>819.16666666666674</v>
      </c>
      <c r="J207" s="508">
        <v>834.38333333333344</v>
      </c>
      <c r="K207" s="507">
        <v>803.95</v>
      </c>
      <c r="L207" s="507">
        <v>772.5</v>
      </c>
      <c r="M207" s="507">
        <v>1.6653</v>
      </c>
    </row>
    <row r="208" spans="1:13">
      <c r="A208" s="254">
        <v>198</v>
      </c>
      <c r="B208" s="510" t="s">
        <v>105</v>
      </c>
      <c r="C208" s="507">
        <v>1103.0999999999999</v>
      </c>
      <c r="D208" s="508">
        <v>1113.6499999999999</v>
      </c>
      <c r="E208" s="508">
        <v>1087.2999999999997</v>
      </c>
      <c r="F208" s="508">
        <v>1071.4999999999998</v>
      </c>
      <c r="G208" s="508">
        <v>1045.1499999999996</v>
      </c>
      <c r="H208" s="508">
        <v>1129.4499999999998</v>
      </c>
      <c r="I208" s="508">
        <v>1155.7999999999997</v>
      </c>
      <c r="J208" s="508">
        <v>1171.5999999999999</v>
      </c>
      <c r="K208" s="507">
        <v>1140</v>
      </c>
      <c r="L208" s="507">
        <v>1097.8499999999999</v>
      </c>
      <c r="M208" s="507">
        <v>17.260169999999999</v>
      </c>
    </row>
    <row r="209" spans="1:13">
      <c r="A209" s="254">
        <v>199</v>
      </c>
      <c r="B209" s="510" t="s">
        <v>380</v>
      </c>
      <c r="C209" s="507">
        <v>227.35</v>
      </c>
      <c r="D209" s="508">
        <v>227.45000000000002</v>
      </c>
      <c r="E209" s="508">
        <v>223.90000000000003</v>
      </c>
      <c r="F209" s="508">
        <v>220.45000000000002</v>
      </c>
      <c r="G209" s="508">
        <v>216.90000000000003</v>
      </c>
      <c r="H209" s="508">
        <v>230.90000000000003</v>
      </c>
      <c r="I209" s="508">
        <v>234.45000000000005</v>
      </c>
      <c r="J209" s="508">
        <v>237.90000000000003</v>
      </c>
      <c r="K209" s="507">
        <v>231</v>
      </c>
      <c r="L209" s="507">
        <v>224</v>
      </c>
      <c r="M209" s="507">
        <v>2.0255000000000001</v>
      </c>
    </row>
    <row r="210" spans="1:13">
      <c r="A210" s="254">
        <v>200</v>
      </c>
      <c r="B210" s="510" t="s">
        <v>381</v>
      </c>
      <c r="C210" s="507">
        <v>340.25</v>
      </c>
      <c r="D210" s="508">
        <v>336.36666666666662</v>
      </c>
      <c r="E210" s="508">
        <v>328.68333333333322</v>
      </c>
      <c r="F210" s="508">
        <v>317.11666666666662</v>
      </c>
      <c r="G210" s="508">
        <v>309.43333333333322</v>
      </c>
      <c r="H210" s="508">
        <v>347.93333333333322</v>
      </c>
      <c r="I210" s="508">
        <v>355.61666666666662</v>
      </c>
      <c r="J210" s="508">
        <v>367.18333333333322</v>
      </c>
      <c r="K210" s="507">
        <v>344.05</v>
      </c>
      <c r="L210" s="507">
        <v>324.8</v>
      </c>
      <c r="M210" s="507">
        <v>2.6948099999999999</v>
      </c>
    </row>
    <row r="211" spans="1:13">
      <c r="A211" s="254">
        <v>201</v>
      </c>
      <c r="B211" s="510" t="s">
        <v>110</v>
      </c>
      <c r="C211" s="507">
        <v>3350.55</v>
      </c>
      <c r="D211" s="508">
        <v>3359.85</v>
      </c>
      <c r="E211" s="508">
        <v>3300.7</v>
      </c>
      <c r="F211" s="508">
        <v>3250.85</v>
      </c>
      <c r="G211" s="508">
        <v>3191.7</v>
      </c>
      <c r="H211" s="508">
        <v>3409.7</v>
      </c>
      <c r="I211" s="508">
        <v>3468.8500000000004</v>
      </c>
      <c r="J211" s="508">
        <v>3518.7</v>
      </c>
      <c r="K211" s="507">
        <v>3419</v>
      </c>
      <c r="L211" s="507">
        <v>3310</v>
      </c>
      <c r="M211" s="507">
        <v>10.981579999999999</v>
      </c>
    </row>
    <row r="212" spans="1:13">
      <c r="A212" s="254">
        <v>202</v>
      </c>
      <c r="B212" s="510" t="s">
        <v>383</v>
      </c>
      <c r="C212" s="507">
        <v>45.55</v>
      </c>
      <c r="D212" s="508">
        <v>46.199999999999996</v>
      </c>
      <c r="E212" s="508">
        <v>44.699999999999989</v>
      </c>
      <c r="F212" s="508">
        <v>43.849999999999994</v>
      </c>
      <c r="G212" s="508">
        <v>42.349999999999987</v>
      </c>
      <c r="H212" s="508">
        <v>47.04999999999999</v>
      </c>
      <c r="I212" s="508">
        <v>48.550000000000004</v>
      </c>
      <c r="J212" s="508">
        <v>49.399999999999991</v>
      </c>
      <c r="K212" s="507">
        <v>47.7</v>
      </c>
      <c r="L212" s="507">
        <v>45.35</v>
      </c>
      <c r="M212" s="507">
        <v>92.442170000000004</v>
      </c>
    </row>
    <row r="213" spans="1:13">
      <c r="A213" s="254">
        <v>203</v>
      </c>
      <c r="B213" s="510" t="s">
        <v>112</v>
      </c>
      <c r="C213" s="507">
        <v>330.2</v>
      </c>
      <c r="D213" s="508">
        <v>334.2166666666667</v>
      </c>
      <c r="E213" s="508">
        <v>323.43333333333339</v>
      </c>
      <c r="F213" s="508">
        <v>316.66666666666669</v>
      </c>
      <c r="G213" s="508">
        <v>305.88333333333338</v>
      </c>
      <c r="H213" s="508">
        <v>340.98333333333341</v>
      </c>
      <c r="I213" s="508">
        <v>351.76666666666671</v>
      </c>
      <c r="J213" s="508">
        <v>358.53333333333342</v>
      </c>
      <c r="K213" s="507">
        <v>345</v>
      </c>
      <c r="L213" s="507">
        <v>327.45</v>
      </c>
      <c r="M213" s="507">
        <v>150.35150999999999</v>
      </c>
    </row>
    <row r="214" spans="1:13">
      <c r="A214" s="254">
        <v>204</v>
      </c>
      <c r="B214" s="510" t="s">
        <v>384</v>
      </c>
      <c r="C214" s="507">
        <v>1061.25</v>
      </c>
      <c r="D214" s="508">
        <v>1067.2</v>
      </c>
      <c r="E214" s="508">
        <v>1051.4000000000001</v>
      </c>
      <c r="F214" s="508">
        <v>1041.55</v>
      </c>
      <c r="G214" s="508">
        <v>1025.75</v>
      </c>
      <c r="H214" s="508">
        <v>1077.0500000000002</v>
      </c>
      <c r="I214" s="508">
        <v>1092.8499999999999</v>
      </c>
      <c r="J214" s="508">
        <v>1102.7000000000003</v>
      </c>
      <c r="K214" s="507">
        <v>1083</v>
      </c>
      <c r="L214" s="507">
        <v>1057.3499999999999</v>
      </c>
      <c r="M214" s="507">
        <v>3.41201</v>
      </c>
    </row>
    <row r="215" spans="1:13">
      <c r="A215" s="254">
        <v>205</v>
      </c>
      <c r="B215" s="510" t="s">
        <v>385</v>
      </c>
      <c r="C215" s="507">
        <v>133.55000000000001</v>
      </c>
      <c r="D215" s="508">
        <v>133.95000000000002</v>
      </c>
      <c r="E215" s="508">
        <v>129.60000000000002</v>
      </c>
      <c r="F215" s="508">
        <v>125.65</v>
      </c>
      <c r="G215" s="508">
        <v>121.30000000000001</v>
      </c>
      <c r="H215" s="508">
        <v>137.90000000000003</v>
      </c>
      <c r="I215" s="508">
        <v>142.25</v>
      </c>
      <c r="J215" s="508">
        <v>146.20000000000005</v>
      </c>
      <c r="K215" s="507">
        <v>138.30000000000001</v>
      </c>
      <c r="L215" s="507">
        <v>130</v>
      </c>
      <c r="M215" s="507">
        <v>30.207139999999999</v>
      </c>
    </row>
    <row r="216" spans="1:13">
      <c r="A216" s="254">
        <v>206</v>
      </c>
      <c r="B216" s="510" t="s">
        <v>113</v>
      </c>
      <c r="C216" s="507">
        <v>241.35</v>
      </c>
      <c r="D216" s="508">
        <v>242.53333333333333</v>
      </c>
      <c r="E216" s="508">
        <v>238.46666666666667</v>
      </c>
      <c r="F216" s="508">
        <v>235.58333333333334</v>
      </c>
      <c r="G216" s="508">
        <v>231.51666666666668</v>
      </c>
      <c r="H216" s="508">
        <v>245.41666666666666</v>
      </c>
      <c r="I216" s="508">
        <v>249.48333333333332</v>
      </c>
      <c r="J216" s="508">
        <v>252.36666666666665</v>
      </c>
      <c r="K216" s="507">
        <v>246.6</v>
      </c>
      <c r="L216" s="507">
        <v>239.65</v>
      </c>
      <c r="M216" s="507">
        <v>65.385239999999996</v>
      </c>
    </row>
    <row r="217" spans="1:13">
      <c r="A217" s="254">
        <v>207</v>
      </c>
      <c r="B217" s="510" t="s">
        <v>114</v>
      </c>
      <c r="C217" s="507">
        <v>2204.75</v>
      </c>
      <c r="D217" s="508">
        <v>2214.8833333333332</v>
      </c>
      <c r="E217" s="508">
        <v>2189.8666666666663</v>
      </c>
      <c r="F217" s="508">
        <v>2174.9833333333331</v>
      </c>
      <c r="G217" s="508">
        <v>2149.9666666666662</v>
      </c>
      <c r="H217" s="508">
        <v>2229.7666666666664</v>
      </c>
      <c r="I217" s="508">
        <v>2254.7833333333328</v>
      </c>
      <c r="J217" s="508">
        <v>2269.6666666666665</v>
      </c>
      <c r="K217" s="507">
        <v>2239.9</v>
      </c>
      <c r="L217" s="507">
        <v>2200</v>
      </c>
      <c r="M217" s="507">
        <v>20.389299999999999</v>
      </c>
    </row>
    <row r="218" spans="1:13">
      <c r="A218" s="254">
        <v>208</v>
      </c>
      <c r="B218" s="510" t="s">
        <v>250</v>
      </c>
      <c r="C218" s="507">
        <v>301.95</v>
      </c>
      <c r="D218" s="508">
        <v>305.38333333333333</v>
      </c>
      <c r="E218" s="508">
        <v>297.66666666666663</v>
      </c>
      <c r="F218" s="508">
        <v>293.38333333333333</v>
      </c>
      <c r="G218" s="508">
        <v>285.66666666666663</v>
      </c>
      <c r="H218" s="508">
        <v>309.66666666666663</v>
      </c>
      <c r="I218" s="508">
        <v>317.38333333333333</v>
      </c>
      <c r="J218" s="508">
        <v>321.66666666666663</v>
      </c>
      <c r="K218" s="507">
        <v>313.10000000000002</v>
      </c>
      <c r="L218" s="507">
        <v>301.10000000000002</v>
      </c>
      <c r="M218" s="507">
        <v>10.665380000000001</v>
      </c>
    </row>
    <row r="219" spans="1:13">
      <c r="A219" s="254">
        <v>209</v>
      </c>
      <c r="B219" s="510" t="s">
        <v>386</v>
      </c>
      <c r="C219" s="507">
        <v>48895.35</v>
      </c>
      <c r="D219" s="508">
        <v>49139.183333333327</v>
      </c>
      <c r="E219" s="508">
        <v>48407.616666666654</v>
      </c>
      <c r="F219" s="508">
        <v>47919.883333333324</v>
      </c>
      <c r="G219" s="508">
        <v>47188.316666666651</v>
      </c>
      <c r="H219" s="508">
        <v>49626.916666666657</v>
      </c>
      <c r="I219" s="508">
        <v>50358.483333333323</v>
      </c>
      <c r="J219" s="508">
        <v>50846.21666666666</v>
      </c>
      <c r="K219" s="507">
        <v>49870.75</v>
      </c>
      <c r="L219" s="507">
        <v>48651.45</v>
      </c>
      <c r="M219" s="507">
        <v>6.5110000000000001E-2</v>
      </c>
    </row>
    <row r="220" spans="1:13">
      <c r="A220" s="254">
        <v>210</v>
      </c>
      <c r="B220" s="510" t="s">
        <v>251</v>
      </c>
      <c r="C220" s="507">
        <v>49.55</v>
      </c>
      <c r="D220" s="508">
        <v>49.9</v>
      </c>
      <c r="E220" s="508">
        <v>48.25</v>
      </c>
      <c r="F220" s="508">
        <v>46.95</v>
      </c>
      <c r="G220" s="508">
        <v>45.300000000000004</v>
      </c>
      <c r="H220" s="508">
        <v>51.199999999999996</v>
      </c>
      <c r="I220" s="508">
        <v>52.849999999999987</v>
      </c>
      <c r="J220" s="508">
        <v>54.149999999999991</v>
      </c>
      <c r="K220" s="507">
        <v>51.55</v>
      </c>
      <c r="L220" s="507">
        <v>48.6</v>
      </c>
      <c r="M220" s="507">
        <v>28.00872</v>
      </c>
    </row>
    <row r="221" spans="1:13">
      <c r="A221" s="254">
        <v>211</v>
      </c>
      <c r="B221" s="510" t="s">
        <v>108</v>
      </c>
      <c r="C221" s="507">
        <v>2568</v>
      </c>
      <c r="D221" s="508">
        <v>2597.4333333333329</v>
      </c>
      <c r="E221" s="508">
        <v>2526.9166666666661</v>
      </c>
      <c r="F221" s="508">
        <v>2485.833333333333</v>
      </c>
      <c r="G221" s="508">
        <v>2415.3166666666662</v>
      </c>
      <c r="H221" s="508">
        <v>2638.516666666666</v>
      </c>
      <c r="I221" s="508">
        <v>2709.0333333333333</v>
      </c>
      <c r="J221" s="508">
        <v>2750.1166666666659</v>
      </c>
      <c r="K221" s="507">
        <v>2667.95</v>
      </c>
      <c r="L221" s="507">
        <v>2556.35</v>
      </c>
      <c r="M221" s="507">
        <v>34.871850000000002</v>
      </c>
    </row>
    <row r="222" spans="1:13">
      <c r="A222" s="254">
        <v>212</v>
      </c>
      <c r="B222" s="510" t="s">
        <v>836</v>
      </c>
      <c r="C222" s="507">
        <v>277.95</v>
      </c>
      <c r="D222" s="508">
        <v>279.08333333333331</v>
      </c>
      <c r="E222" s="508">
        <v>275.86666666666662</v>
      </c>
      <c r="F222" s="508">
        <v>273.7833333333333</v>
      </c>
      <c r="G222" s="508">
        <v>270.56666666666661</v>
      </c>
      <c r="H222" s="508">
        <v>281.16666666666663</v>
      </c>
      <c r="I222" s="508">
        <v>284.38333333333333</v>
      </c>
      <c r="J222" s="508">
        <v>286.46666666666664</v>
      </c>
      <c r="K222" s="507">
        <v>282.3</v>
      </c>
      <c r="L222" s="507">
        <v>277</v>
      </c>
      <c r="M222" s="507">
        <v>0.49103999999999998</v>
      </c>
    </row>
    <row r="223" spans="1:13">
      <c r="A223" s="254">
        <v>213</v>
      </c>
      <c r="B223" s="510" t="s">
        <v>116</v>
      </c>
      <c r="C223" s="507">
        <v>612.85</v>
      </c>
      <c r="D223" s="508">
        <v>619.73333333333323</v>
      </c>
      <c r="E223" s="508">
        <v>601.46666666666647</v>
      </c>
      <c r="F223" s="508">
        <v>590.08333333333326</v>
      </c>
      <c r="G223" s="508">
        <v>571.81666666666649</v>
      </c>
      <c r="H223" s="508">
        <v>631.11666666666645</v>
      </c>
      <c r="I223" s="508">
        <v>649.3833333333331</v>
      </c>
      <c r="J223" s="508">
        <v>660.76666666666642</v>
      </c>
      <c r="K223" s="507">
        <v>638</v>
      </c>
      <c r="L223" s="507">
        <v>608.35</v>
      </c>
      <c r="M223" s="507">
        <v>217.57862</v>
      </c>
    </row>
    <row r="224" spans="1:13">
      <c r="A224" s="254">
        <v>214</v>
      </c>
      <c r="B224" s="510" t="s">
        <v>252</v>
      </c>
      <c r="C224" s="507">
        <v>1471.2</v>
      </c>
      <c r="D224" s="508">
        <v>1480.8166666666666</v>
      </c>
      <c r="E224" s="508">
        <v>1451.6333333333332</v>
      </c>
      <c r="F224" s="508">
        <v>1432.0666666666666</v>
      </c>
      <c r="G224" s="508">
        <v>1402.8833333333332</v>
      </c>
      <c r="H224" s="508">
        <v>1500.3833333333332</v>
      </c>
      <c r="I224" s="508">
        <v>1529.5666666666666</v>
      </c>
      <c r="J224" s="508">
        <v>1549.1333333333332</v>
      </c>
      <c r="K224" s="507">
        <v>1510</v>
      </c>
      <c r="L224" s="507">
        <v>1461.25</v>
      </c>
      <c r="M224" s="507">
        <v>7.7392000000000003</v>
      </c>
    </row>
    <row r="225" spans="1:13">
      <c r="A225" s="254">
        <v>215</v>
      </c>
      <c r="B225" s="510" t="s">
        <v>117</v>
      </c>
      <c r="C225" s="507">
        <v>461.8</v>
      </c>
      <c r="D225" s="508">
        <v>469.5</v>
      </c>
      <c r="E225" s="508">
        <v>453.3</v>
      </c>
      <c r="F225" s="508">
        <v>444.8</v>
      </c>
      <c r="G225" s="508">
        <v>428.6</v>
      </c>
      <c r="H225" s="508">
        <v>478</v>
      </c>
      <c r="I225" s="508">
        <v>494.20000000000005</v>
      </c>
      <c r="J225" s="508">
        <v>502.7</v>
      </c>
      <c r="K225" s="507">
        <v>485.7</v>
      </c>
      <c r="L225" s="507">
        <v>461</v>
      </c>
      <c r="M225" s="507">
        <v>62.000109999999999</v>
      </c>
    </row>
    <row r="226" spans="1:13">
      <c r="A226" s="254">
        <v>216</v>
      </c>
      <c r="B226" s="510" t="s">
        <v>387</v>
      </c>
      <c r="C226" s="507">
        <v>404.6</v>
      </c>
      <c r="D226" s="508">
        <v>405.86666666666662</v>
      </c>
      <c r="E226" s="508">
        <v>400.73333333333323</v>
      </c>
      <c r="F226" s="508">
        <v>396.86666666666662</v>
      </c>
      <c r="G226" s="508">
        <v>391.73333333333323</v>
      </c>
      <c r="H226" s="508">
        <v>409.73333333333323</v>
      </c>
      <c r="I226" s="508">
        <v>414.86666666666656</v>
      </c>
      <c r="J226" s="508">
        <v>418.73333333333323</v>
      </c>
      <c r="K226" s="507">
        <v>411</v>
      </c>
      <c r="L226" s="507">
        <v>402</v>
      </c>
      <c r="M226" s="507">
        <v>3.0142899999999999</v>
      </c>
    </row>
    <row r="227" spans="1:13">
      <c r="A227" s="254">
        <v>217</v>
      </c>
      <c r="B227" s="510" t="s">
        <v>388</v>
      </c>
      <c r="C227" s="507">
        <v>2719.55</v>
      </c>
      <c r="D227" s="508">
        <v>2741.1333333333332</v>
      </c>
      <c r="E227" s="508">
        <v>2692.2666666666664</v>
      </c>
      <c r="F227" s="508">
        <v>2664.9833333333331</v>
      </c>
      <c r="G227" s="508">
        <v>2616.1166666666663</v>
      </c>
      <c r="H227" s="508">
        <v>2768.4166666666665</v>
      </c>
      <c r="I227" s="508">
        <v>2817.2833333333333</v>
      </c>
      <c r="J227" s="508">
        <v>2844.5666666666666</v>
      </c>
      <c r="K227" s="507">
        <v>2790</v>
      </c>
      <c r="L227" s="507">
        <v>2713.85</v>
      </c>
      <c r="M227" s="507">
        <v>7.2539999999999993E-2</v>
      </c>
    </row>
    <row r="228" spans="1:13">
      <c r="A228" s="254">
        <v>218</v>
      </c>
      <c r="B228" s="510" t="s">
        <v>253</v>
      </c>
      <c r="C228" s="507">
        <v>42</v>
      </c>
      <c r="D228" s="508">
        <v>42.766666666666673</v>
      </c>
      <c r="E228" s="508">
        <v>40.533333333333346</v>
      </c>
      <c r="F228" s="508">
        <v>39.06666666666667</v>
      </c>
      <c r="G228" s="508">
        <v>36.833333333333343</v>
      </c>
      <c r="H228" s="508">
        <v>44.233333333333348</v>
      </c>
      <c r="I228" s="508">
        <v>46.466666666666683</v>
      </c>
      <c r="J228" s="508">
        <v>47.933333333333351</v>
      </c>
      <c r="K228" s="507">
        <v>45</v>
      </c>
      <c r="L228" s="507">
        <v>41.3</v>
      </c>
      <c r="M228" s="507">
        <v>1212.2207000000001</v>
      </c>
    </row>
    <row r="229" spans="1:13">
      <c r="A229" s="254">
        <v>219</v>
      </c>
      <c r="B229" s="510" t="s">
        <v>119</v>
      </c>
      <c r="C229" s="507">
        <v>66.95</v>
      </c>
      <c r="D229" s="508">
        <v>66.783333333333346</v>
      </c>
      <c r="E229" s="508">
        <v>65.466666666666697</v>
      </c>
      <c r="F229" s="508">
        <v>63.983333333333348</v>
      </c>
      <c r="G229" s="508">
        <v>62.6666666666667</v>
      </c>
      <c r="H229" s="508">
        <v>68.266666666666694</v>
      </c>
      <c r="I229" s="508">
        <v>69.583333333333329</v>
      </c>
      <c r="J229" s="508">
        <v>71.066666666666691</v>
      </c>
      <c r="K229" s="507">
        <v>68.099999999999994</v>
      </c>
      <c r="L229" s="507">
        <v>65.3</v>
      </c>
      <c r="M229" s="507">
        <v>337.28098999999997</v>
      </c>
    </row>
    <row r="230" spans="1:13">
      <c r="A230" s="254">
        <v>220</v>
      </c>
      <c r="B230" s="510" t="s">
        <v>389</v>
      </c>
      <c r="C230" s="507">
        <v>55</v>
      </c>
      <c r="D230" s="508">
        <v>54.300000000000004</v>
      </c>
      <c r="E230" s="508">
        <v>52.800000000000011</v>
      </c>
      <c r="F230" s="508">
        <v>50.600000000000009</v>
      </c>
      <c r="G230" s="508">
        <v>49.100000000000016</v>
      </c>
      <c r="H230" s="508">
        <v>56.500000000000007</v>
      </c>
      <c r="I230" s="508">
        <v>57.999999999999993</v>
      </c>
      <c r="J230" s="508">
        <v>60.2</v>
      </c>
      <c r="K230" s="507">
        <v>55.8</v>
      </c>
      <c r="L230" s="507">
        <v>52.1</v>
      </c>
      <c r="M230" s="507">
        <v>97.814970000000002</v>
      </c>
    </row>
    <row r="231" spans="1:13">
      <c r="A231" s="254">
        <v>221</v>
      </c>
      <c r="B231" s="510" t="s">
        <v>390</v>
      </c>
      <c r="C231" s="507">
        <v>1097.7</v>
      </c>
      <c r="D231" s="508">
        <v>1110.1833333333334</v>
      </c>
      <c r="E231" s="508">
        <v>1082.5166666666669</v>
      </c>
      <c r="F231" s="508">
        <v>1067.3333333333335</v>
      </c>
      <c r="G231" s="508">
        <v>1039.666666666667</v>
      </c>
      <c r="H231" s="508">
        <v>1125.3666666666668</v>
      </c>
      <c r="I231" s="508">
        <v>1153.0333333333333</v>
      </c>
      <c r="J231" s="508">
        <v>1168.2166666666667</v>
      </c>
      <c r="K231" s="507">
        <v>1137.8499999999999</v>
      </c>
      <c r="L231" s="507">
        <v>1095</v>
      </c>
      <c r="M231" s="507">
        <v>0.49313000000000001</v>
      </c>
    </row>
    <row r="232" spans="1:13">
      <c r="A232" s="254">
        <v>222</v>
      </c>
      <c r="B232" s="510" t="s">
        <v>391</v>
      </c>
      <c r="C232" s="507">
        <v>313.14999999999998</v>
      </c>
      <c r="D232" s="508">
        <v>309.18333333333334</v>
      </c>
      <c r="E232" s="508">
        <v>303.86666666666667</v>
      </c>
      <c r="F232" s="508">
        <v>294.58333333333331</v>
      </c>
      <c r="G232" s="508">
        <v>289.26666666666665</v>
      </c>
      <c r="H232" s="508">
        <v>318.4666666666667</v>
      </c>
      <c r="I232" s="508">
        <v>323.78333333333342</v>
      </c>
      <c r="J232" s="508">
        <v>333.06666666666672</v>
      </c>
      <c r="K232" s="507">
        <v>314.5</v>
      </c>
      <c r="L232" s="507">
        <v>299.89999999999998</v>
      </c>
      <c r="M232" s="507">
        <v>9.0245499999999996</v>
      </c>
    </row>
    <row r="233" spans="1:13">
      <c r="A233" s="254">
        <v>223</v>
      </c>
      <c r="B233" s="510" t="s">
        <v>746</v>
      </c>
      <c r="C233" s="507">
        <v>1201.5</v>
      </c>
      <c r="D233" s="508">
        <v>1193.3666666666666</v>
      </c>
      <c r="E233" s="508">
        <v>1171.5333333333331</v>
      </c>
      <c r="F233" s="508">
        <v>1141.5666666666666</v>
      </c>
      <c r="G233" s="508">
        <v>1119.7333333333331</v>
      </c>
      <c r="H233" s="508">
        <v>1223.333333333333</v>
      </c>
      <c r="I233" s="508">
        <v>1245.1666666666665</v>
      </c>
      <c r="J233" s="508">
        <v>1275.133333333333</v>
      </c>
      <c r="K233" s="507">
        <v>1215.2</v>
      </c>
      <c r="L233" s="507">
        <v>1163.4000000000001</v>
      </c>
      <c r="M233" s="507">
        <v>0.28511999999999998</v>
      </c>
    </row>
    <row r="234" spans="1:13">
      <c r="A234" s="254">
        <v>224</v>
      </c>
      <c r="B234" s="510" t="s">
        <v>750</v>
      </c>
      <c r="C234" s="507">
        <v>612.1</v>
      </c>
      <c r="D234" s="508">
        <v>616.26666666666665</v>
      </c>
      <c r="E234" s="508">
        <v>597.88333333333333</v>
      </c>
      <c r="F234" s="508">
        <v>583.66666666666663</v>
      </c>
      <c r="G234" s="508">
        <v>565.2833333333333</v>
      </c>
      <c r="H234" s="508">
        <v>630.48333333333335</v>
      </c>
      <c r="I234" s="508">
        <v>648.86666666666656</v>
      </c>
      <c r="J234" s="508">
        <v>663.08333333333337</v>
      </c>
      <c r="K234" s="507">
        <v>634.65</v>
      </c>
      <c r="L234" s="507">
        <v>602.04999999999995</v>
      </c>
      <c r="M234" s="507">
        <v>4.7962499999999997</v>
      </c>
    </row>
    <row r="235" spans="1:13">
      <c r="A235" s="254">
        <v>225</v>
      </c>
      <c r="B235" s="510" t="s">
        <v>392</v>
      </c>
      <c r="C235" s="507">
        <v>121.75</v>
      </c>
      <c r="D235" s="508">
        <v>122.31666666666666</v>
      </c>
      <c r="E235" s="508">
        <v>118.93333333333332</v>
      </c>
      <c r="F235" s="508">
        <v>116.11666666666666</v>
      </c>
      <c r="G235" s="508">
        <v>112.73333333333332</v>
      </c>
      <c r="H235" s="508">
        <v>125.13333333333333</v>
      </c>
      <c r="I235" s="508">
        <v>128.51666666666665</v>
      </c>
      <c r="J235" s="508">
        <v>131.33333333333331</v>
      </c>
      <c r="K235" s="507">
        <v>125.7</v>
      </c>
      <c r="L235" s="507">
        <v>119.5</v>
      </c>
      <c r="M235" s="507">
        <v>17.89226</v>
      </c>
    </row>
    <row r="236" spans="1:13">
      <c r="A236" s="254">
        <v>226</v>
      </c>
      <c r="B236" s="510" t="s">
        <v>393</v>
      </c>
      <c r="C236" s="507">
        <v>87.1</v>
      </c>
      <c r="D236" s="508">
        <v>87.666666666666671</v>
      </c>
      <c r="E236" s="508">
        <v>86.333333333333343</v>
      </c>
      <c r="F236" s="508">
        <v>85.566666666666677</v>
      </c>
      <c r="G236" s="508">
        <v>84.233333333333348</v>
      </c>
      <c r="H236" s="508">
        <v>88.433333333333337</v>
      </c>
      <c r="I236" s="508">
        <v>89.76666666666668</v>
      </c>
      <c r="J236" s="508">
        <v>90.533333333333331</v>
      </c>
      <c r="K236" s="507">
        <v>89</v>
      </c>
      <c r="L236" s="507">
        <v>86.9</v>
      </c>
      <c r="M236" s="507">
        <v>39.525010000000002</v>
      </c>
    </row>
    <row r="237" spans="1:13">
      <c r="A237" s="254">
        <v>227</v>
      </c>
      <c r="B237" s="510" t="s">
        <v>126</v>
      </c>
      <c r="C237" s="507">
        <v>205.2</v>
      </c>
      <c r="D237" s="508">
        <v>205.56666666666669</v>
      </c>
      <c r="E237" s="508">
        <v>203.13333333333338</v>
      </c>
      <c r="F237" s="508">
        <v>201.06666666666669</v>
      </c>
      <c r="G237" s="508">
        <v>198.63333333333338</v>
      </c>
      <c r="H237" s="508">
        <v>207.63333333333338</v>
      </c>
      <c r="I237" s="508">
        <v>210.06666666666672</v>
      </c>
      <c r="J237" s="508">
        <v>212.13333333333338</v>
      </c>
      <c r="K237" s="507">
        <v>208</v>
      </c>
      <c r="L237" s="507">
        <v>203.5</v>
      </c>
      <c r="M237" s="507">
        <v>307.87959999999998</v>
      </c>
    </row>
    <row r="238" spans="1:13">
      <c r="A238" s="254">
        <v>228</v>
      </c>
      <c r="B238" s="510" t="s">
        <v>395</v>
      </c>
      <c r="C238" s="507">
        <v>129.05000000000001</v>
      </c>
      <c r="D238" s="508">
        <v>130.18333333333334</v>
      </c>
      <c r="E238" s="508">
        <v>126.66666666666669</v>
      </c>
      <c r="F238" s="508">
        <v>124.28333333333335</v>
      </c>
      <c r="G238" s="508">
        <v>120.76666666666669</v>
      </c>
      <c r="H238" s="508">
        <v>132.56666666666666</v>
      </c>
      <c r="I238" s="508">
        <v>136.08333333333331</v>
      </c>
      <c r="J238" s="508">
        <v>138.46666666666667</v>
      </c>
      <c r="K238" s="507">
        <v>133.69999999999999</v>
      </c>
      <c r="L238" s="507">
        <v>127.8</v>
      </c>
      <c r="M238" s="507">
        <v>16.150210000000001</v>
      </c>
    </row>
    <row r="239" spans="1:13">
      <c r="A239" s="254">
        <v>229</v>
      </c>
      <c r="B239" s="510" t="s">
        <v>396</v>
      </c>
      <c r="C239" s="507">
        <v>172.35</v>
      </c>
      <c r="D239" s="508">
        <v>172.83333333333334</v>
      </c>
      <c r="E239" s="508">
        <v>169.91666666666669</v>
      </c>
      <c r="F239" s="508">
        <v>167.48333333333335</v>
      </c>
      <c r="G239" s="508">
        <v>164.56666666666669</v>
      </c>
      <c r="H239" s="508">
        <v>175.26666666666668</v>
      </c>
      <c r="I239" s="508">
        <v>178.18333333333337</v>
      </c>
      <c r="J239" s="508">
        <v>180.61666666666667</v>
      </c>
      <c r="K239" s="507">
        <v>175.75</v>
      </c>
      <c r="L239" s="507">
        <v>170.4</v>
      </c>
      <c r="M239" s="507">
        <v>18.428360000000001</v>
      </c>
    </row>
    <row r="240" spans="1:13">
      <c r="A240" s="254">
        <v>230</v>
      </c>
      <c r="B240" s="510" t="s">
        <v>115</v>
      </c>
      <c r="C240" s="507">
        <v>224.05</v>
      </c>
      <c r="D240" s="508">
        <v>227.08333333333334</v>
      </c>
      <c r="E240" s="508">
        <v>219.4666666666667</v>
      </c>
      <c r="F240" s="508">
        <v>214.88333333333335</v>
      </c>
      <c r="G240" s="508">
        <v>207.26666666666671</v>
      </c>
      <c r="H240" s="508">
        <v>231.66666666666669</v>
      </c>
      <c r="I240" s="508">
        <v>239.2833333333333</v>
      </c>
      <c r="J240" s="508">
        <v>243.86666666666667</v>
      </c>
      <c r="K240" s="507">
        <v>234.7</v>
      </c>
      <c r="L240" s="507">
        <v>222.5</v>
      </c>
      <c r="M240" s="507">
        <v>128.93118000000001</v>
      </c>
    </row>
    <row r="241" spans="1:13">
      <c r="A241" s="254">
        <v>231</v>
      </c>
      <c r="B241" s="510" t="s">
        <v>397</v>
      </c>
      <c r="C241" s="507">
        <v>104.15</v>
      </c>
      <c r="D241" s="508">
        <v>107.64999999999999</v>
      </c>
      <c r="E241" s="508">
        <v>99.499999999999986</v>
      </c>
      <c r="F241" s="508">
        <v>94.85</v>
      </c>
      <c r="G241" s="508">
        <v>86.699999999999989</v>
      </c>
      <c r="H241" s="508">
        <v>112.29999999999998</v>
      </c>
      <c r="I241" s="508">
        <v>120.44999999999999</v>
      </c>
      <c r="J241" s="508">
        <v>125.09999999999998</v>
      </c>
      <c r="K241" s="507">
        <v>115.8</v>
      </c>
      <c r="L241" s="507">
        <v>103</v>
      </c>
      <c r="M241" s="507">
        <v>144.90006</v>
      </c>
    </row>
    <row r="242" spans="1:13">
      <c r="A242" s="254">
        <v>232</v>
      </c>
      <c r="B242" s="510" t="s">
        <v>747</v>
      </c>
      <c r="C242" s="507">
        <v>8488.7000000000007</v>
      </c>
      <c r="D242" s="508">
        <v>8471.3666666666668</v>
      </c>
      <c r="E242" s="508">
        <v>8347.7333333333336</v>
      </c>
      <c r="F242" s="508">
        <v>8206.7666666666664</v>
      </c>
      <c r="G242" s="508">
        <v>8083.1333333333332</v>
      </c>
      <c r="H242" s="508">
        <v>8612.3333333333339</v>
      </c>
      <c r="I242" s="508">
        <v>8735.966666666669</v>
      </c>
      <c r="J242" s="508">
        <v>8876.9333333333343</v>
      </c>
      <c r="K242" s="507">
        <v>8595</v>
      </c>
      <c r="L242" s="507">
        <v>8330.4</v>
      </c>
      <c r="M242" s="507">
        <v>2.3880400000000002</v>
      </c>
    </row>
    <row r="243" spans="1:13">
      <c r="A243" s="254">
        <v>233</v>
      </c>
      <c r="B243" s="510" t="s">
        <v>254</v>
      </c>
      <c r="C243" s="507">
        <v>131.5</v>
      </c>
      <c r="D243" s="508">
        <v>132.56666666666669</v>
      </c>
      <c r="E243" s="508">
        <v>127.78333333333339</v>
      </c>
      <c r="F243" s="508">
        <v>124.06666666666669</v>
      </c>
      <c r="G243" s="508">
        <v>119.28333333333339</v>
      </c>
      <c r="H243" s="508">
        <v>136.28333333333339</v>
      </c>
      <c r="I243" s="508">
        <v>141.06666666666669</v>
      </c>
      <c r="J243" s="508">
        <v>144.78333333333339</v>
      </c>
      <c r="K243" s="507">
        <v>137.35</v>
      </c>
      <c r="L243" s="507">
        <v>128.85</v>
      </c>
      <c r="M243" s="507">
        <v>16.721889999999998</v>
      </c>
    </row>
    <row r="244" spans="1:13">
      <c r="A244" s="254">
        <v>234</v>
      </c>
      <c r="B244" s="510" t="s">
        <v>398</v>
      </c>
      <c r="C244" s="507">
        <v>328.25</v>
      </c>
      <c r="D244" s="508">
        <v>329.16666666666669</v>
      </c>
      <c r="E244" s="508">
        <v>309.33333333333337</v>
      </c>
      <c r="F244" s="508">
        <v>290.41666666666669</v>
      </c>
      <c r="G244" s="508">
        <v>270.58333333333337</v>
      </c>
      <c r="H244" s="508">
        <v>348.08333333333337</v>
      </c>
      <c r="I244" s="508">
        <v>367.91666666666674</v>
      </c>
      <c r="J244" s="508">
        <v>386.83333333333337</v>
      </c>
      <c r="K244" s="507">
        <v>349</v>
      </c>
      <c r="L244" s="507">
        <v>310.25</v>
      </c>
      <c r="M244" s="507">
        <v>107.37005000000001</v>
      </c>
    </row>
    <row r="245" spans="1:13">
      <c r="A245" s="254">
        <v>235</v>
      </c>
      <c r="B245" s="510" t="s">
        <v>255</v>
      </c>
      <c r="C245" s="507">
        <v>125.1</v>
      </c>
      <c r="D245" s="508">
        <v>125.45</v>
      </c>
      <c r="E245" s="508">
        <v>123.4</v>
      </c>
      <c r="F245" s="508">
        <v>121.7</v>
      </c>
      <c r="G245" s="508">
        <v>119.65</v>
      </c>
      <c r="H245" s="508">
        <v>127.15</v>
      </c>
      <c r="I245" s="508">
        <v>129.19999999999999</v>
      </c>
      <c r="J245" s="508">
        <v>130.9</v>
      </c>
      <c r="K245" s="507">
        <v>127.5</v>
      </c>
      <c r="L245" s="507">
        <v>123.75</v>
      </c>
      <c r="M245" s="507">
        <v>13.719939999999999</v>
      </c>
    </row>
    <row r="246" spans="1:13">
      <c r="A246" s="254">
        <v>236</v>
      </c>
      <c r="B246" s="510" t="s">
        <v>125</v>
      </c>
      <c r="C246" s="507">
        <v>101.3</v>
      </c>
      <c r="D246" s="508">
        <v>101.26666666666667</v>
      </c>
      <c r="E246" s="508">
        <v>100.23333333333333</v>
      </c>
      <c r="F246" s="508">
        <v>99.166666666666671</v>
      </c>
      <c r="G246" s="508">
        <v>98.13333333333334</v>
      </c>
      <c r="H246" s="508">
        <v>102.33333333333333</v>
      </c>
      <c r="I246" s="508">
        <v>103.36666666666666</v>
      </c>
      <c r="J246" s="508">
        <v>104.43333333333332</v>
      </c>
      <c r="K246" s="507">
        <v>102.3</v>
      </c>
      <c r="L246" s="507">
        <v>100.2</v>
      </c>
      <c r="M246" s="507">
        <v>349.87666000000002</v>
      </c>
    </row>
    <row r="247" spans="1:13">
      <c r="A247" s="254">
        <v>237</v>
      </c>
      <c r="B247" s="510" t="s">
        <v>399</v>
      </c>
      <c r="C247" s="507">
        <v>17.149999999999999</v>
      </c>
      <c r="D247" s="508">
        <v>17.45</v>
      </c>
      <c r="E247" s="508">
        <v>16.599999999999998</v>
      </c>
      <c r="F247" s="508">
        <v>16.049999999999997</v>
      </c>
      <c r="G247" s="508">
        <v>15.199999999999996</v>
      </c>
      <c r="H247" s="508">
        <v>18</v>
      </c>
      <c r="I247" s="508">
        <v>18.850000000000001</v>
      </c>
      <c r="J247" s="508">
        <v>19.400000000000002</v>
      </c>
      <c r="K247" s="507">
        <v>18.3</v>
      </c>
      <c r="L247" s="507">
        <v>16.899999999999999</v>
      </c>
      <c r="M247" s="507">
        <v>103.89355999999999</v>
      </c>
    </row>
    <row r="248" spans="1:13">
      <c r="A248" s="254">
        <v>238</v>
      </c>
      <c r="B248" s="510" t="s">
        <v>772</v>
      </c>
      <c r="C248" s="507">
        <v>1987.35</v>
      </c>
      <c r="D248" s="508">
        <v>2005.3499999999997</v>
      </c>
      <c r="E248" s="508">
        <v>1946.9999999999995</v>
      </c>
      <c r="F248" s="508">
        <v>1906.6499999999999</v>
      </c>
      <c r="G248" s="508">
        <v>1848.2999999999997</v>
      </c>
      <c r="H248" s="508">
        <v>2045.6999999999994</v>
      </c>
      <c r="I248" s="508">
        <v>2104.0499999999993</v>
      </c>
      <c r="J248" s="508">
        <v>2144.3999999999992</v>
      </c>
      <c r="K248" s="507">
        <v>2063.6999999999998</v>
      </c>
      <c r="L248" s="507">
        <v>1965</v>
      </c>
      <c r="M248" s="507">
        <v>25.029589999999999</v>
      </c>
    </row>
    <row r="249" spans="1:13">
      <c r="A249" s="254">
        <v>239</v>
      </c>
      <c r="B249" s="510" t="s">
        <v>748</v>
      </c>
      <c r="C249" s="507">
        <v>292.8</v>
      </c>
      <c r="D249" s="508">
        <v>291.98333333333335</v>
      </c>
      <c r="E249" s="508">
        <v>285.26666666666671</v>
      </c>
      <c r="F249" s="508">
        <v>277.73333333333335</v>
      </c>
      <c r="G249" s="508">
        <v>271.01666666666671</v>
      </c>
      <c r="H249" s="508">
        <v>299.51666666666671</v>
      </c>
      <c r="I249" s="508">
        <v>306.23333333333341</v>
      </c>
      <c r="J249" s="508">
        <v>313.76666666666671</v>
      </c>
      <c r="K249" s="507">
        <v>298.7</v>
      </c>
      <c r="L249" s="507">
        <v>284.45</v>
      </c>
      <c r="M249" s="507">
        <v>1.4904500000000001</v>
      </c>
    </row>
    <row r="250" spans="1:13">
      <c r="A250" s="254">
        <v>240</v>
      </c>
      <c r="B250" s="510" t="s">
        <v>120</v>
      </c>
      <c r="C250" s="507">
        <v>508.95</v>
      </c>
      <c r="D250" s="508">
        <v>510.76666666666671</v>
      </c>
      <c r="E250" s="508">
        <v>505.08333333333337</v>
      </c>
      <c r="F250" s="508">
        <v>501.21666666666664</v>
      </c>
      <c r="G250" s="508">
        <v>495.5333333333333</v>
      </c>
      <c r="H250" s="508">
        <v>514.63333333333344</v>
      </c>
      <c r="I250" s="508">
        <v>520.31666666666672</v>
      </c>
      <c r="J250" s="508">
        <v>524.18333333333351</v>
      </c>
      <c r="K250" s="507">
        <v>516.45000000000005</v>
      </c>
      <c r="L250" s="507">
        <v>506.9</v>
      </c>
      <c r="M250" s="507">
        <v>18.32403</v>
      </c>
    </row>
    <row r="251" spans="1:13">
      <c r="A251" s="254">
        <v>241</v>
      </c>
      <c r="B251" s="510" t="s">
        <v>827</v>
      </c>
      <c r="C251" s="507">
        <v>252.65</v>
      </c>
      <c r="D251" s="508">
        <v>254.96666666666667</v>
      </c>
      <c r="E251" s="508">
        <v>248.93333333333334</v>
      </c>
      <c r="F251" s="508">
        <v>245.21666666666667</v>
      </c>
      <c r="G251" s="508">
        <v>239.18333333333334</v>
      </c>
      <c r="H251" s="508">
        <v>258.68333333333334</v>
      </c>
      <c r="I251" s="508">
        <v>264.7166666666667</v>
      </c>
      <c r="J251" s="508">
        <v>268.43333333333334</v>
      </c>
      <c r="K251" s="507">
        <v>261</v>
      </c>
      <c r="L251" s="507">
        <v>251.25</v>
      </c>
      <c r="M251" s="507">
        <v>19.915710000000001</v>
      </c>
    </row>
    <row r="252" spans="1:13">
      <c r="A252" s="254">
        <v>242</v>
      </c>
      <c r="B252" s="510" t="s">
        <v>122</v>
      </c>
      <c r="C252" s="507">
        <v>1022.65</v>
      </c>
      <c r="D252" s="508">
        <v>1031.5666666666668</v>
      </c>
      <c r="E252" s="508">
        <v>1006.7333333333336</v>
      </c>
      <c r="F252" s="508">
        <v>990.81666666666672</v>
      </c>
      <c r="G252" s="508">
        <v>965.98333333333346</v>
      </c>
      <c r="H252" s="508">
        <v>1047.4833333333336</v>
      </c>
      <c r="I252" s="508">
        <v>1072.3166666666671</v>
      </c>
      <c r="J252" s="508">
        <v>1088.2333333333338</v>
      </c>
      <c r="K252" s="507">
        <v>1056.4000000000001</v>
      </c>
      <c r="L252" s="507">
        <v>1015.65</v>
      </c>
      <c r="M252" s="507">
        <v>57.353819999999999</v>
      </c>
    </row>
    <row r="253" spans="1:13">
      <c r="A253" s="254">
        <v>243</v>
      </c>
      <c r="B253" s="510" t="s">
        <v>256</v>
      </c>
      <c r="C253" s="507">
        <v>4803.6000000000004</v>
      </c>
      <c r="D253" s="508">
        <v>4852.8666666666668</v>
      </c>
      <c r="E253" s="508">
        <v>4738.7333333333336</v>
      </c>
      <c r="F253" s="508">
        <v>4673.8666666666668</v>
      </c>
      <c r="G253" s="508">
        <v>4559.7333333333336</v>
      </c>
      <c r="H253" s="508">
        <v>4917.7333333333336</v>
      </c>
      <c r="I253" s="508">
        <v>5031.8666666666668</v>
      </c>
      <c r="J253" s="508">
        <v>5096.7333333333336</v>
      </c>
      <c r="K253" s="507">
        <v>4967</v>
      </c>
      <c r="L253" s="507">
        <v>4788</v>
      </c>
      <c r="M253" s="507">
        <v>7.1224100000000004</v>
      </c>
    </row>
    <row r="254" spans="1:13">
      <c r="A254" s="254">
        <v>244</v>
      </c>
      <c r="B254" s="510" t="s">
        <v>124</v>
      </c>
      <c r="C254" s="507">
        <v>1374.85</v>
      </c>
      <c r="D254" s="508">
        <v>1378.8666666666668</v>
      </c>
      <c r="E254" s="508">
        <v>1366.0333333333335</v>
      </c>
      <c r="F254" s="508">
        <v>1357.2166666666667</v>
      </c>
      <c r="G254" s="508">
        <v>1344.3833333333334</v>
      </c>
      <c r="H254" s="508">
        <v>1387.6833333333336</v>
      </c>
      <c r="I254" s="508">
        <v>1400.5166666666667</v>
      </c>
      <c r="J254" s="508">
        <v>1409.3333333333337</v>
      </c>
      <c r="K254" s="507">
        <v>1391.7</v>
      </c>
      <c r="L254" s="507">
        <v>1370.05</v>
      </c>
      <c r="M254" s="507">
        <v>94.620609999999999</v>
      </c>
    </row>
    <row r="255" spans="1:13">
      <c r="A255" s="254">
        <v>245</v>
      </c>
      <c r="B255" s="510" t="s">
        <v>749</v>
      </c>
      <c r="C255" s="507">
        <v>743.55</v>
      </c>
      <c r="D255" s="508">
        <v>741.2166666666667</v>
      </c>
      <c r="E255" s="508">
        <v>732.43333333333339</v>
      </c>
      <c r="F255" s="508">
        <v>721.31666666666672</v>
      </c>
      <c r="G255" s="508">
        <v>712.53333333333342</v>
      </c>
      <c r="H255" s="508">
        <v>752.33333333333337</v>
      </c>
      <c r="I255" s="508">
        <v>761.11666666666667</v>
      </c>
      <c r="J255" s="508">
        <v>772.23333333333335</v>
      </c>
      <c r="K255" s="507">
        <v>750</v>
      </c>
      <c r="L255" s="507">
        <v>730.1</v>
      </c>
      <c r="M255" s="507">
        <v>0.17610999999999999</v>
      </c>
    </row>
    <row r="256" spans="1:13">
      <c r="A256" s="254">
        <v>246</v>
      </c>
      <c r="B256" s="510" t="s">
        <v>400</v>
      </c>
      <c r="C256" s="507">
        <v>321.05</v>
      </c>
      <c r="D256" s="508">
        <v>323.01666666666665</v>
      </c>
      <c r="E256" s="508">
        <v>318.0333333333333</v>
      </c>
      <c r="F256" s="508">
        <v>315.01666666666665</v>
      </c>
      <c r="G256" s="508">
        <v>310.0333333333333</v>
      </c>
      <c r="H256" s="508">
        <v>326.0333333333333</v>
      </c>
      <c r="I256" s="508">
        <v>331.01666666666665</v>
      </c>
      <c r="J256" s="508">
        <v>334.0333333333333</v>
      </c>
      <c r="K256" s="507">
        <v>328</v>
      </c>
      <c r="L256" s="507">
        <v>320</v>
      </c>
      <c r="M256" s="507">
        <v>3.00698</v>
      </c>
    </row>
    <row r="257" spans="1:13">
      <c r="A257" s="254">
        <v>247</v>
      </c>
      <c r="B257" s="510" t="s">
        <v>121</v>
      </c>
      <c r="C257" s="507">
        <v>1663.95</v>
      </c>
      <c r="D257" s="508">
        <v>1675.4333333333332</v>
      </c>
      <c r="E257" s="508">
        <v>1645.8666666666663</v>
      </c>
      <c r="F257" s="508">
        <v>1627.7833333333331</v>
      </c>
      <c r="G257" s="508">
        <v>1598.2166666666662</v>
      </c>
      <c r="H257" s="508">
        <v>1693.5166666666664</v>
      </c>
      <c r="I257" s="508">
        <v>1723.0833333333335</v>
      </c>
      <c r="J257" s="508">
        <v>1741.1666666666665</v>
      </c>
      <c r="K257" s="507">
        <v>1705</v>
      </c>
      <c r="L257" s="507">
        <v>1657.35</v>
      </c>
      <c r="M257" s="507">
        <v>5.3023499999999997</v>
      </c>
    </row>
    <row r="258" spans="1:13">
      <c r="A258" s="254">
        <v>248</v>
      </c>
      <c r="B258" s="510" t="s">
        <v>257</v>
      </c>
      <c r="C258" s="507">
        <v>1952.65</v>
      </c>
      <c r="D258" s="508">
        <v>1947.8666666666668</v>
      </c>
      <c r="E258" s="508">
        <v>1930.7833333333335</v>
      </c>
      <c r="F258" s="508">
        <v>1908.9166666666667</v>
      </c>
      <c r="G258" s="508">
        <v>1891.8333333333335</v>
      </c>
      <c r="H258" s="508">
        <v>1969.7333333333336</v>
      </c>
      <c r="I258" s="508">
        <v>1986.8166666666666</v>
      </c>
      <c r="J258" s="508">
        <v>2008.6833333333336</v>
      </c>
      <c r="K258" s="507">
        <v>1964.95</v>
      </c>
      <c r="L258" s="507">
        <v>1926</v>
      </c>
      <c r="M258" s="507">
        <v>1.8101499999999999</v>
      </c>
    </row>
    <row r="259" spans="1:13">
      <c r="A259" s="254">
        <v>249</v>
      </c>
      <c r="B259" s="510" t="s">
        <v>401</v>
      </c>
      <c r="C259" s="507">
        <v>1220.2</v>
      </c>
      <c r="D259" s="508">
        <v>1223.3999999999999</v>
      </c>
      <c r="E259" s="508">
        <v>1204.7999999999997</v>
      </c>
      <c r="F259" s="508">
        <v>1189.3999999999999</v>
      </c>
      <c r="G259" s="508">
        <v>1170.7999999999997</v>
      </c>
      <c r="H259" s="508">
        <v>1238.7999999999997</v>
      </c>
      <c r="I259" s="508">
        <v>1257.3999999999996</v>
      </c>
      <c r="J259" s="508">
        <v>1272.7999999999997</v>
      </c>
      <c r="K259" s="507">
        <v>1242</v>
      </c>
      <c r="L259" s="507">
        <v>1208</v>
      </c>
      <c r="M259" s="507">
        <v>1.9013100000000001</v>
      </c>
    </row>
    <row r="260" spans="1:13">
      <c r="A260" s="254">
        <v>250</v>
      </c>
      <c r="B260" s="510" t="s">
        <v>402</v>
      </c>
      <c r="C260" s="507">
        <v>2924.75</v>
      </c>
      <c r="D260" s="508">
        <v>2917.8166666666671</v>
      </c>
      <c r="E260" s="508">
        <v>2882.983333333334</v>
      </c>
      <c r="F260" s="508">
        <v>2841.2166666666672</v>
      </c>
      <c r="G260" s="508">
        <v>2806.3833333333341</v>
      </c>
      <c r="H260" s="508">
        <v>2959.5833333333339</v>
      </c>
      <c r="I260" s="508">
        <v>2994.416666666667</v>
      </c>
      <c r="J260" s="508">
        <v>3036.1833333333338</v>
      </c>
      <c r="K260" s="507">
        <v>2952.65</v>
      </c>
      <c r="L260" s="507">
        <v>2876.05</v>
      </c>
      <c r="M260" s="507">
        <v>1.13785</v>
      </c>
    </row>
    <row r="261" spans="1:13">
      <c r="A261" s="254">
        <v>251</v>
      </c>
      <c r="B261" s="510" t="s">
        <v>403</v>
      </c>
      <c r="C261" s="507">
        <v>429.1</v>
      </c>
      <c r="D261" s="508">
        <v>428.26666666666665</v>
      </c>
      <c r="E261" s="508">
        <v>421.83333333333331</v>
      </c>
      <c r="F261" s="508">
        <v>414.56666666666666</v>
      </c>
      <c r="G261" s="508">
        <v>408.13333333333333</v>
      </c>
      <c r="H261" s="508">
        <v>435.5333333333333</v>
      </c>
      <c r="I261" s="508">
        <v>441.9666666666667</v>
      </c>
      <c r="J261" s="508">
        <v>449.23333333333329</v>
      </c>
      <c r="K261" s="507">
        <v>434.7</v>
      </c>
      <c r="L261" s="507">
        <v>421</v>
      </c>
      <c r="M261" s="507">
        <v>1.9255</v>
      </c>
    </row>
    <row r="262" spans="1:13">
      <c r="A262" s="254">
        <v>252</v>
      </c>
      <c r="B262" s="510" t="s">
        <v>404</v>
      </c>
      <c r="C262" s="507">
        <v>151</v>
      </c>
      <c r="D262" s="508">
        <v>151.08333333333334</v>
      </c>
      <c r="E262" s="508">
        <v>148.16666666666669</v>
      </c>
      <c r="F262" s="508">
        <v>145.33333333333334</v>
      </c>
      <c r="G262" s="508">
        <v>142.41666666666669</v>
      </c>
      <c r="H262" s="508">
        <v>153.91666666666669</v>
      </c>
      <c r="I262" s="508">
        <v>156.83333333333337</v>
      </c>
      <c r="J262" s="508">
        <v>159.66666666666669</v>
      </c>
      <c r="K262" s="507">
        <v>154</v>
      </c>
      <c r="L262" s="507">
        <v>148.25</v>
      </c>
      <c r="M262" s="507">
        <v>7.1787400000000003</v>
      </c>
    </row>
    <row r="263" spans="1:13">
      <c r="A263" s="254">
        <v>253</v>
      </c>
      <c r="B263" s="510" t="s">
        <v>405</v>
      </c>
      <c r="C263" s="507">
        <v>122.9</v>
      </c>
      <c r="D263" s="508">
        <v>123.33333333333333</v>
      </c>
      <c r="E263" s="508">
        <v>120.66666666666666</v>
      </c>
      <c r="F263" s="508">
        <v>118.43333333333332</v>
      </c>
      <c r="G263" s="508">
        <v>115.76666666666665</v>
      </c>
      <c r="H263" s="508">
        <v>125.56666666666666</v>
      </c>
      <c r="I263" s="508">
        <v>128.23333333333332</v>
      </c>
      <c r="J263" s="508">
        <v>130.46666666666667</v>
      </c>
      <c r="K263" s="507">
        <v>126</v>
      </c>
      <c r="L263" s="507">
        <v>121.1</v>
      </c>
      <c r="M263" s="507">
        <v>19.208020000000001</v>
      </c>
    </row>
    <row r="264" spans="1:13">
      <c r="A264" s="254">
        <v>254</v>
      </c>
      <c r="B264" s="510" t="s">
        <v>406</v>
      </c>
      <c r="C264" s="507">
        <v>94.55</v>
      </c>
      <c r="D264" s="508">
        <v>96.733333333333334</v>
      </c>
      <c r="E264" s="508">
        <v>91.816666666666663</v>
      </c>
      <c r="F264" s="508">
        <v>89.083333333333329</v>
      </c>
      <c r="G264" s="508">
        <v>84.166666666666657</v>
      </c>
      <c r="H264" s="508">
        <v>99.466666666666669</v>
      </c>
      <c r="I264" s="508">
        <v>104.38333333333333</v>
      </c>
      <c r="J264" s="508">
        <v>107.11666666666667</v>
      </c>
      <c r="K264" s="507">
        <v>101.65</v>
      </c>
      <c r="L264" s="507">
        <v>94</v>
      </c>
      <c r="M264" s="507">
        <v>59.06767</v>
      </c>
    </row>
    <row r="265" spans="1:13">
      <c r="A265" s="254">
        <v>255</v>
      </c>
      <c r="B265" s="510" t="s">
        <v>258</v>
      </c>
      <c r="C265" s="507">
        <v>85.6</v>
      </c>
      <c r="D265" s="508">
        <v>86</v>
      </c>
      <c r="E265" s="508">
        <v>84.2</v>
      </c>
      <c r="F265" s="508">
        <v>82.8</v>
      </c>
      <c r="G265" s="508">
        <v>81</v>
      </c>
      <c r="H265" s="508">
        <v>87.4</v>
      </c>
      <c r="I265" s="508">
        <v>89.200000000000017</v>
      </c>
      <c r="J265" s="508">
        <v>90.600000000000009</v>
      </c>
      <c r="K265" s="507">
        <v>87.8</v>
      </c>
      <c r="L265" s="507">
        <v>84.6</v>
      </c>
      <c r="M265" s="507">
        <v>61.732669999999999</v>
      </c>
    </row>
    <row r="266" spans="1:13">
      <c r="A266" s="254">
        <v>256</v>
      </c>
      <c r="B266" s="510" t="s">
        <v>128</v>
      </c>
      <c r="C266" s="507">
        <v>418.75</v>
      </c>
      <c r="D266" s="508">
        <v>420.40000000000003</v>
      </c>
      <c r="E266" s="508">
        <v>412.35000000000008</v>
      </c>
      <c r="F266" s="508">
        <v>405.95000000000005</v>
      </c>
      <c r="G266" s="508">
        <v>397.90000000000009</v>
      </c>
      <c r="H266" s="508">
        <v>426.80000000000007</v>
      </c>
      <c r="I266" s="508">
        <v>434.85</v>
      </c>
      <c r="J266" s="508">
        <v>441.25000000000006</v>
      </c>
      <c r="K266" s="507">
        <v>428.45</v>
      </c>
      <c r="L266" s="507">
        <v>414</v>
      </c>
      <c r="M266" s="507">
        <v>134.48993999999999</v>
      </c>
    </row>
    <row r="267" spans="1:13">
      <c r="A267" s="254">
        <v>257</v>
      </c>
      <c r="B267" s="510" t="s">
        <v>751</v>
      </c>
      <c r="C267" s="507">
        <v>88.25</v>
      </c>
      <c r="D267" s="508">
        <v>89.183333333333337</v>
      </c>
      <c r="E267" s="508">
        <v>87.066666666666677</v>
      </c>
      <c r="F267" s="508">
        <v>85.88333333333334</v>
      </c>
      <c r="G267" s="508">
        <v>83.76666666666668</v>
      </c>
      <c r="H267" s="508">
        <v>90.366666666666674</v>
      </c>
      <c r="I267" s="508">
        <v>92.483333333333348</v>
      </c>
      <c r="J267" s="508">
        <v>93.666666666666671</v>
      </c>
      <c r="K267" s="507">
        <v>91.3</v>
      </c>
      <c r="L267" s="507">
        <v>88</v>
      </c>
      <c r="M267" s="507">
        <v>2.04874</v>
      </c>
    </row>
    <row r="268" spans="1:13">
      <c r="A268" s="254">
        <v>258</v>
      </c>
      <c r="B268" s="510" t="s">
        <v>407</v>
      </c>
      <c r="C268" s="507">
        <v>57.05</v>
      </c>
      <c r="D268" s="508">
        <v>57.18333333333333</v>
      </c>
      <c r="E268" s="508">
        <v>56.216666666666661</v>
      </c>
      <c r="F268" s="508">
        <v>55.383333333333333</v>
      </c>
      <c r="G268" s="508">
        <v>54.416666666666664</v>
      </c>
      <c r="H268" s="508">
        <v>58.016666666666659</v>
      </c>
      <c r="I268" s="508">
        <v>58.983333333333327</v>
      </c>
      <c r="J268" s="508">
        <v>59.816666666666656</v>
      </c>
      <c r="K268" s="507">
        <v>58.15</v>
      </c>
      <c r="L268" s="507">
        <v>56.35</v>
      </c>
      <c r="M268" s="507">
        <v>5.8391200000000003</v>
      </c>
    </row>
    <row r="269" spans="1:13">
      <c r="A269" s="254">
        <v>259</v>
      </c>
      <c r="B269" s="510" t="s">
        <v>408</v>
      </c>
      <c r="C269" s="507">
        <v>98.15</v>
      </c>
      <c r="D269" s="508">
        <v>98.883333333333326</v>
      </c>
      <c r="E269" s="508">
        <v>95.966666666666654</v>
      </c>
      <c r="F269" s="508">
        <v>93.783333333333331</v>
      </c>
      <c r="G269" s="508">
        <v>90.86666666666666</v>
      </c>
      <c r="H269" s="508">
        <v>101.06666666666665</v>
      </c>
      <c r="I269" s="508">
        <v>103.98333333333333</v>
      </c>
      <c r="J269" s="508">
        <v>106.16666666666664</v>
      </c>
      <c r="K269" s="507">
        <v>101.8</v>
      </c>
      <c r="L269" s="507">
        <v>96.7</v>
      </c>
      <c r="M269" s="507">
        <v>16.06889</v>
      </c>
    </row>
    <row r="270" spans="1:13">
      <c r="A270" s="254">
        <v>260</v>
      </c>
      <c r="B270" s="510" t="s">
        <v>409</v>
      </c>
      <c r="C270" s="507">
        <v>29.25</v>
      </c>
      <c r="D270" s="508">
        <v>29.5</v>
      </c>
      <c r="E270" s="508">
        <v>28.75</v>
      </c>
      <c r="F270" s="508">
        <v>28.25</v>
      </c>
      <c r="G270" s="508">
        <v>27.5</v>
      </c>
      <c r="H270" s="508">
        <v>30</v>
      </c>
      <c r="I270" s="508">
        <v>30.75</v>
      </c>
      <c r="J270" s="508">
        <v>31.25</v>
      </c>
      <c r="K270" s="507">
        <v>30.25</v>
      </c>
      <c r="L270" s="507">
        <v>29</v>
      </c>
      <c r="M270" s="507">
        <v>40.729999999999997</v>
      </c>
    </row>
    <row r="271" spans="1:13">
      <c r="A271" s="254">
        <v>261</v>
      </c>
      <c r="B271" s="510" t="s">
        <v>410</v>
      </c>
      <c r="C271" s="507">
        <v>71.349999999999994</v>
      </c>
      <c r="D271" s="508">
        <v>71.3</v>
      </c>
      <c r="E271" s="508">
        <v>70.55</v>
      </c>
      <c r="F271" s="508">
        <v>69.75</v>
      </c>
      <c r="G271" s="508">
        <v>69</v>
      </c>
      <c r="H271" s="508">
        <v>72.099999999999994</v>
      </c>
      <c r="I271" s="508">
        <v>72.849999999999994</v>
      </c>
      <c r="J271" s="508">
        <v>73.649999999999991</v>
      </c>
      <c r="K271" s="507">
        <v>72.05</v>
      </c>
      <c r="L271" s="507">
        <v>70.5</v>
      </c>
      <c r="M271" s="507">
        <v>21.369800000000001</v>
      </c>
    </row>
    <row r="272" spans="1:13">
      <c r="A272" s="254">
        <v>262</v>
      </c>
      <c r="B272" s="510" t="s">
        <v>411</v>
      </c>
      <c r="C272" s="507">
        <v>81.2</v>
      </c>
      <c r="D272" s="508">
        <v>81.916666666666671</v>
      </c>
      <c r="E272" s="508">
        <v>79.433333333333337</v>
      </c>
      <c r="F272" s="508">
        <v>77.666666666666671</v>
      </c>
      <c r="G272" s="508">
        <v>75.183333333333337</v>
      </c>
      <c r="H272" s="508">
        <v>83.683333333333337</v>
      </c>
      <c r="I272" s="508">
        <v>86.166666666666657</v>
      </c>
      <c r="J272" s="508">
        <v>87.933333333333337</v>
      </c>
      <c r="K272" s="507">
        <v>84.4</v>
      </c>
      <c r="L272" s="507">
        <v>80.150000000000006</v>
      </c>
      <c r="M272" s="507">
        <v>15.859529999999999</v>
      </c>
    </row>
    <row r="273" spans="1:13">
      <c r="A273" s="254">
        <v>263</v>
      </c>
      <c r="B273" s="510" t="s">
        <v>412</v>
      </c>
      <c r="C273" s="507">
        <v>122.85</v>
      </c>
      <c r="D273" s="508">
        <v>123.41666666666667</v>
      </c>
      <c r="E273" s="508">
        <v>120.33333333333334</v>
      </c>
      <c r="F273" s="508">
        <v>117.81666666666668</v>
      </c>
      <c r="G273" s="508">
        <v>114.73333333333335</v>
      </c>
      <c r="H273" s="508">
        <v>125.93333333333334</v>
      </c>
      <c r="I273" s="508">
        <v>129.01666666666668</v>
      </c>
      <c r="J273" s="508">
        <v>131.53333333333333</v>
      </c>
      <c r="K273" s="507">
        <v>126.5</v>
      </c>
      <c r="L273" s="507">
        <v>120.9</v>
      </c>
      <c r="M273" s="507">
        <v>3.2511700000000001</v>
      </c>
    </row>
    <row r="274" spans="1:13">
      <c r="A274" s="254">
        <v>264</v>
      </c>
      <c r="B274" s="510" t="s">
        <v>413</v>
      </c>
      <c r="C274" s="507">
        <v>72</v>
      </c>
      <c r="D274" s="508">
        <v>72.483333333333334</v>
      </c>
      <c r="E274" s="508">
        <v>71.066666666666663</v>
      </c>
      <c r="F274" s="508">
        <v>70.133333333333326</v>
      </c>
      <c r="G274" s="508">
        <v>68.716666666666654</v>
      </c>
      <c r="H274" s="508">
        <v>73.416666666666671</v>
      </c>
      <c r="I274" s="508">
        <v>74.833333333333329</v>
      </c>
      <c r="J274" s="508">
        <v>75.76666666666668</v>
      </c>
      <c r="K274" s="507">
        <v>73.900000000000006</v>
      </c>
      <c r="L274" s="507">
        <v>71.55</v>
      </c>
      <c r="M274" s="507">
        <v>3.79264</v>
      </c>
    </row>
    <row r="275" spans="1:13">
      <c r="A275" s="254">
        <v>265</v>
      </c>
      <c r="B275" s="510" t="s">
        <v>127</v>
      </c>
      <c r="C275" s="507">
        <v>317.64999999999998</v>
      </c>
      <c r="D275" s="508">
        <v>321.38333333333333</v>
      </c>
      <c r="E275" s="508">
        <v>310.26666666666665</v>
      </c>
      <c r="F275" s="508">
        <v>302.88333333333333</v>
      </c>
      <c r="G275" s="508">
        <v>291.76666666666665</v>
      </c>
      <c r="H275" s="508">
        <v>328.76666666666665</v>
      </c>
      <c r="I275" s="508">
        <v>339.88333333333333</v>
      </c>
      <c r="J275" s="508">
        <v>347.26666666666665</v>
      </c>
      <c r="K275" s="507">
        <v>332.5</v>
      </c>
      <c r="L275" s="507">
        <v>314</v>
      </c>
      <c r="M275" s="507">
        <v>86.61309</v>
      </c>
    </row>
    <row r="276" spans="1:13">
      <c r="A276" s="254">
        <v>266</v>
      </c>
      <c r="B276" s="510" t="s">
        <v>414</v>
      </c>
      <c r="C276" s="507">
        <v>2711.2</v>
      </c>
      <c r="D276" s="508">
        <v>2728.0499999999997</v>
      </c>
      <c r="E276" s="508">
        <v>2677.0999999999995</v>
      </c>
      <c r="F276" s="508">
        <v>2642.9999999999995</v>
      </c>
      <c r="G276" s="508">
        <v>2592.0499999999993</v>
      </c>
      <c r="H276" s="508">
        <v>2762.1499999999996</v>
      </c>
      <c r="I276" s="508">
        <v>2813.0999999999995</v>
      </c>
      <c r="J276" s="508">
        <v>2847.2</v>
      </c>
      <c r="K276" s="507">
        <v>2779</v>
      </c>
      <c r="L276" s="507">
        <v>2693.95</v>
      </c>
      <c r="M276" s="507">
        <v>9.6560000000000007E-2</v>
      </c>
    </row>
    <row r="277" spans="1:13">
      <c r="A277" s="254">
        <v>267</v>
      </c>
      <c r="B277" s="510" t="s">
        <v>129</v>
      </c>
      <c r="C277" s="507">
        <v>2971.85</v>
      </c>
      <c r="D277" s="508">
        <v>2989</v>
      </c>
      <c r="E277" s="508">
        <v>2943</v>
      </c>
      <c r="F277" s="508">
        <v>2914.15</v>
      </c>
      <c r="G277" s="508">
        <v>2868.15</v>
      </c>
      <c r="H277" s="508">
        <v>3017.85</v>
      </c>
      <c r="I277" s="508">
        <v>3063.85</v>
      </c>
      <c r="J277" s="508">
        <v>3092.7</v>
      </c>
      <c r="K277" s="507">
        <v>3035</v>
      </c>
      <c r="L277" s="507">
        <v>2960.15</v>
      </c>
      <c r="M277" s="507">
        <v>3.61232</v>
      </c>
    </row>
    <row r="278" spans="1:13">
      <c r="A278" s="254">
        <v>268</v>
      </c>
      <c r="B278" s="510" t="s">
        <v>130</v>
      </c>
      <c r="C278" s="507">
        <v>964.65</v>
      </c>
      <c r="D278" s="508">
        <v>976.11666666666679</v>
      </c>
      <c r="E278" s="508">
        <v>947.23333333333358</v>
      </c>
      <c r="F278" s="508">
        <v>929.81666666666683</v>
      </c>
      <c r="G278" s="508">
        <v>900.93333333333362</v>
      </c>
      <c r="H278" s="508">
        <v>993.53333333333353</v>
      </c>
      <c r="I278" s="508">
        <v>1022.4166666666667</v>
      </c>
      <c r="J278" s="508">
        <v>1039.8333333333335</v>
      </c>
      <c r="K278" s="507">
        <v>1005</v>
      </c>
      <c r="L278" s="507">
        <v>958.7</v>
      </c>
      <c r="M278" s="507">
        <v>12.236129999999999</v>
      </c>
    </row>
    <row r="279" spans="1:13">
      <c r="A279" s="254">
        <v>269</v>
      </c>
      <c r="B279" s="510" t="s">
        <v>415</v>
      </c>
      <c r="C279" s="507">
        <v>148.80000000000001</v>
      </c>
      <c r="D279" s="508">
        <v>148.93333333333331</v>
      </c>
      <c r="E279" s="508">
        <v>148.01666666666662</v>
      </c>
      <c r="F279" s="508">
        <v>147.23333333333332</v>
      </c>
      <c r="G279" s="508">
        <v>146.31666666666663</v>
      </c>
      <c r="H279" s="508">
        <v>149.71666666666661</v>
      </c>
      <c r="I279" s="508">
        <v>150.6333333333333</v>
      </c>
      <c r="J279" s="508">
        <v>151.4166666666666</v>
      </c>
      <c r="K279" s="507">
        <v>149.85</v>
      </c>
      <c r="L279" s="507">
        <v>148.15</v>
      </c>
      <c r="M279" s="507">
        <v>2.78172</v>
      </c>
    </row>
    <row r="280" spans="1:13">
      <c r="A280" s="254">
        <v>270</v>
      </c>
      <c r="B280" s="510" t="s">
        <v>417</v>
      </c>
      <c r="C280" s="507">
        <v>494.7</v>
      </c>
      <c r="D280" s="508">
        <v>492.33333333333331</v>
      </c>
      <c r="E280" s="508">
        <v>487.66666666666663</v>
      </c>
      <c r="F280" s="508">
        <v>480.63333333333333</v>
      </c>
      <c r="G280" s="508">
        <v>475.96666666666664</v>
      </c>
      <c r="H280" s="508">
        <v>499.36666666666662</v>
      </c>
      <c r="I280" s="508">
        <v>504.03333333333325</v>
      </c>
      <c r="J280" s="508">
        <v>511.06666666666661</v>
      </c>
      <c r="K280" s="507">
        <v>497</v>
      </c>
      <c r="L280" s="507">
        <v>485.3</v>
      </c>
      <c r="M280" s="507">
        <v>0.96291000000000004</v>
      </c>
    </row>
    <row r="281" spans="1:13">
      <c r="A281" s="254">
        <v>271</v>
      </c>
      <c r="B281" s="510" t="s">
        <v>418</v>
      </c>
      <c r="C281" s="507">
        <v>211.9</v>
      </c>
      <c r="D281" s="508">
        <v>212.93333333333331</v>
      </c>
      <c r="E281" s="508">
        <v>208.36666666666662</v>
      </c>
      <c r="F281" s="508">
        <v>204.83333333333331</v>
      </c>
      <c r="G281" s="508">
        <v>200.26666666666662</v>
      </c>
      <c r="H281" s="508">
        <v>216.46666666666661</v>
      </c>
      <c r="I281" s="508">
        <v>221.03333333333327</v>
      </c>
      <c r="J281" s="508">
        <v>224.56666666666661</v>
      </c>
      <c r="K281" s="507">
        <v>217.5</v>
      </c>
      <c r="L281" s="507">
        <v>209.4</v>
      </c>
      <c r="M281" s="507">
        <v>8.1359700000000004</v>
      </c>
    </row>
    <row r="282" spans="1:13">
      <c r="A282" s="254">
        <v>272</v>
      </c>
      <c r="B282" s="510" t="s">
        <v>419</v>
      </c>
      <c r="C282" s="507">
        <v>192.45</v>
      </c>
      <c r="D282" s="508">
        <v>193.48333333333335</v>
      </c>
      <c r="E282" s="508">
        <v>189.9666666666667</v>
      </c>
      <c r="F282" s="508">
        <v>187.48333333333335</v>
      </c>
      <c r="G282" s="508">
        <v>183.9666666666667</v>
      </c>
      <c r="H282" s="508">
        <v>195.9666666666667</v>
      </c>
      <c r="I282" s="508">
        <v>199.48333333333335</v>
      </c>
      <c r="J282" s="508">
        <v>201.9666666666667</v>
      </c>
      <c r="K282" s="507">
        <v>197</v>
      </c>
      <c r="L282" s="507">
        <v>191</v>
      </c>
      <c r="M282" s="507">
        <v>3.7056300000000002</v>
      </c>
    </row>
    <row r="283" spans="1:13">
      <c r="A283" s="254">
        <v>273</v>
      </c>
      <c r="B283" s="510" t="s">
        <v>752</v>
      </c>
      <c r="C283" s="507">
        <v>788.05</v>
      </c>
      <c r="D283" s="508">
        <v>796.18333333333339</v>
      </c>
      <c r="E283" s="508">
        <v>768.36666666666679</v>
      </c>
      <c r="F283" s="508">
        <v>748.68333333333339</v>
      </c>
      <c r="G283" s="508">
        <v>720.86666666666679</v>
      </c>
      <c r="H283" s="508">
        <v>815.86666666666679</v>
      </c>
      <c r="I283" s="508">
        <v>843.68333333333339</v>
      </c>
      <c r="J283" s="508">
        <v>863.36666666666679</v>
      </c>
      <c r="K283" s="507">
        <v>824</v>
      </c>
      <c r="L283" s="507">
        <v>776.5</v>
      </c>
      <c r="M283" s="507">
        <v>0.77464</v>
      </c>
    </row>
    <row r="284" spans="1:13">
      <c r="A284" s="254">
        <v>274</v>
      </c>
      <c r="B284" s="510" t="s">
        <v>420</v>
      </c>
      <c r="C284" s="507">
        <v>999.7</v>
      </c>
      <c r="D284" s="508">
        <v>1000.4499999999999</v>
      </c>
      <c r="E284" s="508">
        <v>990.39999999999986</v>
      </c>
      <c r="F284" s="508">
        <v>981.09999999999991</v>
      </c>
      <c r="G284" s="508">
        <v>971.04999999999984</v>
      </c>
      <c r="H284" s="508">
        <v>1009.7499999999999</v>
      </c>
      <c r="I284" s="508">
        <v>1019.7999999999998</v>
      </c>
      <c r="J284" s="508">
        <v>1029.0999999999999</v>
      </c>
      <c r="K284" s="507">
        <v>1010.5</v>
      </c>
      <c r="L284" s="507">
        <v>991.15</v>
      </c>
      <c r="M284" s="507">
        <v>3.2553100000000001</v>
      </c>
    </row>
    <row r="285" spans="1:13">
      <c r="A285" s="254">
        <v>275</v>
      </c>
      <c r="B285" s="510" t="s">
        <v>421</v>
      </c>
      <c r="C285" s="507">
        <v>397.2</v>
      </c>
      <c r="D285" s="508">
        <v>395.05</v>
      </c>
      <c r="E285" s="508">
        <v>390.3</v>
      </c>
      <c r="F285" s="508">
        <v>383.4</v>
      </c>
      <c r="G285" s="508">
        <v>378.65</v>
      </c>
      <c r="H285" s="508">
        <v>401.95000000000005</v>
      </c>
      <c r="I285" s="508">
        <v>406.70000000000005</v>
      </c>
      <c r="J285" s="508">
        <v>413.60000000000008</v>
      </c>
      <c r="K285" s="507">
        <v>399.8</v>
      </c>
      <c r="L285" s="507">
        <v>388.15</v>
      </c>
      <c r="M285" s="507">
        <v>3.5893299999999999</v>
      </c>
    </row>
    <row r="286" spans="1:13">
      <c r="A286" s="254">
        <v>276</v>
      </c>
      <c r="B286" s="510" t="s">
        <v>422</v>
      </c>
      <c r="C286" s="507">
        <v>574</v>
      </c>
      <c r="D286" s="508">
        <v>575.98333333333323</v>
      </c>
      <c r="E286" s="508">
        <v>568.16666666666652</v>
      </c>
      <c r="F286" s="508">
        <v>562.33333333333326</v>
      </c>
      <c r="G286" s="508">
        <v>554.51666666666654</v>
      </c>
      <c r="H286" s="508">
        <v>581.81666666666649</v>
      </c>
      <c r="I286" s="508">
        <v>589.63333333333333</v>
      </c>
      <c r="J286" s="508">
        <v>595.46666666666647</v>
      </c>
      <c r="K286" s="507">
        <v>583.79999999999995</v>
      </c>
      <c r="L286" s="507">
        <v>570.15</v>
      </c>
      <c r="M286" s="507">
        <v>1.6294</v>
      </c>
    </row>
    <row r="287" spans="1:13">
      <c r="A287" s="254">
        <v>277</v>
      </c>
      <c r="B287" s="510" t="s">
        <v>423</v>
      </c>
      <c r="C287" s="507">
        <v>67.3</v>
      </c>
      <c r="D287" s="508">
        <v>67.716666666666654</v>
      </c>
      <c r="E287" s="508">
        <v>66.633333333333312</v>
      </c>
      <c r="F287" s="508">
        <v>65.966666666666654</v>
      </c>
      <c r="G287" s="508">
        <v>64.883333333333312</v>
      </c>
      <c r="H287" s="508">
        <v>68.383333333333312</v>
      </c>
      <c r="I287" s="508">
        <v>69.466666666666654</v>
      </c>
      <c r="J287" s="508">
        <v>70.133333333333312</v>
      </c>
      <c r="K287" s="507">
        <v>68.8</v>
      </c>
      <c r="L287" s="507">
        <v>67.05</v>
      </c>
      <c r="M287" s="507">
        <v>18.716809999999999</v>
      </c>
    </row>
    <row r="288" spans="1:13">
      <c r="A288" s="254">
        <v>278</v>
      </c>
      <c r="B288" s="510" t="s">
        <v>424</v>
      </c>
      <c r="C288" s="507">
        <v>61.75</v>
      </c>
      <c r="D288" s="508">
        <v>62.516666666666673</v>
      </c>
      <c r="E288" s="508">
        <v>60.483333333333348</v>
      </c>
      <c r="F288" s="508">
        <v>59.216666666666676</v>
      </c>
      <c r="G288" s="508">
        <v>57.183333333333351</v>
      </c>
      <c r="H288" s="508">
        <v>63.783333333333346</v>
      </c>
      <c r="I288" s="508">
        <v>65.816666666666663</v>
      </c>
      <c r="J288" s="508">
        <v>67.083333333333343</v>
      </c>
      <c r="K288" s="507">
        <v>64.55</v>
      </c>
      <c r="L288" s="507">
        <v>61.25</v>
      </c>
      <c r="M288" s="507">
        <v>48.150950000000002</v>
      </c>
    </row>
    <row r="289" spans="1:13">
      <c r="A289" s="254">
        <v>279</v>
      </c>
      <c r="B289" s="510" t="s">
        <v>425</v>
      </c>
      <c r="C289" s="507">
        <v>513.54999999999995</v>
      </c>
      <c r="D289" s="508">
        <v>511.55</v>
      </c>
      <c r="E289" s="508">
        <v>507.85</v>
      </c>
      <c r="F289" s="508">
        <v>502.15000000000003</v>
      </c>
      <c r="G289" s="508">
        <v>498.45000000000005</v>
      </c>
      <c r="H289" s="508">
        <v>517.25</v>
      </c>
      <c r="I289" s="508">
        <v>520.94999999999993</v>
      </c>
      <c r="J289" s="508">
        <v>526.65</v>
      </c>
      <c r="K289" s="507">
        <v>515.25</v>
      </c>
      <c r="L289" s="507">
        <v>505.85</v>
      </c>
      <c r="M289" s="507">
        <v>1.3045800000000001</v>
      </c>
    </row>
    <row r="290" spans="1:13">
      <c r="A290" s="254">
        <v>280</v>
      </c>
      <c r="B290" s="510" t="s">
        <v>426</v>
      </c>
      <c r="C290" s="507">
        <v>460.65</v>
      </c>
      <c r="D290" s="508">
        <v>458.65000000000003</v>
      </c>
      <c r="E290" s="508">
        <v>453.30000000000007</v>
      </c>
      <c r="F290" s="508">
        <v>445.95000000000005</v>
      </c>
      <c r="G290" s="508">
        <v>440.60000000000008</v>
      </c>
      <c r="H290" s="508">
        <v>466.00000000000006</v>
      </c>
      <c r="I290" s="508">
        <v>471.35000000000008</v>
      </c>
      <c r="J290" s="508">
        <v>478.70000000000005</v>
      </c>
      <c r="K290" s="507">
        <v>464</v>
      </c>
      <c r="L290" s="507">
        <v>451.3</v>
      </c>
      <c r="M290" s="507">
        <v>3.3639299999999999</v>
      </c>
    </row>
    <row r="291" spans="1:13">
      <c r="A291" s="254">
        <v>281</v>
      </c>
      <c r="B291" s="510" t="s">
        <v>427</v>
      </c>
      <c r="C291" s="507">
        <v>244.35</v>
      </c>
      <c r="D291" s="508">
        <v>249.54999999999998</v>
      </c>
      <c r="E291" s="508">
        <v>236.39999999999998</v>
      </c>
      <c r="F291" s="508">
        <v>228.45</v>
      </c>
      <c r="G291" s="508">
        <v>215.29999999999998</v>
      </c>
      <c r="H291" s="508">
        <v>257.5</v>
      </c>
      <c r="I291" s="508">
        <v>270.64999999999998</v>
      </c>
      <c r="J291" s="508">
        <v>278.59999999999997</v>
      </c>
      <c r="K291" s="507">
        <v>262.7</v>
      </c>
      <c r="L291" s="507">
        <v>241.6</v>
      </c>
      <c r="M291" s="507">
        <v>1.01712</v>
      </c>
    </row>
    <row r="292" spans="1:13">
      <c r="A292" s="254">
        <v>282</v>
      </c>
      <c r="B292" s="510" t="s">
        <v>131</v>
      </c>
      <c r="C292" s="507">
        <v>1935.15</v>
      </c>
      <c r="D292" s="508">
        <v>1942.3833333333332</v>
      </c>
      <c r="E292" s="508">
        <v>1904.7666666666664</v>
      </c>
      <c r="F292" s="508">
        <v>1874.3833333333332</v>
      </c>
      <c r="G292" s="508">
        <v>1836.7666666666664</v>
      </c>
      <c r="H292" s="508">
        <v>1972.7666666666664</v>
      </c>
      <c r="I292" s="508">
        <v>2010.3833333333332</v>
      </c>
      <c r="J292" s="508">
        <v>2040.7666666666664</v>
      </c>
      <c r="K292" s="507">
        <v>1980</v>
      </c>
      <c r="L292" s="507">
        <v>1912</v>
      </c>
      <c r="M292" s="507">
        <v>26.202649999999998</v>
      </c>
    </row>
    <row r="293" spans="1:13">
      <c r="A293" s="254">
        <v>283</v>
      </c>
      <c r="B293" s="510" t="s">
        <v>132</v>
      </c>
      <c r="C293" s="507">
        <v>105.3</v>
      </c>
      <c r="D293" s="508">
        <v>106.05</v>
      </c>
      <c r="E293" s="508">
        <v>103.75</v>
      </c>
      <c r="F293" s="508">
        <v>102.2</v>
      </c>
      <c r="G293" s="508">
        <v>99.9</v>
      </c>
      <c r="H293" s="508">
        <v>107.6</v>
      </c>
      <c r="I293" s="508">
        <v>109.89999999999998</v>
      </c>
      <c r="J293" s="508">
        <v>111.44999999999999</v>
      </c>
      <c r="K293" s="507">
        <v>108.35</v>
      </c>
      <c r="L293" s="507">
        <v>104.5</v>
      </c>
      <c r="M293" s="507">
        <v>98.208699999999993</v>
      </c>
    </row>
    <row r="294" spans="1:13">
      <c r="A294" s="254">
        <v>284</v>
      </c>
      <c r="B294" s="510" t="s">
        <v>259</v>
      </c>
      <c r="C294" s="507">
        <v>2741.75</v>
      </c>
      <c r="D294" s="508">
        <v>2759.25</v>
      </c>
      <c r="E294" s="508">
        <v>2708.5</v>
      </c>
      <c r="F294" s="508">
        <v>2675.25</v>
      </c>
      <c r="G294" s="508">
        <v>2624.5</v>
      </c>
      <c r="H294" s="508">
        <v>2792.5</v>
      </c>
      <c r="I294" s="508">
        <v>2843.25</v>
      </c>
      <c r="J294" s="508">
        <v>2876.5</v>
      </c>
      <c r="K294" s="507">
        <v>2810</v>
      </c>
      <c r="L294" s="507">
        <v>2726</v>
      </c>
      <c r="M294" s="507">
        <v>2.6396899999999999</v>
      </c>
    </row>
    <row r="295" spans="1:13">
      <c r="A295" s="254">
        <v>285</v>
      </c>
      <c r="B295" s="510" t="s">
        <v>133</v>
      </c>
      <c r="C295" s="507">
        <v>429.95</v>
      </c>
      <c r="D295" s="508">
        <v>433.06666666666666</v>
      </c>
      <c r="E295" s="508">
        <v>424.33333333333331</v>
      </c>
      <c r="F295" s="508">
        <v>418.71666666666664</v>
      </c>
      <c r="G295" s="508">
        <v>409.98333333333329</v>
      </c>
      <c r="H295" s="508">
        <v>438.68333333333334</v>
      </c>
      <c r="I295" s="508">
        <v>447.41666666666669</v>
      </c>
      <c r="J295" s="508">
        <v>453.03333333333336</v>
      </c>
      <c r="K295" s="507">
        <v>441.8</v>
      </c>
      <c r="L295" s="507">
        <v>427.45</v>
      </c>
      <c r="M295" s="507">
        <v>28.965769999999999</v>
      </c>
    </row>
    <row r="296" spans="1:13">
      <c r="A296" s="254">
        <v>286</v>
      </c>
      <c r="B296" s="510" t="s">
        <v>753</v>
      </c>
      <c r="C296" s="507">
        <v>221.7</v>
      </c>
      <c r="D296" s="508">
        <v>223.56666666666669</v>
      </c>
      <c r="E296" s="508">
        <v>218.63333333333338</v>
      </c>
      <c r="F296" s="508">
        <v>215.56666666666669</v>
      </c>
      <c r="G296" s="508">
        <v>210.63333333333338</v>
      </c>
      <c r="H296" s="508">
        <v>226.63333333333338</v>
      </c>
      <c r="I296" s="508">
        <v>231.56666666666672</v>
      </c>
      <c r="J296" s="508">
        <v>234.63333333333338</v>
      </c>
      <c r="K296" s="507">
        <v>228.5</v>
      </c>
      <c r="L296" s="507">
        <v>220.5</v>
      </c>
      <c r="M296" s="507">
        <v>1.44723</v>
      </c>
    </row>
    <row r="297" spans="1:13">
      <c r="A297" s="254">
        <v>287</v>
      </c>
      <c r="B297" s="510" t="s">
        <v>428</v>
      </c>
      <c r="C297" s="507">
        <v>7329.15</v>
      </c>
      <c r="D297" s="508">
        <v>7214.666666666667</v>
      </c>
      <c r="E297" s="508">
        <v>6879.3333333333339</v>
      </c>
      <c r="F297" s="508">
        <v>6429.5166666666673</v>
      </c>
      <c r="G297" s="508">
        <v>6094.1833333333343</v>
      </c>
      <c r="H297" s="508">
        <v>7664.4833333333336</v>
      </c>
      <c r="I297" s="508">
        <v>7999.8166666666675</v>
      </c>
      <c r="J297" s="508">
        <v>8449.6333333333332</v>
      </c>
      <c r="K297" s="507">
        <v>7550</v>
      </c>
      <c r="L297" s="507">
        <v>6764.85</v>
      </c>
      <c r="M297" s="507">
        <v>0.46633000000000002</v>
      </c>
    </row>
    <row r="298" spans="1:13">
      <c r="A298" s="254">
        <v>288</v>
      </c>
      <c r="B298" s="510" t="s">
        <v>260</v>
      </c>
      <c r="C298" s="507">
        <v>4016.05</v>
      </c>
      <c r="D298" s="508">
        <v>4063.6666666666665</v>
      </c>
      <c r="E298" s="508">
        <v>3952.3833333333332</v>
      </c>
      <c r="F298" s="508">
        <v>3888.7166666666667</v>
      </c>
      <c r="G298" s="508">
        <v>3777.4333333333334</v>
      </c>
      <c r="H298" s="508">
        <v>4127.333333333333</v>
      </c>
      <c r="I298" s="508">
        <v>4238.6166666666668</v>
      </c>
      <c r="J298" s="508">
        <v>4302.2833333333328</v>
      </c>
      <c r="K298" s="507">
        <v>4174.95</v>
      </c>
      <c r="L298" s="507">
        <v>4000</v>
      </c>
      <c r="M298" s="507">
        <v>3.5453700000000001</v>
      </c>
    </row>
    <row r="299" spans="1:13">
      <c r="A299" s="254">
        <v>289</v>
      </c>
      <c r="B299" s="510" t="s">
        <v>134</v>
      </c>
      <c r="C299" s="507">
        <v>1514</v>
      </c>
      <c r="D299" s="508">
        <v>1527.3833333333332</v>
      </c>
      <c r="E299" s="508">
        <v>1489.7666666666664</v>
      </c>
      <c r="F299" s="508">
        <v>1465.5333333333333</v>
      </c>
      <c r="G299" s="508">
        <v>1427.9166666666665</v>
      </c>
      <c r="H299" s="508">
        <v>1551.6166666666663</v>
      </c>
      <c r="I299" s="508">
        <v>1589.2333333333331</v>
      </c>
      <c r="J299" s="508">
        <v>1613.4666666666662</v>
      </c>
      <c r="K299" s="507">
        <v>1565</v>
      </c>
      <c r="L299" s="507">
        <v>1503.15</v>
      </c>
      <c r="M299" s="507">
        <v>48.853490000000001</v>
      </c>
    </row>
    <row r="300" spans="1:13">
      <c r="A300" s="254">
        <v>290</v>
      </c>
      <c r="B300" s="510" t="s">
        <v>429</v>
      </c>
      <c r="C300" s="507">
        <v>363.15</v>
      </c>
      <c r="D300" s="508">
        <v>365.95</v>
      </c>
      <c r="E300" s="508">
        <v>358.2</v>
      </c>
      <c r="F300" s="508">
        <v>353.25</v>
      </c>
      <c r="G300" s="508">
        <v>345.5</v>
      </c>
      <c r="H300" s="508">
        <v>370.9</v>
      </c>
      <c r="I300" s="508">
        <v>378.65</v>
      </c>
      <c r="J300" s="508">
        <v>383.59999999999997</v>
      </c>
      <c r="K300" s="507">
        <v>373.7</v>
      </c>
      <c r="L300" s="507">
        <v>361</v>
      </c>
      <c r="M300" s="507">
        <v>43.996960000000001</v>
      </c>
    </row>
    <row r="301" spans="1:13">
      <c r="A301" s="254">
        <v>291</v>
      </c>
      <c r="B301" s="510" t="s">
        <v>430</v>
      </c>
      <c r="C301" s="507">
        <v>41.05</v>
      </c>
      <c r="D301" s="508">
        <v>41.333333333333336</v>
      </c>
      <c r="E301" s="508">
        <v>40.416666666666671</v>
      </c>
      <c r="F301" s="508">
        <v>39.783333333333339</v>
      </c>
      <c r="G301" s="508">
        <v>38.866666666666674</v>
      </c>
      <c r="H301" s="508">
        <v>41.966666666666669</v>
      </c>
      <c r="I301" s="508">
        <v>42.88333333333334</v>
      </c>
      <c r="J301" s="508">
        <v>43.516666666666666</v>
      </c>
      <c r="K301" s="507">
        <v>42.25</v>
      </c>
      <c r="L301" s="507">
        <v>40.700000000000003</v>
      </c>
      <c r="M301" s="507">
        <v>10.71115</v>
      </c>
    </row>
    <row r="302" spans="1:13">
      <c r="A302" s="254">
        <v>292</v>
      </c>
      <c r="B302" s="510" t="s">
        <v>431</v>
      </c>
      <c r="C302" s="507">
        <v>1771.95</v>
      </c>
      <c r="D302" s="508">
        <v>1735</v>
      </c>
      <c r="E302" s="508">
        <v>1676.95</v>
      </c>
      <c r="F302" s="508">
        <v>1581.95</v>
      </c>
      <c r="G302" s="508">
        <v>1523.9</v>
      </c>
      <c r="H302" s="508">
        <v>1830</v>
      </c>
      <c r="I302" s="508">
        <v>1888.0500000000002</v>
      </c>
      <c r="J302" s="508">
        <v>1983.05</v>
      </c>
      <c r="K302" s="507">
        <v>1793.05</v>
      </c>
      <c r="L302" s="507">
        <v>1640</v>
      </c>
      <c r="M302" s="507">
        <v>0.78876000000000002</v>
      </c>
    </row>
    <row r="303" spans="1:13">
      <c r="A303" s="254">
        <v>293</v>
      </c>
      <c r="B303" s="510" t="s">
        <v>135</v>
      </c>
      <c r="C303" s="507">
        <v>1049.5</v>
      </c>
      <c r="D303" s="508">
        <v>1052.1333333333334</v>
      </c>
      <c r="E303" s="508">
        <v>1040.2666666666669</v>
      </c>
      <c r="F303" s="508">
        <v>1031.0333333333335</v>
      </c>
      <c r="G303" s="508">
        <v>1019.166666666667</v>
      </c>
      <c r="H303" s="508">
        <v>1061.3666666666668</v>
      </c>
      <c r="I303" s="508">
        <v>1073.2333333333331</v>
      </c>
      <c r="J303" s="508">
        <v>1082.4666666666667</v>
      </c>
      <c r="K303" s="507">
        <v>1064</v>
      </c>
      <c r="L303" s="507">
        <v>1042.9000000000001</v>
      </c>
      <c r="M303" s="507">
        <v>17.5931</v>
      </c>
    </row>
    <row r="304" spans="1:13">
      <c r="A304" s="254">
        <v>294</v>
      </c>
      <c r="B304" s="510" t="s">
        <v>432</v>
      </c>
      <c r="C304" s="507">
        <v>1749.6</v>
      </c>
      <c r="D304" s="508">
        <v>1761.5</v>
      </c>
      <c r="E304" s="508">
        <v>1723.1</v>
      </c>
      <c r="F304" s="508">
        <v>1696.6</v>
      </c>
      <c r="G304" s="508">
        <v>1658.1999999999998</v>
      </c>
      <c r="H304" s="508">
        <v>1788</v>
      </c>
      <c r="I304" s="508">
        <v>1826.4</v>
      </c>
      <c r="J304" s="508">
        <v>1852.9</v>
      </c>
      <c r="K304" s="507">
        <v>1799.9</v>
      </c>
      <c r="L304" s="507">
        <v>1735</v>
      </c>
      <c r="M304" s="507">
        <v>0.32745000000000002</v>
      </c>
    </row>
    <row r="305" spans="1:13">
      <c r="A305" s="254">
        <v>295</v>
      </c>
      <c r="B305" s="510" t="s">
        <v>433</v>
      </c>
      <c r="C305" s="507">
        <v>883.95</v>
      </c>
      <c r="D305" s="508">
        <v>881.15</v>
      </c>
      <c r="E305" s="508">
        <v>868.3</v>
      </c>
      <c r="F305" s="508">
        <v>852.65</v>
      </c>
      <c r="G305" s="508">
        <v>839.8</v>
      </c>
      <c r="H305" s="508">
        <v>896.8</v>
      </c>
      <c r="I305" s="508">
        <v>909.65000000000009</v>
      </c>
      <c r="J305" s="508">
        <v>925.3</v>
      </c>
      <c r="K305" s="507">
        <v>894</v>
      </c>
      <c r="L305" s="507">
        <v>865.5</v>
      </c>
      <c r="M305" s="507">
        <v>0.30445</v>
      </c>
    </row>
    <row r="306" spans="1:13">
      <c r="A306" s="254">
        <v>296</v>
      </c>
      <c r="B306" s="510" t="s">
        <v>434</v>
      </c>
      <c r="C306" s="507">
        <v>44</v>
      </c>
      <c r="D306" s="508">
        <v>44.683333333333337</v>
      </c>
      <c r="E306" s="508">
        <v>42.366666666666674</v>
      </c>
      <c r="F306" s="508">
        <v>40.733333333333334</v>
      </c>
      <c r="G306" s="508">
        <v>38.416666666666671</v>
      </c>
      <c r="H306" s="508">
        <v>46.316666666666677</v>
      </c>
      <c r="I306" s="508">
        <v>48.63333333333334</v>
      </c>
      <c r="J306" s="508">
        <v>50.26666666666668</v>
      </c>
      <c r="K306" s="507">
        <v>47</v>
      </c>
      <c r="L306" s="507">
        <v>43.05</v>
      </c>
      <c r="M306" s="507">
        <v>49.246040000000001</v>
      </c>
    </row>
    <row r="307" spans="1:13">
      <c r="A307" s="254">
        <v>297</v>
      </c>
      <c r="B307" s="510" t="s">
        <v>435</v>
      </c>
      <c r="C307" s="507">
        <v>155.55000000000001</v>
      </c>
      <c r="D307" s="508">
        <v>157.23333333333335</v>
      </c>
      <c r="E307" s="508">
        <v>152.91666666666669</v>
      </c>
      <c r="F307" s="508">
        <v>150.28333333333333</v>
      </c>
      <c r="G307" s="508">
        <v>145.96666666666667</v>
      </c>
      <c r="H307" s="508">
        <v>159.8666666666667</v>
      </c>
      <c r="I307" s="508">
        <v>164.18333333333337</v>
      </c>
      <c r="J307" s="508">
        <v>166.81666666666672</v>
      </c>
      <c r="K307" s="507">
        <v>161.55000000000001</v>
      </c>
      <c r="L307" s="507">
        <v>154.6</v>
      </c>
      <c r="M307" s="507">
        <v>4.8590200000000001</v>
      </c>
    </row>
    <row r="308" spans="1:13">
      <c r="A308" s="254">
        <v>298</v>
      </c>
      <c r="B308" s="510" t="s">
        <v>146</v>
      </c>
      <c r="C308" s="507">
        <v>88775.35</v>
      </c>
      <c r="D308" s="508">
        <v>89091.783333333326</v>
      </c>
      <c r="E308" s="508">
        <v>87883.566666666651</v>
      </c>
      <c r="F308" s="508">
        <v>86991.783333333326</v>
      </c>
      <c r="G308" s="508">
        <v>85783.566666666651</v>
      </c>
      <c r="H308" s="508">
        <v>89983.566666666651</v>
      </c>
      <c r="I308" s="508">
        <v>91191.783333333326</v>
      </c>
      <c r="J308" s="508">
        <v>92083.566666666651</v>
      </c>
      <c r="K308" s="507">
        <v>90300</v>
      </c>
      <c r="L308" s="507">
        <v>88200</v>
      </c>
      <c r="M308" s="507">
        <v>0.25807999999999998</v>
      </c>
    </row>
    <row r="309" spans="1:13">
      <c r="A309" s="254">
        <v>299</v>
      </c>
      <c r="B309" s="510" t="s">
        <v>143</v>
      </c>
      <c r="C309" s="507">
        <v>1208.0999999999999</v>
      </c>
      <c r="D309" s="508">
        <v>1200.6333333333332</v>
      </c>
      <c r="E309" s="508">
        <v>1182.7666666666664</v>
      </c>
      <c r="F309" s="508">
        <v>1157.4333333333332</v>
      </c>
      <c r="G309" s="508">
        <v>1139.5666666666664</v>
      </c>
      <c r="H309" s="508">
        <v>1225.9666666666665</v>
      </c>
      <c r="I309" s="508">
        <v>1243.8333333333333</v>
      </c>
      <c r="J309" s="508">
        <v>1269.1666666666665</v>
      </c>
      <c r="K309" s="507">
        <v>1218.5</v>
      </c>
      <c r="L309" s="507">
        <v>1175.3</v>
      </c>
      <c r="M309" s="507">
        <v>12.39058</v>
      </c>
    </row>
    <row r="310" spans="1:13">
      <c r="A310" s="254">
        <v>300</v>
      </c>
      <c r="B310" s="510" t="s">
        <v>436</v>
      </c>
      <c r="C310" s="507">
        <v>3697.65</v>
      </c>
      <c r="D310" s="508">
        <v>3696.2166666666667</v>
      </c>
      <c r="E310" s="508">
        <v>3662.4333333333334</v>
      </c>
      <c r="F310" s="508">
        <v>3627.2166666666667</v>
      </c>
      <c r="G310" s="508">
        <v>3593.4333333333334</v>
      </c>
      <c r="H310" s="508">
        <v>3731.4333333333334</v>
      </c>
      <c r="I310" s="508">
        <v>3765.2166666666672</v>
      </c>
      <c r="J310" s="508">
        <v>3800.4333333333334</v>
      </c>
      <c r="K310" s="507">
        <v>3730</v>
      </c>
      <c r="L310" s="507">
        <v>3661</v>
      </c>
      <c r="M310" s="507">
        <v>4.2169999999999999E-2</v>
      </c>
    </row>
    <row r="311" spans="1:13">
      <c r="A311" s="254">
        <v>301</v>
      </c>
      <c r="B311" s="510" t="s">
        <v>437</v>
      </c>
      <c r="C311" s="507">
        <v>284.85000000000002</v>
      </c>
      <c r="D311" s="508">
        <v>286.25</v>
      </c>
      <c r="E311" s="508">
        <v>280.60000000000002</v>
      </c>
      <c r="F311" s="508">
        <v>276.35000000000002</v>
      </c>
      <c r="G311" s="508">
        <v>270.70000000000005</v>
      </c>
      <c r="H311" s="508">
        <v>290.5</v>
      </c>
      <c r="I311" s="508">
        <v>296.14999999999998</v>
      </c>
      <c r="J311" s="508">
        <v>300.39999999999998</v>
      </c>
      <c r="K311" s="507">
        <v>291.89999999999998</v>
      </c>
      <c r="L311" s="507">
        <v>282</v>
      </c>
      <c r="M311" s="507">
        <v>0.87539</v>
      </c>
    </row>
    <row r="312" spans="1:13">
      <c r="A312" s="254">
        <v>302</v>
      </c>
      <c r="B312" s="510" t="s">
        <v>137</v>
      </c>
      <c r="C312" s="507">
        <v>208.9</v>
      </c>
      <c r="D312" s="508">
        <v>210.0333333333333</v>
      </c>
      <c r="E312" s="508">
        <v>205.31666666666661</v>
      </c>
      <c r="F312" s="508">
        <v>201.73333333333329</v>
      </c>
      <c r="G312" s="508">
        <v>197.01666666666659</v>
      </c>
      <c r="H312" s="508">
        <v>213.61666666666662</v>
      </c>
      <c r="I312" s="508">
        <v>218.33333333333331</v>
      </c>
      <c r="J312" s="508">
        <v>221.91666666666663</v>
      </c>
      <c r="K312" s="507">
        <v>214.75</v>
      </c>
      <c r="L312" s="507">
        <v>206.45</v>
      </c>
      <c r="M312" s="507">
        <v>63.357680000000002</v>
      </c>
    </row>
    <row r="313" spans="1:13">
      <c r="A313" s="254">
        <v>303</v>
      </c>
      <c r="B313" s="510" t="s">
        <v>136</v>
      </c>
      <c r="C313" s="507">
        <v>855.8</v>
      </c>
      <c r="D313" s="508">
        <v>858.7166666666667</v>
      </c>
      <c r="E313" s="508">
        <v>841.23333333333335</v>
      </c>
      <c r="F313" s="508">
        <v>826.66666666666663</v>
      </c>
      <c r="G313" s="508">
        <v>809.18333333333328</v>
      </c>
      <c r="H313" s="508">
        <v>873.28333333333342</v>
      </c>
      <c r="I313" s="508">
        <v>890.76666666666677</v>
      </c>
      <c r="J313" s="508">
        <v>905.33333333333348</v>
      </c>
      <c r="K313" s="507">
        <v>876.2</v>
      </c>
      <c r="L313" s="507">
        <v>844.15</v>
      </c>
      <c r="M313" s="507">
        <v>40.124490000000002</v>
      </c>
    </row>
    <row r="314" spans="1:13">
      <c r="A314" s="254">
        <v>304</v>
      </c>
      <c r="B314" s="510" t="s">
        <v>438</v>
      </c>
      <c r="C314" s="507">
        <v>175.05</v>
      </c>
      <c r="D314" s="508">
        <v>176.6</v>
      </c>
      <c r="E314" s="508">
        <v>170.6</v>
      </c>
      <c r="F314" s="508">
        <v>166.15</v>
      </c>
      <c r="G314" s="508">
        <v>160.15</v>
      </c>
      <c r="H314" s="508">
        <v>181.04999999999998</v>
      </c>
      <c r="I314" s="508">
        <v>187.04999999999998</v>
      </c>
      <c r="J314" s="508">
        <v>191.49999999999997</v>
      </c>
      <c r="K314" s="507">
        <v>182.6</v>
      </c>
      <c r="L314" s="507">
        <v>172.15</v>
      </c>
      <c r="M314" s="507">
        <v>10.595039999999999</v>
      </c>
    </row>
    <row r="315" spans="1:13">
      <c r="A315" s="254">
        <v>305</v>
      </c>
      <c r="B315" s="510" t="s">
        <v>439</v>
      </c>
      <c r="C315" s="507">
        <v>229.1</v>
      </c>
      <c r="D315" s="508">
        <v>229.53333333333333</v>
      </c>
      <c r="E315" s="508">
        <v>227.06666666666666</v>
      </c>
      <c r="F315" s="508">
        <v>225.03333333333333</v>
      </c>
      <c r="G315" s="508">
        <v>222.56666666666666</v>
      </c>
      <c r="H315" s="508">
        <v>231.56666666666666</v>
      </c>
      <c r="I315" s="508">
        <v>234.0333333333333</v>
      </c>
      <c r="J315" s="508">
        <v>236.06666666666666</v>
      </c>
      <c r="K315" s="507">
        <v>232</v>
      </c>
      <c r="L315" s="507">
        <v>227.5</v>
      </c>
      <c r="M315" s="507">
        <v>0.42713000000000001</v>
      </c>
    </row>
    <row r="316" spans="1:13">
      <c r="A316" s="254">
        <v>306</v>
      </c>
      <c r="B316" s="510" t="s">
        <v>440</v>
      </c>
      <c r="C316" s="507">
        <v>566.20000000000005</v>
      </c>
      <c r="D316" s="508">
        <v>573.36666666666667</v>
      </c>
      <c r="E316" s="508">
        <v>544.73333333333335</v>
      </c>
      <c r="F316" s="508">
        <v>523.26666666666665</v>
      </c>
      <c r="G316" s="508">
        <v>494.63333333333333</v>
      </c>
      <c r="H316" s="508">
        <v>594.83333333333337</v>
      </c>
      <c r="I316" s="508">
        <v>623.46666666666681</v>
      </c>
      <c r="J316" s="508">
        <v>644.93333333333339</v>
      </c>
      <c r="K316" s="507">
        <v>602</v>
      </c>
      <c r="L316" s="507">
        <v>551.9</v>
      </c>
      <c r="M316" s="507">
        <v>7.0741300000000003</v>
      </c>
    </row>
    <row r="317" spans="1:13">
      <c r="A317" s="254">
        <v>307</v>
      </c>
      <c r="B317" s="510" t="s">
        <v>138</v>
      </c>
      <c r="C317" s="507">
        <v>164.3</v>
      </c>
      <c r="D317" s="508">
        <v>165.11666666666667</v>
      </c>
      <c r="E317" s="508">
        <v>161.98333333333335</v>
      </c>
      <c r="F317" s="508">
        <v>159.66666666666669</v>
      </c>
      <c r="G317" s="508">
        <v>156.53333333333336</v>
      </c>
      <c r="H317" s="508">
        <v>167.43333333333334</v>
      </c>
      <c r="I317" s="508">
        <v>170.56666666666666</v>
      </c>
      <c r="J317" s="508">
        <v>172.88333333333333</v>
      </c>
      <c r="K317" s="507">
        <v>168.25</v>
      </c>
      <c r="L317" s="507">
        <v>162.80000000000001</v>
      </c>
      <c r="M317" s="507">
        <v>85.152180000000001</v>
      </c>
    </row>
    <row r="318" spans="1:13">
      <c r="A318" s="254">
        <v>308</v>
      </c>
      <c r="B318" s="510" t="s">
        <v>261</v>
      </c>
      <c r="C318" s="507">
        <v>41.9</v>
      </c>
      <c r="D318" s="508">
        <v>42.333333333333336</v>
      </c>
      <c r="E318" s="508">
        <v>41.06666666666667</v>
      </c>
      <c r="F318" s="508">
        <v>40.233333333333334</v>
      </c>
      <c r="G318" s="508">
        <v>38.966666666666669</v>
      </c>
      <c r="H318" s="508">
        <v>43.166666666666671</v>
      </c>
      <c r="I318" s="508">
        <v>44.433333333333337</v>
      </c>
      <c r="J318" s="508">
        <v>45.266666666666673</v>
      </c>
      <c r="K318" s="507">
        <v>43.6</v>
      </c>
      <c r="L318" s="507">
        <v>41.5</v>
      </c>
      <c r="M318" s="507">
        <v>20.977350000000001</v>
      </c>
    </row>
    <row r="319" spans="1:13">
      <c r="A319" s="254">
        <v>309</v>
      </c>
      <c r="B319" s="510" t="s">
        <v>139</v>
      </c>
      <c r="C319" s="507">
        <v>393.9</v>
      </c>
      <c r="D319" s="508">
        <v>395.76666666666665</v>
      </c>
      <c r="E319" s="508">
        <v>390.5333333333333</v>
      </c>
      <c r="F319" s="508">
        <v>387.16666666666663</v>
      </c>
      <c r="G319" s="508">
        <v>381.93333333333328</v>
      </c>
      <c r="H319" s="508">
        <v>399.13333333333333</v>
      </c>
      <c r="I319" s="508">
        <v>404.36666666666667</v>
      </c>
      <c r="J319" s="508">
        <v>407.73333333333335</v>
      </c>
      <c r="K319" s="507">
        <v>401</v>
      </c>
      <c r="L319" s="507">
        <v>392.4</v>
      </c>
      <c r="M319" s="507">
        <v>21.708680000000001</v>
      </c>
    </row>
    <row r="320" spans="1:13">
      <c r="A320" s="254">
        <v>310</v>
      </c>
      <c r="B320" s="510" t="s">
        <v>140</v>
      </c>
      <c r="C320" s="507">
        <v>7096.2</v>
      </c>
      <c r="D320" s="508">
        <v>7156.8666666666659</v>
      </c>
      <c r="E320" s="508">
        <v>7000.7333333333318</v>
      </c>
      <c r="F320" s="508">
        <v>6905.2666666666655</v>
      </c>
      <c r="G320" s="508">
        <v>6749.1333333333314</v>
      </c>
      <c r="H320" s="508">
        <v>7252.3333333333321</v>
      </c>
      <c r="I320" s="508">
        <v>7408.4666666666653</v>
      </c>
      <c r="J320" s="508">
        <v>7503.9333333333325</v>
      </c>
      <c r="K320" s="507">
        <v>7313</v>
      </c>
      <c r="L320" s="507">
        <v>7061.4</v>
      </c>
      <c r="M320" s="507">
        <v>9.4672000000000001</v>
      </c>
    </row>
    <row r="321" spans="1:13">
      <c r="A321" s="254">
        <v>311</v>
      </c>
      <c r="B321" s="510" t="s">
        <v>142</v>
      </c>
      <c r="C321" s="507">
        <v>892.8</v>
      </c>
      <c r="D321" s="508">
        <v>908.46666666666658</v>
      </c>
      <c r="E321" s="508">
        <v>872.38333333333321</v>
      </c>
      <c r="F321" s="508">
        <v>851.96666666666658</v>
      </c>
      <c r="G321" s="508">
        <v>815.88333333333321</v>
      </c>
      <c r="H321" s="508">
        <v>928.88333333333321</v>
      </c>
      <c r="I321" s="508">
        <v>964.96666666666647</v>
      </c>
      <c r="J321" s="508">
        <v>985.38333333333321</v>
      </c>
      <c r="K321" s="507">
        <v>944.55</v>
      </c>
      <c r="L321" s="507">
        <v>888.05</v>
      </c>
      <c r="M321" s="507">
        <v>9.8064</v>
      </c>
    </row>
    <row r="322" spans="1:13">
      <c r="A322" s="254">
        <v>312</v>
      </c>
      <c r="B322" s="510" t="s">
        <v>441</v>
      </c>
      <c r="C322" s="507">
        <v>1906.55</v>
      </c>
      <c r="D322" s="508">
        <v>1916.8500000000001</v>
      </c>
      <c r="E322" s="508">
        <v>1885.7000000000003</v>
      </c>
      <c r="F322" s="508">
        <v>1864.8500000000001</v>
      </c>
      <c r="G322" s="508">
        <v>1833.7000000000003</v>
      </c>
      <c r="H322" s="508">
        <v>1937.7000000000003</v>
      </c>
      <c r="I322" s="508">
        <v>1968.8500000000004</v>
      </c>
      <c r="J322" s="508">
        <v>1989.7000000000003</v>
      </c>
      <c r="K322" s="507">
        <v>1948</v>
      </c>
      <c r="L322" s="507">
        <v>1896</v>
      </c>
      <c r="M322" s="507">
        <v>1.16784</v>
      </c>
    </row>
    <row r="323" spans="1:13">
      <c r="A323" s="254">
        <v>313</v>
      </c>
      <c r="B323" s="510" t="s">
        <v>144</v>
      </c>
      <c r="C323" s="507">
        <v>1871.85</v>
      </c>
      <c r="D323" s="508">
        <v>1881.7</v>
      </c>
      <c r="E323" s="508">
        <v>1847.15</v>
      </c>
      <c r="F323" s="508">
        <v>1822.45</v>
      </c>
      <c r="G323" s="508">
        <v>1787.9</v>
      </c>
      <c r="H323" s="508">
        <v>1906.4</v>
      </c>
      <c r="I323" s="508">
        <v>1940.9499999999998</v>
      </c>
      <c r="J323" s="508">
        <v>1965.65</v>
      </c>
      <c r="K323" s="507">
        <v>1916.25</v>
      </c>
      <c r="L323" s="507">
        <v>1857</v>
      </c>
      <c r="M323" s="507">
        <v>14.90043</v>
      </c>
    </row>
    <row r="324" spans="1:13">
      <c r="A324" s="254">
        <v>314</v>
      </c>
      <c r="B324" s="510" t="s">
        <v>442</v>
      </c>
      <c r="C324" s="507">
        <v>100.3</v>
      </c>
      <c r="D324" s="508">
        <v>101.61666666666667</v>
      </c>
      <c r="E324" s="508">
        <v>98.083333333333343</v>
      </c>
      <c r="F324" s="508">
        <v>95.866666666666674</v>
      </c>
      <c r="G324" s="508">
        <v>92.333333333333343</v>
      </c>
      <c r="H324" s="508">
        <v>103.83333333333334</v>
      </c>
      <c r="I324" s="508">
        <v>107.36666666666667</v>
      </c>
      <c r="J324" s="508">
        <v>109.58333333333334</v>
      </c>
      <c r="K324" s="507">
        <v>105.15</v>
      </c>
      <c r="L324" s="507">
        <v>99.4</v>
      </c>
      <c r="M324" s="507">
        <v>4.6119000000000003</v>
      </c>
    </row>
    <row r="325" spans="1:13">
      <c r="A325" s="254">
        <v>315</v>
      </c>
      <c r="B325" s="510" t="s">
        <v>443</v>
      </c>
      <c r="C325" s="507">
        <v>532.95000000000005</v>
      </c>
      <c r="D325" s="508">
        <v>539.23333333333335</v>
      </c>
      <c r="E325" s="508">
        <v>524.66666666666674</v>
      </c>
      <c r="F325" s="508">
        <v>516.38333333333344</v>
      </c>
      <c r="G325" s="508">
        <v>501.81666666666683</v>
      </c>
      <c r="H325" s="508">
        <v>547.51666666666665</v>
      </c>
      <c r="I325" s="508">
        <v>562.08333333333326</v>
      </c>
      <c r="J325" s="508">
        <v>570.36666666666656</v>
      </c>
      <c r="K325" s="507">
        <v>553.79999999999995</v>
      </c>
      <c r="L325" s="507">
        <v>530.95000000000005</v>
      </c>
      <c r="M325" s="507">
        <v>1.06501</v>
      </c>
    </row>
    <row r="326" spans="1:13">
      <c r="A326" s="254">
        <v>316</v>
      </c>
      <c r="B326" s="510" t="s">
        <v>754</v>
      </c>
      <c r="C326" s="507">
        <v>193.9</v>
      </c>
      <c r="D326" s="508">
        <v>195.05000000000004</v>
      </c>
      <c r="E326" s="508">
        <v>192.15000000000009</v>
      </c>
      <c r="F326" s="508">
        <v>190.40000000000006</v>
      </c>
      <c r="G326" s="508">
        <v>187.50000000000011</v>
      </c>
      <c r="H326" s="508">
        <v>196.80000000000007</v>
      </c>
      <c r="I326" s="508">
        <v>199.7</v>
      </c>
      <c r="J326" s="508">
        <v>201.45000000000005</v>
      </c>
      <c r="K326" s="507">
        <v>197.95</v>
      </c>
      <c r="L326" s="507">
        <v>193.3</v>
      </c>
      <c r="M326" s="507">
        <v>4.6424500000000002</v>
      </c>
    </row>
    <row r="327" spans="1:13">
      <c r="A327" s="254">
        <v>317</v>
      </c>
      <c r="B327" s="510" t="s">
        <v>145</v>
      </c>
      <c r="C327" s="507">
        <v>213.6</v>
      </c>
      <c r="D327" s="508">
        <v>216.08333333333334</v>
      </c>
      <c r="E327" s="508">
        <v>209.86666666666667</v>
      </c>
      <c r="F327" s="508">
        <v>206.13333333333333</v>
      </c>
      <c r="G327" s="508">
        <v>199.91666666666666</v>
      </c>
      <c r="H327" s="508">
        <v>219.81666666666669</v>
      </c>
      <c r="I327" s="508">
        <v>226.03333333333333</v>
      </c>
      <c r="J327" s="508">
        <v>229.76666666666671</v>
      </c>
      <c r="K327" s="507">
        <v>222.3</v>
      </c>
      <c r="L327" s="507">
        <v>212.35</v>
      </c>
      <c r="M327" s="507">
        <v>123.25376</v>
      </c>
    </row>
    <row r="328" spans="1:13">
      <c r="A328" s="254">
        <v>318</v>
      </c>
      <c r="B328" s="510" t="s">
        <v>444</v>
      </c>
      <c r="C328" s="507">
        <v>650.54999999999995</v>
      </c>
      <c r="D328" s="508">
        <v>655.13333333333333</v>
      </c>
      <c r="E328" s="508">
        <v>640.41666666666663</v>
      </c>
      <c r="F328" s="508">
        <v>630.2833333333333</v>
      </c>
      <c r="G328" s="508">
        <v>615.56666666666661</v>
      </c>
      <c r="H328" s="508">
        <v>665.26666666666665</v>
      </c>
      <c r="I328" s="508">
        <v>679.98333333333335</v>
      </c>
      <c r="J328" s="508">
        <v>690.11666666666667</v>
      </c>
      <c r="K328" s="507">
        <v>669.85</v>
      </c>
      <c r="L328" s="507">
        <v>645</v>
      </c>
      <c r="M328" s="507">
        <v>1.68062</v>
      </c>
    </row>
    <row r="329" spans="1:13">
      <c r="A329" s="254">
        <v>319</v>
      </c>
      <c r="B329" s="510" t="s">
        <v>262</v>
      </c>
      <c r="C329" s="507">
        <v>1617.1</v>
      </c>
      <c r="D329" s="508">
        <v>1629.55</v>
      </c>
      <c r="E329" s="508">
        <v>1593.1</v>
      </c>
      <c r="F329" s="508">
        <v>1569.1</v>
      </c>
      <c r="G329" s="508">
        <v>1532.6499999999999</v>
      </c>
      <c r="H329" s="508">
        <v>1653.55</v>
      </c>
      <c r="I329" s="508">
        <v>1690.0000000000002</v>
      </c>
      <c r="J329" s="508">
        <v>1714</v>
      </c>
      <c r="K329" s="507">
        <v>1666</v>
      </c>
      <c r="L329" s="507">
        <v>1605.55</v>
      </c>
      <c r="M329" s="507">
        <v>3.4238900000000001</v>
      </c>
    </row>
    <row r="330" spans="1:13">
      <c r="A330" s="254">
        <v>320</v>
      </c>
      <c r="B330" s="510" t="s">
        <v>445</v>
      </c>
      <c r="C330" s="507">
        <v>1522.25</v>
      </c>
      <c r="D330" s="508">
        <v>1524.8999999999999</v>
      </c>
      <c r="E330" s="508">
        <v>1502.8499999999997</v>
      </c>
      <c r="F330" s="508">
        <v>1483.4499999999998</v>
      </c>
      <c r="G330" s="508">
        <v>1461.3999999999996</v>
      </c>
      <c r="H330" s="508">
        <v>1544.2999999999997</v>
      </c>
      <c r="I330" s="508">
        <v>1566.35</v>
      </c>
      <c r="J330" s="508">
        <v>1585.7499999999998</v>
      </c>
      <c r="K330" s="507">
        <v>1546.95</v>
      </c>
      <c r="L330" s="507">
        <v>1505.5</v>
      </c>
      <c r="M330" s="507">
        <v>2.95044</v>
      </c>
    </row>
    <row r="331" spans="1:13">
      <c r="A331" s="254">
        <v>321</v>
      </c>
      <c r="B331" s="510" t="s">
        <v>147</v>
      </c>
      <c r="C331" s="507">
        <v>1278.25</v>
      </c>
      <c r="D331" s="508">
        <v>1287.3999999999999</v>
      </c>
      <c r="E331" s="508">
        <v>1262.8499999999997</v>
      </c>
      <c r="F331" s="508">
        <v>1247.4499999999998</v>
      </c>
      <c r="G331" s="508">
        <v>1222.8999999999996</v>
      </c>
      <c r="H331" s="508">
        <v>1302.7999999999997</v>
      </c>
      <c r="I331" s="508">
        <v>1327.35</v>
      </c>
      <c r="J331" s="508">
        <v>1342.7499999999998</v>
      </c>
      <c r="K331" s="507">
        <v>1311.95</v>
      </c>
      <c r="L331" s="507">
        <v>1272</v>
      </c>
      <c r="M331" s="507">
        <v>13.22927</v>
      </c>
    </row>
    <row r="332" spans="1:13">
      <c r="A332" s="254">
        <v>322</v>
      </c>
      <c r="B332" s="510" t="s">
        <v>263</v>
      </c>
      <c r="C332" s="507">
        <v>825.1</v>
      </c>
      <c r="D332" s="508">
        <v>829.38333333333333</v>
      </c>
      <c r="E332" s="508">
        <v>811.36666666666667</v>
      </c>
      <c r="F332" s="508">
        <v>797.63333333333333</v>
      </c>
      <c r="G332" s="508">
        <v>779.61666666666667</v>
      </c>
      <c r="H332" s="508">
        <v>843.11666666666667</v>
      </c>
      <c r="I332" s="508">
        <v>861.13333333333333</v>
      </c>
      <c r="J332" s="508">
        <v>874.86666666666667</v>
      </c>
      <c r="K332" s="507">
        <v>847.4</v>
      </c>
      <c r="L332" s="507">
        <v>815.65</v>
      </c>
      <c r="M332" s="507">
        <v>4.2323199999999996</v>
      </c>
    </row>
    <row r="333" spans="1:13">
      <c r="A333" s="254">
        <v>323</v>
      </c>
      <c r="B333" s="510" t="s">
        <v>149</v>
      </c>
      <c r="C333" s="507">
        <v>49.4</v>
      </c>
      <c r="D333" s="508">
        <v>49.599999999999994</v>
      </c>
      <c r="E333" s="508">
        <v>48.399999999999991</v>
      </c>
      <c r="F333" s="508">
        <v>47.4</v>
      </c>
      <c r="G333" s="508">
        <v>46.199999999999996</v>
      </c>
      <c r="H333" s="508">
        <v>50.599999999999987</v>
      </c>
      <c r="I333" s="508">
        <v>51.79999999999999</v>
      </c>
      <c r="J333" s="508">
        <v>52.799999999999983</v>
      </c>
      <c r="K333" s="507">
        <v>50.8</v>
      </c>
      <c r="L333" s="507">
        <v>48.6</v>
      </c>
      <c r="M333" s="507">
        <v>119.51483</v>
      </c>
    </row>
    <row r="334" spans="1:13">
      <c r="A334" s="254">
        <v>324</v>
      </c>
      <c r="B334" s="510" t="s">
        <v>150</v>
      </c>
      <c r="C334" s="507">
        <v>87.15</v>
      </c>
      <c r="D334" s="508">
        <v>87</v>
      </c>
      <c r="E334" s="508">
        <v>85.3</v>
      </c>
      <c r="F334" s="508">
        <v>83.45</v>
      </c>
      <c r="G334" s="508">
        <v>81.75</v>
      </c>
      <c r="H334" s="508">
        <v>88.85</v>
      </c>
      <c r="I334" s="508">
        <v>90.549999999999983</v>
      </c>
      <c r="J334" s="508">
        <v>92.399999999999991</v>
      </c>
      <c r="K334" s="507">
        <v>88.7</v>
      </c>
      <c r="L334" s="507">
        <v>85.15</v>
      </c>
      <c r="M334" s="507">
        <v>33.324240000000003</v>
      </c>
    </row>
    <row r="335" spans="1:13">
      <c r="A335" s="254">
        <v>325</v>
      </c>
      <c r="B335" s="510" t="s">
        <v>446</v>
      </c>
      <c r="C335" s="507">
        <v>575.79999999999995</v>
      </c>
      <c r="D335" s="508">
        <v>579.65</v>
      </c>
      <c r="E335" s="508">
        <v>568.4</v>
      </c>
      <c r="F335" s="508">
        <v>561</v>
      </c>
      <c r="G335" s="508">
        <v>549.75</v>
      </c>
      <c r="H335" s="508">
        <v>587.04999999999995</v>
      </c>
      <c r="I335" s="508">
        <v>598.29999999999995</v>
      </c>
      <c r="J335" s="508">
        <v>605.69999999999993</v>
      </c>
      <c r="K335" s="507">
        <v>590.9</v>
      </c>
      <c r="L335" s="507">
        <v>572.25</v>
      </c>
      <c r="M335" s="507">
        <v>0.78932000000000002</v>
      </c>
    </row>
    <row r="336" spans="1:13">
      <c r="A336" s="254">
        <v>326</v>
      </c>
      <c r="B336" s="510" t="s">
        <v>264</v>
      </c>
      <c r="C336" s="507">
        <v>24.55</v>
      </c>
      <c r="D336" s="508">
        <v>24.716666666666669</v>
      </c>
      <c r="E336" s="508">
        <v>24.233333333333338</v>
      </c>
      <c r="F336" s="508">
        <v>23.916666666666668</v>
      </c>
      <c r="G336" s="508">
        <v>23.433333333333337</v>
      </c>
      <c r="H336" s="508">
        <v>25.033333333333339</v>
      </c>
      <c r="I336" s="508">
        <v>25.516666666666673</v>
      </c>
      <c r="J336" s="508">
        <v>25.833333333333339</v>
      </c>
      <c r="K336" s="507">
        <v>25.2</v>
      </c>
      <c r="L336" s="507">
        <v>24.4</v>
      </c>
      <c r="M336" s="507">
        <v>61.703609999999998</v>
      </c>
    </row>
    <row r="337" spans="1:13">
      <c r="A337" s="254">
        <v>327</v>
      </c>
      <c r="B337" s="510" t="s">
        <v>447</v>
      </c>
      <c r="C337" s="507">
        <v>52.7</v>
      </c>
      <c r="D337" s="508">
        <v>52.933333333333337</v>
      </c>
      <c r="E337" s="508">
        <v>52.316666666666677</v>
      </c>
      <c r="F337" s="508">
        <v>51.933333333333337</v>
      </c>
      <c r="G337" s="508">
        <v>51.316666666666677</v>
      </c>
      <c r="H337" s="508">
        <v>53.316666666666677</v>
      </c>
      <c r="I337" s="508">
        <v>53.933333333333337</v>
      </c>
      <c r="J337" s="508">
        <v>54.316666666666677</v>
      </c>
      <c r="K337" s="507">
        <v>53.55</v>
      </c>
      <c r="L337" s="507">
        <v>52.55</v>
      </c>
      <c r="M337" s="507">
        <v>15.23752</v>
      </c>
    </row>
    <row r="338" spans="1:13">
      <c r="A338" s="254">
        <v>328</v>
      </c>
      <c r="B338" s="510" t="s">
        <v>152</v>
      </c>
      <c r="C338" s="507">
        <v>134.1</v>
      </c>
      <c r="D338" s="508">
        <v>134.96666666666667</v>
      </c>
      <c r="E338" s="508">
        <v>131.18333333333334</v>
      </c>
      <c r="F338" s="508">
        <v>128.26666666666668</v>
      </c>
      <c r="G338" s="508">
        <v>124.48333333333335</v>
      </c>
      <c r="H338" s="508">
        <v>137.88333333333333</v>
      </c>
      <c r="I338" s="508">
        <v>141.66666666666669</v>
      </c>
      <c r="J338" s="508">
        <v>144.58333333333331</v>
      </c>
      <c r="K338" s="507">
        <v>138.75</v>
      </c>
      <c r="L338" s="507">
        <v>132.05000000000001</v>
      </c>
      <c r="M338" s="507">
        <v>233.22792000000001</v>
      </c>
    </row>
    <row r="339" spans="1:13">
      <c r="A339" s="254">
        <v>329</v>
      </c>
      <c r="B339" s="510" t="s">
        <v>694</v>
      </c>
      <c r="C339" s="507">
        <v>182.5</v>
      </c>
      <c r="D339" s="508">
        <v>184.11666666666667</v>
      </c>
      <c r="E339" s="508">
        <v>179.53333333333336</v>
      </c>
      <c r="F339" s="508">
        <v>176.56666666666669</v>
      </c>
      <c r="G339" s="508">
        <v>171.98333333333338</v>
      </c>
      <c r="H339" s="508">
        <v>187.08333333333334</v>
      </c>
      <c r="I339" s="508">
        <v>191.66666666666666</v>
      </c>
      <c r="J339" s="508">
        <v>194.63333333333333</v>
      </c>
      <c r="K339" s="507">
        <v>188.7</v>
      </c>
      <c r="L339" s="507">
        <v>181.15</v>
      </c>
      <c r="M339" s="507">
        <v>15.17047</v>
      </c>
    </row>
    <row r="340" spans="1:13">
      <c r="A340" s="254">
        <v>330</v>
      </c>
      <c r="B340" s="510" t="s">
        <v>153</v>
      </c>
      <c r="C340" s="507">
        <v>109.1</v>
      </c>
      <c r="D340" s="508">
        <v>109.93333333333332</v>
      </c>
      <c r="E340" s="508">
        <v>107.76666666666665</v>
      </c>
      <c r="F340" s="508">
        <v>106.43333333333332</v>
      </c>
      <c r="G340" s="508">
        <v>104.26666666666665</v>
      </c>
      <c r="H340" s="508">
        <v>111.26666666666665</v>
      </c>
      <c r="I340" s="508">
        <v>113.43333333333331</v>
      </c>
      <c r="J340" s="508">
        <v>114.76666666666665</v>
      </c>
      <c r="K340" s="507">
        <v>112.1</v>
      </c>
      <c r="L340" s="507">
        <v>108.6</v>
      </c>
      <c r="M340" s="507">
        <v>217.6302</v>
      </c>
    </row>
    <row r="341" spans="1:13">
      <c r="A341" s="254">
        <v>331</v>
      </c>
      <c r="B341" s="510" t="s">
        <v>448</v>
      </c>
      <c r="C341" s="507">
        <v>424.85</v>
      </c>
      <c r="D341" s="508">
        <v>425.7</v>
      </c>
      <c r="E341" s="508">
        <v>417.4</v>
      </c>
      <c r="F341" s="508">
        <v>409.95</v>
      </c>
      <c r="G341" s="508">
        <v>401.65</v>
      </c>
      <c r="H341" s="508">
        <v>433.15</v>
      </c>
      <c r="I341" s="508">
        <v>441.45000000000005</v>
      </c>
      <c r="J341" s="508">
        <v>448.9</v>
      </c>
      <c r="K341" s="507">
        <v>434</v>
      </c>
      <c r="L341" s="507">
        <v>418.25</v>
      </c>
      <c r="M341" s="507">
        <v>2.1508799999999999</v>
      </c>
    </row>
    <row r="342" spans="1:13">
      <c r="A342" s="254">
        <v>332</v>
      </c>
      <c r="B342" s="510" t="s">
        <v>148</v>
      </c>
      <c r="C342" s="507">
        <v>58.6</v>
      </c>
      <c r="D342" s="508">
        <v>58.866666666666674</v>
      </c>
      <c r="E342" s="508">
        <v>57.533333333333346</v>
      </c>
      <c r="F342" s="508">
        <v>56.466666666666669</v>
      </c>
      <c r="G342" s="508">
        <v>55.13333333333334</v>
      </c>
      <c r="H342" s="508">
        <v>59.933333333333351</v>
      </c>
      <c r="I342" s="508">
        <v>61.26666666666668</v>
      </c>
      <c r="J342" s="508">
        <v>62.333333333333357</v>
      </c>
      <c r="K342" s="507">
        <v>60.2</v>
      </c>
      <c r="L342" s="507">
        <v>57.8</v>
      </c>
      <c r="M342" s="507">
        <v>164.33807999999999</v>
      </c>
    </row>
    <row r="343" spans="1:13">
      <c r="A343" s="254">
        <v>333</v>
      </c>
      <c r="B343" s="510" t="s">
        <v>449</v>
      </c>
      <c r="C343" s="507">
        <v>61.85</v>
      </c>
      <c r="D343" s="508">
        <v>62.316666666666663</v>
      </c>
      <c r="E343" s="508">
        <v>59.833333333333329</v>
      </c>
      <c r="F343" s="508">
        <v>57.816666666666663</v>
      </c>
      <c r="G343" s="508">
        <v>55.333333333333329</v>
      </c>
      <c r="H343" s="508">
        <v>64.333333333333329</v>
      </c>
      <c r="I343" s="508">
        <v>66.816666666666663</v>
      </c>
      <c r="J343" s="508">
        <v>68.833333333333329</v>
      </c>
      <c r="K343" s="507">
        <v>64.8</v>
      </c>
      <c r="L343" s="507">
        <v>60.3</v>
      </c>
      <c r="M343" s="507">
        <v>57.619340000000001</v>
      </c>
    </row>
    <row r="344" spans="1:13">
      <c r="A344" s="254">
        <v>334</v>
      </c>
      <c r="B344" s="510" t="s">
        <v>450</v>
      </c>
      <c r="C344" s="507">
        <v>2666.95</v>
      </c>
      <c r="D344" s="508">
        <v>2686.8833333333337</v>
      </c>
      <c r="E344" s="508">
        <v>2610.1166666666672</v>
      </c>
      <c r="F344" s="508">
        <v>2553.2833333333338</v>
      </c>
      <c r="G344" s="508">
        <v>2476.5166666666673</v>
      </c>
      <c r="H344" s="508">
        <v>2743.7166666666672</v>
      </c>
      <c r="I344" s="508">
        <v>2820.4833333333336</v>
      </c>
      <c r="J344" s="508">
        <v>2877.3166666666671</v>
      </c>
      <c r="K344" s="507">
        <v>2763.65</v>
      </c>
      <c r="L344" s="507">
        <v>2630.05</v>
      </c>
      <c r="M344" s="507">
        <v>1.41021</v>
      </c>
    </row>
    <row r="345" spans="1:13">
      <c r="A345" s="254">
        <v>335</v>
      </c>
      <c r="B345" s="510" t="s">
        <v>755</v>
      </c>
      <c r="C345" s="507">
        <v>87.55</v>
      </c>
      <c r="D345" s="508">
        <v>88.983333333333334</v>
      </c>
      <c r="E345" s="508">
        <v>84.566666666666663</v>
      </c>
      <c r="F345" s="508">
        <v>81.583333333333329</v>
      </c>
      <c r="G345" s="508">
        <v>77.166666666666657</v>
      </c>
      <c r="H345" s="508">
        <v>91.966666666666669</v>
      </c>
      <c r="I345" s="508">
        <v>96.383333333333326</v>
      </c>
      <c r="J345" s="508">
        <v>99.366666666666674</v>
      </c>
      <c r="K345" s="507">
        <v>93.4</v>
      </c>
      <c r="L345" s="507">
        <v>86</v>
      </c>
      <c r="M345" s="507">
        <v>8.9335900000000006</v>
      </c>
    </row>
    <row r="346" spans="1:13">
      <c r="A346" s="254">
        <v>336</v>
      </c>
      <c r="B346" s="510" t="s">
        <v>151</v>
      </c>
      <c r="C346" s="507">
        <v>16722.45</v>
      </c>
      <c r="D346" s="508">
        <v>16794.100000000002</v>
      </c>
      <c r="E346" s="508">
        <v>16578.350000000006</v>
      </c>
      <c r="F346" s="508">
        <v>16434.250000000004</v>
      </c>
      <c r="G346" s="508">
        <v>16218.500000000007</v>
      </c>
      <c r="H346" s="508">
        <v>16938.200000000004</v>
      </c>
      <c r="I346" s="508">
        <v>17153.949999999997</v>
      </c>
      <c r="J346" s="508">
        <v>17298.050000000003</v>
      </c>
      <c r="K346" s="507">
        <v>17009.849999999999</v>
      </c>
      <c r="L346" s="507">
        <v>16650</v>
      </c>
      <c r="M346" s="507">
        <v>0.84914000000000001</v>
      </c>
    </row>
    <row r="347" spans="1:13">
      <c r="A347" s="254">
        <v>337</v>
      </c>
      <c r="B347" s="510" t="s">
        <v>791</v>
      </c>
      <c r="C347" s="507">
        <v>43.5</v>
      </c>
      <c r="D347" s="508">
        <v>43.783333333333331</v>
      </c>
      <c r="E347" s="508">
        <v>42.36666666666666</v>
      </c>
      <c r="F347" s="508">
        <v>41.233333333333327</v>
      </c>
      <c r="G347" s="508">
        <v>39.816666666666656</v>
      </c>
      <c r="H347" s="508">
        <v>44.916666666666664</v>
      </c>
      <c r="I347" s="508">
        <v>46.333333333333336</v>
      </c>
      <c r="J347" s="508">
        <v>47.466666666666669</v>
      </c>
      <c r="K347" s="507">
        <v>45.2</v>
      </c>
      <c r="L347" s="507">
        <v>42.65</v>
      </c>
      <c r="M347" s="507">
        <v>36.020330000000001</v>
      </c>
    </row>
    <row r="348" spans="1:13">
      <c r="A348" s="254">
        <v>338</v>
      </c>
      <c r="B348" s="510" t="s">
        <v>451</v>
      </c>
      <c r="C348" s="507">
        <v>1862.45</v>
      </c>
      <c r="D348" s="508">
        <v>1852.6333333333334</v>
      </c>
      <c r="E348" s="508">
        <v>1815.8666666666668</v>
      </c>
      <c r="F348" s="508">
        <v>1769.2833333333333</v>
      </c>
      <c r="G348" s="508">
        <v>1732.5166666666667</v>
      </c>
      <c r="H348" s="508">
        <v>1899.2166666666669</v>
      </c>
      <c r="I348" s="508">
        <v>1935.9833333333338</v>
      </c>
      <c r="J348" s="508">
        <v>1982.5666666666671</v>
      </c>
      <c r="K348" s="507">
        <v>1889.4</v>
      </c>
      <c r="L348" s="507">
        <v>1806.05</v>
      </c>
      <c r="M348" s="507">
        <v>0.17113</v>
      </c>
    </row>
    <row r="349" spans="1:13">
      <c r="A349" s="254">
        <v>339</v>
      </c>
      <c r="B349" s="510" t="s">
        <v>790</v>
      </c>
      <c r="C349" s="507">
        <v>346.6</v>
      </c>
      <c r="D349" s="508">
        <v>349.06666666666666</v>
      </c>
      <c r="E349" s="508">
        <v>340.5333333333333</v>
      </c>
      <c r="F349" s="508">
        <v>334.46666666666664</v>
      </c>
      <c r="G349" s="508">
        <v>325.93333333333328</v>
      </c>
      <c r="H349" s="508">
        <v>355.13333333333333</v>
      </c>
      <c r="I349" s="508">
        <v>363.66666666666674</v>
      </c>
      <c r="J349" s="508">
        <v>369.73333333333335</v>
      </c>
      <c r="K349" s="507">
        <v>357.6</v>
      </c>
      <c r="L349" s="507">
        <v>343</v>
      </c>
      <c r="M349" s="507">
        <v>7.9743000000000004</v>
      </c>
    </row>
    <row r="350" spans="1:13">
      <c r="A350" s="254">
        <v>340</v>
      </c>
      <c r="B350" s="510" t="s">
        <v>265</v>
      </c>
      <c r="C350" s="507">
        <v>558.6</v>
      </c>
      <c r="D350" s="508">
        <v>554.69999999999993</v>
      </c>
      <c r="E350" s="508">
        <v>545.39999999999986</v>
      </c>
      <c r="F350" s="508">
        <v>532.19999999999993</v>
      </c>
      <c r="G350" s="508">
        <v>522.89999999999986</v>
      </c>
      <c r="H350" s="508">
        <v>567.89999999999986</v>
      </c>
      <c r="I350" s="508">
        <v>577.19999999999982</v>
      </c>
      <c r="J350" s="508">
        <v>590.39999999999986</v>
      </c>
      <c r="K350" s="507">
        <v>564</v>
      </c>
      <c r="L350" s="507">
        <v>541.5</v>
      </c>
      <c r="M350" s="507">
        <v>7.7185499999999996</v>
      </c>
    </row>
    <row r="351" spans="1:13">
      <c r="A351" s="254">
        <v>341</v>
      </c>
      <c r="B351" s="510" t="s">
        <v>155</v>
      </c>
      <c r="C351" s="507">
        <v>115.05</v>
      </c>
      <c r="D351" s="508">
        <v>115.48333333333333</v>
      </c>
      <c r="E351" s="508">
        <v>113.56666666666666</v>
      </c>
      <c r="F351" s="508">
        <v>112.08333333333333</v>
      </c>
      <c r="G351" s="508">
        <v>110.16666666666666</v>
      </c>
      <c r="H351" s="508">
        <v>116.96666666666667</v>
      </c>
      <c r="I351" s="508">
        <v>118.88333333333333</v>
      </c>
      <c r="J351" s="508">
        <v>120.36666666666667</v>
      </c>
      <c r="K351" s="507">
        <v>117.4</v>
      </c>
      <c r="L351" s="507">
        <v>114</v>
      </c>
      <c r="M351" s="507">
        <v>206.91698</v>
      </c>
    </row>
    <row r="352" spans="1:13">
      <c r="A352" s="254">
        <v>342</v>
      </c>
      <c r="B352" s="510" t="s">
        <v>154</v>
      </c>
      <c r="C352" s="507">
        <v>131.9</v>
      </c>
      <c r="D352" s="508">
        <v>132.10000000000002</v>
      </c>
      <c r="E352" s="508">
        <v>130.40000000000003</v>
      </c>
      <c r="F352" s="508">
        <v>128.9</v>
      </c>
      <c r="G352" s="508">
        <v>127.20000000000002</v>
      </c>
      <c r="H352" s="508">
        <v>133.60000000000005</v>
      </c>
      <c r="I352" s="508">
        <v>135.30000000000004</v>
      </c>
      <c r="J352" s="508">
        <v>136.80000000000007</v>
      </c>
      <c r="K352" s="507">
        <v>133.80000000000001</v>
      </c>
      <c r="L352" s="507">
        <v>130.6</v>
      </c>
      <c r="M352" s="507">
        <v>12.67052</v>
      </c>
    </row>
    <row r="353" spans="1:13">
      <c r="A353" s="254">
        <v>343</v>
      </c>
      <c r="B353" s="510" t="s">
        <v>452</v>
      </c>
      <c r="C353" s="507">
        <v>73.150000000000006</v>
      </c>
      <c r="D353" s="508">
        <v>73.983333333333334</v>
      </c>
      <c r="E353" s="508">
        <v>71.966666666666669</v>
      </c>
      <c r="F353" s="508">
        <v>70.783333333333331</v>
      </c>
      <c r="G353" s="508">
        <v>68.766666666666666</v>
      </c>
      <c r="H353" s="508">
        <v>75.166666666666671</v>
      </c>
      <c r="I353" s="508">
        <v>77.183333333333351</v>
      </c>
      <c r="J353" s="508">
        <v>78.366666666666674</v>
      </c>
      <c r="K353" s="507">
        <v>76</v>
      </c>
      <c r="L353" s="507">
        <v>72.8</v>
      </c>
      <c r="M353" s="507">
        <v>0.79596999999999996</v>
      </c>
    </row>
    <row r="354" spans="1:13">
      <c r="A354" s="254">
        <v>344</v>
      </c>
      <c r="B354" s="510" t="s">
        <v>266</v>
      </c>
      <c r="C354" s="507">
        <v>3194.05</v>
      </c>
      <c r="D354" s="508">
        <v>3196.35</v>
      </c>
      <c r="E354" s="508">
        <v>3152.7</v>
      </c>
      <c r="F354" s="508">
        <v>3111.35</v>
      </c>
      <c r="G354" s="508">
        <v>3067.7</v>
      </c>
      <c r="H354" s="508">
        <v>3237.7</v>
      </c>
      <c r="I354" s="508">
        <v>3281.3500000000004</v>
      </c>
      <c r="J354" s="508">
        <v>3322.7</v>
      </c>
      <c r="K354" s="507">
        <v>3240</v>
      </c>
      <c r="L354" s="507">
        <v>3155</v>
      </c>
      <c r="M354" s="507">
        <v>0.44752999999999998</v>
      </c>
    </row>
    <row r="355" spans="1:13">
      <c r="A355" s="254">
        <v>345</v>
      </c>
      <c r="B355" s="510" t="s">
        <v>453</v>
      </c>
      <c r="C355" s="507">
        <v>102.2</v>
      </c>
      <c r="D355" s="508">
        <v>102.06666666666668</v>
      </c>
      <c r="E355" s="508">
        <v>99.53333333333336</v>
      </c>
      <c r="F355" s="508">
        <v>96.866666666666688</v>
      </c>
      <c r="G355" s="508">
        <v>94.333333333333371</v>
      </c>
      <c r="H355" s="508">
        <v>104.73333333333335</v>
      </c>
      <c r="I355" s="508">
        <v>107.26666666666668</v>
      </c>
      <c r="J355" s="508">
        <v>109.93333333333334</v>
      </c>
      <c r="K355" s="507">
        <v>104.6</v>
      </c>
      <c r="L355" s="507">
        <v>99.4</v>
      </c>
      <c r="M355" s="507">
        <v>6.5938499999999998</v>
      </c>
    </row>
    <row r="356" spans="1:13">
      <c r="A356" s="254">
        <v>346</v>
      </c>
      <c r="B356" s="510" t="s">
        <v>454</v>
      </c>
      <c r="C356" s="507">
        <v>295.14999999999998</v>
      </c>
      <c r="D356" s="508">
        <v>295.01666666666665</v>
      </c>
      <c r="E356" s="508">
        <v>290.13333333333333</v>
      </c>
      <c r="F356" s="508">
        <v>285.11666666666667</v>
      </c>
      <c r="G356" s="508">
        <v>280.23333333333335</v>
      </c>
      <c r="H356" s="508">
        <v>300.0333333333333</v>
      </c>
      <c r="I356" s="508">
        <v>304.91666666666663</v>
      </c>
      <c r="J356" s="508">
        <v>309.93333333333328</v>
      </c>
      <c r="K356" s="507">
        <v>299.89999999999998</v>
      </c>
      <c r="L356" s="507">
        <v>290</v>
      </c>
      <c r="M356" s="507">
        <v>10.523300000000001</v>
      </c>
    </row>
    <row r="357" spans="1:13">
      <c r="A357" s="254">
        <v>347</v>
      </c>
      <c r="B357" s="510" t="s">
        <v>455</v>
      </c>
      <c r="C357" s="507">
        <v>226.9</v>
      </c>
      <c r="D357" s="508">
        <v>230.10000000000002</v>
      </c>
      <c r="E357" s="508">
        <v>222.90000000000003</v>
      </c>
      <c r="F357" s="508">
        <v>218.9</v>
      </c>
      <c r="G357" s="508">
        <v>211.70000000000002</v>
      </c>
      <c r="H357" s="508">
        <v>234.10000000000005</v>
      </c>
      <c r="I357" s="508">
        <v>241.30000000000004</v>
      </c>
      <c r="J357" s="508">
        <v>245.30000000000007</v>
      </c>
      <c r="K357" s="507">
        <v>237.3</v>
      </c>
      <c r="L357" s="507">
        <v>226.1</v>
      </c>
      <c r="M357" s="507">
        <v>0.62802000000000002</v>
      </c>
    </row>
    <row r="358" spans="1:13">
      <c r="A358" s="254">
        <v>348</v>
      </c>
      <c r="B358" s="510" t="s">
        <v>267</v>
      </c>
      <c r="C358" s="507">
        <v>2248.4499999999998</v>
      </c>
      <c r="D358" s="508">
        <v>2265.4333333333329</v>
      </c>
      <c r="E358" s="508">
        <v>2216.3666666666659</v>
      </c>
      <c r="F358" s="508">
        <v>2184.2833333333328</v>
      </c>
      <c r="G358" s="508">
        <v>2135.2166666666658</v>
      </c>
      <c r="H358" s="508">
        <v>2297.516666666666</v>
      </c>
      <c r="I358" s="508">
        <v>2346.5833333333326</v>
      </c>
      <c r="J358" s="508">
        <v>2378.6666666666661</v>
      </c>
      <c r="K358" s="507">
        <v>2314.5</v>
      </c>
      <c r="L358" s="507">
        <v>2233.35</v>
      </c>
      <c r="M358" s="507">
        <v>0.99943000000000004</v>
      </c>
    </row>
    <row r="359" spans="1:13">
      <c r="A359" s="254">
        <v>349</v>
      </c>
      <c r="B359" s="510" t="s">
        <v>268</v>
      </c>
      <c r="C359" s="507">
        <v>421.9</v>
      </c>
      <c r="D359" s="508">
        <v>423.13333333333338</v>
      </c>
      <c r="E359" s="508">
        <v>415.76666666666677</v>
      </c>
      <c r="F359" s="508">
        <v>409.63333333333338</v>
      </c>
      <c r="G359" s="508">
        <v>402.26666666666677</v>
      </c>
      <c r="H359" s="508">
        <v>429.26666666666677</v>
      </c>
      <c r="I359" s="508">
        <v>436.63333333333344</v>
      </c>
      <c r="J359" s="508">
        <v>442.76666666666677</v>
      </c>
      <c r="K359" s="507">
        <v>430.5</v>
      </c>
      <c r="L359" s="507">
        <v>417</v>
      </c>
      <c r="M359" s="507">
        <v>1.8869400000000001</v>
      </c>
    </row>
    <row r="360" spans="1:13">
      <c r="A360" s="254">
        <v>350</v>
      </c>
      <c r="B360" s="510" t="s">
        <v>456</v>
      </c>
      <c r="C360" s="507">
        <v>260.14999999999998</v>
      </c>
      <c r="D360" s="508">
        <v>261.08333333333331</v>
      </c>
      <c r="E360" s="508">
        <v>257.21666666666664</v>
      </c>
      <c r="F360" s="508">
        <v>254.2833333333333</v>
      </c>
      <c r="G360" s="508">
        <v>250.41666666666663</v>
      </c>
      <c r="H360" s="508">
        <v>264.01666666666665</v>
      </c>
      <c r="I360" s="508">
        <v>267.88333333333333</v>
      </c>
      <c r="J360" s="508">
        <v>270.81666666666666</v>
      </c>
      <c r="K360" s="507">
        <v>264.95</v>
      </c>
      <c r="L360" s="507">
        <v>258.14999999999998</v>
      </c>
      <c r="M360" s="507">
        <v>8.6995900000000006</v>
      </c>
    </row>
    <row r="361" spans="1:13">
      <c r="A361" s="254">
        <v>351</v>
      </c>
      <c r="B361" s="510" t="s">
        <v>758</v>
      </c>
      <c r="C361" s="507">
        <v>476.55</v>
      </c>
      <c r="D361" s="508">
        <v>479.09999999999997</v>
      </c>
      <c r="E361" s="508">
        <v>468.49999999999994</v>
      </c>
      <c r="F361" s="508">
        <v>460.45</v>
      </c>
      <c r="G361" s="508">
        <v>449.84999999999997</v>
      </c>
      <c r="H361" s="508">
        <v>487.14999999999992</v>
      </c>
      <c r="I361" s="508">
        <v>497.74999999999994</v>
      </c>
      <c r="J361" s="508">
        <v>505.7999999999999</v>
      </c>
      <c r="K361" s="507">
        <v>489.7</v>
      </c>
      <c r="L361" s="507">
        <v>471.05</v>
      </c>
      <c r="M361" s="507">
        <v>0.96547000000000005</v>
      </c>
    </row>
    <row r="362" spans="1:13">
      <c r="A362" s="254">
        <v>352</v>
      </c>
      <c r="B362" s="510" t="s">
        <v>457</v>
      </c>
      <c r="C362" s="507">
        <v>80.3</v>
      </c>
      <c r="D362" s="508">
        <v>79.933333333333323</v>
      </c>
      <c r="E362" s="508">
        <v>77.46666666666664</v>
      </c>
      <c r="F362" s="508">
        <v>74.633333333333312</v>
      </c>
      <c r="G362" s="508">
        <v>72.166666666666629</v>
      </c>
      <c r="H362" s="508">
        <v>82.766666666666652</v>
      </c>
      <c r="I362" s="508">
        <v>85.23333333333332</v>
      </c>
      <c r="J362" s="508">
        <v>88.066666666666663</v>
      </c>
      <c r="K362" s="507">
        <v>82.4</v>
      </c>
      <c r="L362" s="507">
        <v>77.099999999999994</v>
      </c>
      <c r="M362" s="507">
        <v>56.0334</v>
      </c>
    </row>
    <row r="363" spans="1:13">
      <c r="A363" s="254">
        <v>353</v>
      </c>
      <c r="B363" s="510" t="s">
        <v>163</v>
      </c>
      <c r="C363" s="507">
        <v>1418.35</v>
      </c>
      <c r="D363" s="508">
        <v>1431.4666666666665</v>
      </c>
      <c r="E363" s="508">
        <v>1399.2333333333329</v>
      </c>
      <c r="F363" s="508">
        <v>1380.1166666666663</v>
      </c>
      <c r="G363" s="508">
        <v>1347.8833333333328</v>
      </c>
      <c r="H363" s="508">
        <v>1450.583333333333</v>
      </c>
      <c r="I363" s="508">
        <v>1482.8166666666666</v>
      </c>
      <c r="J363" s="508">
        <v>1501.9333333333332</v>
      </c>
      <c r="K363" s="507">
        <v>1463.7</v>
      </c>
      <c r="L363" s="507">
        <v>1412.35</v>
      </c>
      <c r="M363" s="507">
        <v>6.9291099999999997</v>
      </c>
    </row>
    <row r="364" spans="1:13">
      <c r="A364" s="254">
        <v>354</v>
      </c>
      <c r="B364" s="510" t="s">
        <v>156</v>
      </c>
      <c r="C364" s="507">
        <v>28159.200000000001</v>
      </c>
      <c r="D364" s="508">
        <v>28319.3</v>
      </c>
      <c r="E364" s="508">
        <v>27868.6</v>
      </c>
      <c r="F364" s="508">
        <v>27578</v>
      </c>
      <c r="G364" s="508">
        <v>27127.3</v>
      </c>
      <c r="H364" s="508">
        <v>28609.899999999998</v>
      </c>
      <c r="I364" s="508">
        <v>29060.600000000002</v>
      </c>
      <c r="J364" s="508">
        <v>29351.199999999997</v>
      </c>
      <c r="K364" s="507">
        <v>28770</v>
      </c>
      <c r="L364" s="507">
        <v>28028.7</v>
      </c>
      <c r="M364" s="507">
        <v>0.32301999999999997</v>
      </c>
    </row>
    <row r="365" spans="1:13">
      <c r="A365" s="254">
        <v>355</v>
      </c>
      <c r="B365" s="510" t="s">
        <v>458</v>
      </c>
      <c r="C365" s="507">
        <v>1782.65</v>
      </c>
      <c r="D365" s="508">
        <v>1796.55</v>
      </c>
      <c r="E365" s="508">
        <v>1749.1</v>
      </c>
      <c r="F365" s="508">
        <v>1715.55</v>
      </c>
      <c r="G365" s="508">
        <v>1668.1</v>
      </c>
      <c r="H365" s="508">
        <v>1830.1</v>
      </c>
      <c r="I365" s="508">
        <v>1877.5500000000002</v>
      </c>
      <c r="J365" s="508">
        <v>1911.1</v>
      </c>
      <c r="K365" s="507">
        <v>1844</v>
      </c>
      <c r="L365" s="507">
        <v>1763</v>
      </c>
      <c r="M365" s="507">
        <v>1.6052999999999999</v>
      </c>
    </row>
    <row r="366" spans="1:13">
      <c r="A366" s="254">
        <v>356</v>
      </c>
      <c r="B366" s="510" t="s">
        <v>158</v>
      </c>
      <c r="C366" s="507">
        <v>242.05</v>
      </c>
      <c r="D366" s="508">
        <v>243.70000000000002</v>
      </c>
      <c r="E366" s="508">
        <v>238.60000000000002</v>
      </c>
      <c r="F366" s="508">
        <v>235.15</v>
      </c>
      <c r="G366" s="508">
        <v>230.05</v>
      </c>
      <c r="H366" s="508">
        <v>247.15000000000003</v>
      </c>
      <c r="I366" s="508">
        <v>252.25</v>
      </c>
      <c r="J366" s="508">
        <v>255.70000000000005</v>
      </c>
      <c r="K366" s="507">
        <v>248.8</v>
      </c>
      <c r="L366" s="507">
        <v>240.25</v>
      </c>
      <c r="M366" s="507">
        <v>41.084859999999999</v>
      </c>
    </row>
    <row r="367" spans="1:13">
      <c r="A367" s="254">
        <v>357</v>
      </c>
      <c r="B367" s="510" t="s">
        <v>269</v>
      </c>
      <c r="C367" s="507">
        <v>4651.8500000000004</v>
      </c>
      <c r="D367" s="508">
        <v>4689.4333333333334</v>
      </c>
      <c r="E367" s="508">
        <v>4608.8666666666668</v>
      </c>
      <c r="F367" s="508">
        <v>4565.8833333333332</v>
      </c>
      <c r="G367" s="508">
        <v>4485.3166666666666</v>
      </c>
      <c r="H367" s="508">
        <v>4732.416666666667</v>
      </c>
      <c r="I367" s="508">
        <v>4812.9833333333345</v>
      </c>
      <c r="J367" s="508">
        <v>4855.9666666666672</v>
      </c>
      <c r="K367" s="507">
        <v>4770</v>
      </c>
      <c r="L367" s="507">
        <v>4646.45</v>
      </c>
      <c r="M367" s="507">
        <v>0.82689000000000001</v>
      </c>
    </row>
    <row r="368" spans="1:13">
      <c r="A368" s="254">
        <v>358</v>
      </c>
      <c r="B368" s="510" t="s">
        <v>459</v>
      </c>
      <c r="C368" s="507">
        <v>209.4</v>
      </c>
      <c r="D368" s="508">
        <v>210.79999999999998</v>
      </c>
      <c r="E368" s="508">
        <v>205.09999999999997</v>
      </c>
      <c r="F368" s="508">
        <v>200.79999999999998</v>
      </c>
      <c r="G368" s="508">
        <v>195.09999999999997</v>
      </c>
      <c r="H368" s="508">
        <v>215.09999999999997</v>
      </c>
      <c r="I368" s="508">
        <v>220.79999999999995</v>
      </c>
      <c r="J368" s="508">
        <v>225.09999999999997</v>
      </c>
      <c r="K368" s="507">
        <v>216.5</v>
      </c>
      <c r="L368" s="507">
        <v>206.5</v>
      </c>
      <c r="M368" s="507">
        <v>19.560960000000001</v>
      </c>
    </row>
    <row r="369" spans="1:13">
      <c r="A369" s="254">
        <v>359</v>
      </c>
      <c r="B369" s="510" t="s">
        <v>460</v>
      </c>
      <c r="C369" s="507">
        <v>799.65</v>
      </c>
      <c r="D369" s="508">
        <v>798.75</v>
      </c>
      <c r="E369" s="508">
        <v>795.5</v>
      </c>
      <c r="F369" s="508">
        <v>791.35</v>
      </c>
      <c r="G369" s="508">
        <v>788.1</v>
      </c>
      <c r="H369" s="508">
        <v>802.9</v>
      </c>
      <c r="I369" s="508">
        <v>806.15</v>
      </c>
      <c r="J369" s="508">
        <v>810.3</v>
      </c>
      <c r="K369" s="507">
        <v>802</v>
      </c>
      <c r="L369" s="507">
        <v>794.6</v>
      </c>
      <c r="M369" s="507">
        <v>2.18316</v>
      </c>
    </row>
    <row r="370" spans="1:13">
      <c r="A370" s="254">
        <v>360</v>
      </c>
      <c r="B370" s="510" t="s">
        <v>160</v>
      </c>
      <c r="C370" s="507">
        <v>1723.1</v>
      </c>
      <c r="D370" s="508">
        <v>1730.0833333333333</v>
      </c>
      <c r="E370" s="508">
        <v>1713.5166666666664</v>
      </c>
      <c r="F370" s="508">
        <v>1703.9333333333332</v>
      </c>
      <c r="G370" s="508">
        <v>1687.3666666666663</v>
      </c>
      <c r="H370" s="508">
        <v>1739.6666666666665</v>
      </c>
      <c r="I370" s="508">
        <v>1756.2333333333336</v>
      </c>
      <c r="J370" s="508">
        <v>1765.8166666666666</v>
      </c>
      <c r="K370" s="507">
        <v>1746.65</v>
      </c>
      <c r="L370" s="507">
        <v>1720.5</v>
      </c>
      <c r="M370" s="507">
        <v>2.0534300000000001</v>
      </c>
    </row>
    <row r="371" spans="1:13">
      <c r="A371" s="254">
        <v>361</v>
      </c>
      <c r="B371" s="510" t="s">
        <v>157</v>
      </c>
      <c r="C371" s="507">
        <v>1906.3</v>
      </c>
      <c r="D371" s="508">
        <v>1923.0333333333335</v>
      </c>
      <c r="E371" s="508">
        <v>1866.2666666666671</v>
      </c>
      <c r="F371" s="508">
        <v>1826.2333333333336</v>
      </c>
      <c r="G371" s="508">
        <v>1769.4666666666672</v>
      </c>
      <c r="H371" s="508">
        <v>1963.0666666666671</v>
      </c>
      <c r="I371" s="508">
        <v>2019.8333333333335</v>
      </c>
      <c r="J371" s="508">
        <v>2059.8666666666668</v>
      </c>
      <c r="K371" s="507">
        <v>1979.8</v>
      </c>
      <c r="L371" s="507">
        <v>1883</v>
      </c>
      <c r="M371" s="507">
        <v>11.258760000000001</v>
      </c>
    </row>
    <row r="372" spans="1:13">
      <c r="A372" s="254">
        <v>362</v>
      </c>
      <c r="B372" s="510" t="s">
        <v>756</v>
      </c>
      <c r="C372" s="507">
        <v>834.3</v>
      </c>
      <c r="D372" s="508">
        <v>818</v>
      </c>
      <c r="E372" s="508">
        <v>791.3</v>
      </c>
      <c r="F372" s="508">
        <v>748.3</v>
      </c>
      <c r="G372" s="508">
        <v>721.59999999999991</v>
      </c>
      <c r="H372" s="508">
        <v>861</v>
      </c>
      <c r="I372" s="508">
        <v>887.7</v>
      </c>
      <c r="J372" s="508">
        <v>930.7</v>
      </c>
      <c r="K372" s="507">
        <v>844.7</v>
      </c>
      <c r="L372" s="507">
        <v>775</v>
      </c>
      <c r="M372" s="507">
        <v>2.91228</v>
      </c>
    </row>
    <row r="373" spans="1:13">
      <c r="A373" s="254">
        <v>363</v>
      </c>
      <c r="B373" s="510" t="s">
        <v>461</v>
      </c>
      <c r="C373" s="507">
        <v>1359.6</v>
      </c>
      <c r="D373" s="508">
        <v>1360.8999999999999</v>
      </c>
      <c r="E373" s="508">
        <v>1344.7999999999997</v>
      </c>
      <c r="F373" s="508">
        <v>1329.9999999999998</v>
      </c>
      <c r="G373" s="508">
        <v>1313.8999999999996</v>
      </c>
      <c r="H373" s="508">
        <v>1375.6999999999998</v>
      </c>
      <c r="I373" s="508">
        <v>1391.7999999999997</v>
      </c>
      <c r="J373" s="508">
        <v>1406.6</v>
      </c>
      <c r="K373" s="507">
        <v>1377</v>
      </c>
      <c r="L373" s="507">
        <v>1346.1</v>
      </c>
      <c r="M373" s="507">
        <v>3.27169</v>
      </c>
    </row>
    <row r="374" spans="1:13">
      <c r="A374" s="254">
        <v>364</v>
      </c>
      <c r="B374" s="510" t="s">
        <v>757</v>
      </c>
      <c r="C374" s="507">
        <v>891.7</v>
      </c>
      <c r="D374" s="508">
        <v>897.7166666666667</v>
      </c>
      <c r="E374" s="508">
        <v>877.48333333333335</v>
      </c>
      <c r="F374" s="508">
        <v>863.26666666666665</v>
      </c>
      <c r="G374" s="508">
        <v>843.0333333333333</v>
      </c>
      <c r="H374" s="508">
        <v>911.93333333333339</v>
      </c>
      <c r="I374" s="508">
        <v>932.16666666666674</v>
      </c>
      <c r="J374" s="508">
        <v>946.38333333333344</v>
      </c>
      <c r="K374" s="507">
        <v>917.95</v>
      </c>
      <c r="L374" s="507">
        <v>883.5</v>
      </c>
      <c r="M374" s="507">
        <v>1.49204</v>
      </c>
    </row>
    <row r="375" spans="1:13">
      <c r="A375" s="254">
        <v>365</v>
      </c>
      <c r="B375" s="510" t="s">
        <v>159</v>
      </c>
      <c r="C375" s="507">
        <v>137.69999999999999</v>
      </c>
      <c r="D375" s="508">
        <v>137.56666666666666</v>
      </c>
      <c r="E375" s="508">
        <v>134.63333333333333</v>
      </c>
      <c r="F375" s="508">
        <v>131.56666666666666</v>
      </c>
      <c r="G375" s="508">
        <v>128.63333333333333</v>
      </c>
      <c r="H375" s="508">
        <v>140.63333333333333</v>
      </c>
      <c r="I375" s="508">
        <v>143.56666666666666</v>
      </c>
      <c r="J375" s="508">
        <v>146.63333333333333</v>
      </c>
      <c r="K375" s="507">
        <v>140.5</v>
      </c>
      <c r="L375" s="507">
        <v>134.5</v>
      </c>
      <c r="M375" s="507">
        <v>256.08929999999998</v>
      </c>
    </row>
    <row r="376" spans="1:13">
      <c r="A376" s="254">
        <v>366</v>
      </c>
      <c r="B376" s="510" t="s">
        <v>162</v>
      </c>
      <c r="C376" s="507">
        <v>220.05</v>
      </c>
      <c r="D376" s="508">
        <v>218.78333333333333</v>
      </c>
      <c r="E376" s="508">
        <v>216.66666666666666</v>
      </c>
      <c r="F376" s="508">
        <v>213.28333333333333</v>
      </c>
      <c r="G376" s="508">
        <v>211.16666666666666</v>
      </c>
      <c r="H376" s="508">
        <v>222.16666666666666</v>
      </c>
      <c r="I376" s="508">
        <v>224.28333333333333</v>
      </c>
      <c r="J376" s="508">
        <v>227.66666666666666</v>
      </c>
      <c r="K376" s="507">
        <v>220.9</v>
      </c>
      <c r="L376" s="507">
        <v>215.4</v>
      </c>
      <c r="M376" s="507">
        <v>102.22359</v>
      </c>
    </row>
    <row r="377" spans="1:13">
      <c r="A377" s="254">
        <v>367</v>
      </c>
      <c r="B377" s="510" t="s">
        <v>462</v>
      </c>
      <c r="C377" s="507">
        <v>182.3</v>
      </c>
      <c r="D377" s="508">
        <v>183.13333333333335</v>
      </c>
      <c r="E377" s="508">
        <v>177.3666666666667</v>
      </c>
      <c r="F377" s="508">
        <v>172.43333333333334</v>
      </c>
      <c r="G377" s="508">
        <v>166.66666666666669</v>
      </c>
      <c r="H377" s="508">
        <v>188.06666666666672</v>
      </c>
      <c r="I377" s="508">
        <v>193.83333333333337</v>
      </c>
      <c r="J377" s="508">
        <v>198.76666666666674</v>
      </c>
      <c r="K377" s="507">
        <v>188.9</v>
      </c>
      <c r="L377" s="507">
        <v>178.2</v>
      </c>
      <c r="M377" s="507">
        <v>31.341519999999999</v>
      </c>
    </row>
    <row r="378" spans="1:13">
      <c r="A378" s="254">
        <v>368</v>
      </c>
      <c r="B378" s="510" t="s">
        <v>270</v>
      </c>
      <c r="C378" s="507">
        <v>293.10000000000002</v>
      </c>
      <c r="D378" s="508">
        <v>295.34999999999997</v>
      </c>
      <c r="E378" s="508">
        <v>287.19999999999993</v>
      </c>
      <c r="F378" s="508">
        <v>281.29999999999995</v>
      </c>
      <c r="G378" s="508">
        <v>273.14999999999992</v>
      </c>
      <c r="H378" s="508">
        <v>301.24999999999994</v>
      </c>
      <c r="I378" s="508">
        <v>309.39999999999992</v>
      </c>
      <c r="J378" s="508">
        <v>315.29999999999995</v>
      </c>
      <c r="K378" s="507">
        <v>303.5</v>
      </c>
      <c r="L378" s="507">
        <v>289.45</v>
      </c>
      <c r="M378" s="507">
        <v>15.298220000000001</v>
      </c>
    </row>
    <row r="379" spans="1:13">
      <c r="A379" s="254">
        <v>369</v>
      </c>
      <c r="B379" s="510" t="s">
        <v>463</v>
      </c>
      <c r="C379" s="507">
        <v>113.45</v>
      </c>
      <c r="D379" s="508">
        <v>113.81666666666666</v>
      </c>
      <c r="E379" s="508">
        <v>111.33333333333333</v>
      </c>
      <c r="F379" s="508">
        <v>109.21666666666667</v>
      </c>
      <c r="G379" s="508">
        <v>106.73333333333333</v>
      </c>
      <c r="H379" s="508">
        <v>115.93333333333332</v>
      </c>
      <c r="I379" s="508">
        <v>118.41666666666667</v>
      </c>
      <c r="J379" s="508">
        <v>120.53333333333332</v>
      </c>
      <c r="K379" s="507">
        <v>116.3</v>
      </c>
      <c r="L379" s="507">
        <v>111.7</v>
      </c>
      <c r="M379" s="507">
        <v>14.85458</v>
      </c>
    </row>
    <row r="380" spans="1:13">
      <c r="A380" s="254">
        <v>370</v>
      </c>
      <c r="B380" s="510" t="s">
        <v>464</v>
      </c>
      <c r="C380" s="507">
        <v>6565.6</v>
      </c>
      <c r="D380" s="508">
        <v>6571.8666666666659</v>
      </c>
      <c r="E380" s="508">
        <v>6493.7333333333318</v>
      </c>
      <c r="F380" s="508">
        <v>6421.8666666666659</v>
      </c>
      <c r="G380" s="508">
        <v>6343.7333333333318</v>
      </c>
      <c r="H380" s="508">
        <v>6643.7333333333318</v>
      </c>
      <c r="I380" s="508">
        <v>6721.866666666665</v>
      </c>
      <c r="J380" s="508">
        <v>6793.7333333333318</v>
      </c>
      <c r="K380" s="507">
        <v>6650</v>
      </c>
      <c r="L380" s="507">
        <v>6500</v>
      </c>
      <c r="M380" s="507">
        <v>0.12052</v>
      </c>
    </row>
    <row r="381" spans="1:13">
      <c r="A381" s="254">
        <v>371</v>
      </c>
      <c r="B381" s="510" t="s">
        <v>271</v>
      </c>
      <c r="C381" s="507">
        <v>12947.05</v>
      </c>
      <c r="D381" s="508">
        <v>12970.4</v>
      </c>
      <c r="E381" s="508">
        <v>12791.8</v>
      </c>
      <c r="F381" s="508">
        <v>12636.55</v>
      </c>
      <c r="G381" s="508">
        <v>12457.949999999999</v>
      </c>
      <c r="H381" s="508">
        <v>13125.65</v>
      </c>
      <c r="I381" s="508">
        <v>13304.250000000002</v>
      </c>
      <c r="J381" s="508">
        <v>13459.5</v>
      </c>
      <c r="K381" s="507">
        <v>13149</v>
      </c>
      <c r="L381" s="507">
        <v>12815.15</v>
      </c>
      <c r="M381" s="507">
        <v>4.5769999999999998E-2</v>
      </c>
    </row>
    <row r="382" spans="1:13">
      <c r="A382" s="254">
        <v>372</v>
      </c>
      <c r="B382" s="510" t="s">
        <v>161</v>
      </c>
      <c r="C382" s="507">
        <v>41.05</v>
      </c>
      <c r="D382" s="508">
        <v>41.233333333333334</v>
      </c>
      <c r="E382" s="508">
        <v>40.516666666666666</v>
      </c>
      <c r="F382" s="508">
        <v>39.983333333333334</v>
      </c>
      <c r="G382" s="508">
        <v>39.266666666666666</v>
      </c>
      <c r="H382" s="508">
        <v>41.766666666666666</v>
      </c>
      <c r="I382" s="508">
        <v>42.483333333333334</v>
      </c>
      <c r="J382" s="508">
        <v>43.016666666666666</v>
      </c>
      <c r="K382" s="507">
        <v>41.95</v>
      </c>
      <c r="L382" s="507">
        <v>40.700000000000003</v>
      </c>
      <c r="M382" s="507">
        <v>592.05010000000004</v>
      </c>
    </row>
    <row r="383" spans="1:13">
      <c r="A383" s="254">
        <v>373</v>
      </c>
      <c r="B383" s="510" t="s">
        <v>272</v>
      </c>
      <c r="C383" s="507">
        <v>714.15</v>
      </c>
      <c r="D383" s="508">
        <v>720.7166666666667</v>
      </c>
      <c r="E383" s="508">
        <v>701.53333333333342</v>
      </c>
      <c r="F383" s="508">
        <v>688.91666666666674</v>
      </c>
      <c r="G383" s="508">
        <v>669.73333333333346</v>
      </c>
      <c r="H383" s="508">
        <v>733.33333333333337</v>
      </c>
      <c r="I383" s="508">
        <v>752.51666666666677</v>
      </c>
      <c r="J383" s="508">
        <v>765.13333333333333</v>
      </c>
      <c r="K383" s="507">
        <v>739.9</v>
      </c>
      <c r="L383" s="507">
        <v>708.1</v>
      </c>
      <c r="M383" s="507">
        <v>1.6398699999999999</v>
      </c>
    </row>
    <row r="384" spans="1:13">
      <c r="A384" s="254">
        <v>374</v>
      </c>
      <c r="B384" s="510" t="s">
        <v>165</v>
      </c>
      <c r="C384" s="507">
        <v>243.1</v>
      </c>
      <c r="D384" s="508">
        <v>244.65</v>
      </c>
      <c r="E384" s="508">
        <v>240.05</v>
      </c>
      <c r="F384" s="508">
        <v>237</v>
      </c>
      <c r="G384" s="508">
        <v>232.4</v>
      </c>
      <c r="H384" s="508">
        <v>247.70000000000002</v>
      </c>
      <c r="I384" s="508">
        <v>252.29999999999998</v>
      </c>
      <c r="J384" s="508">
        <v>255.35000000000002</v>
      </c>
      <c r="K384" s="507">
        <v>249.25</v>
      </c>
      <c r="L384" s="507">
        <v>241.6</v>
      </c>
      <c r="M384" s="507">
        <v>112.77623</v>
      </c>
    </row>
    <row r="385" spans="1:13">
      <c r="A385" s="254">
        <v>375</v>
      </c>
      <c r="B385" s="510" t="s">
        <v>166</v>
      </c>
      <c r="C385" s="507">
        <v>151.05000000000001</v>
      </c>
      <c r="D385" s="508">
        <v>151.65</v>
      </c>
      <c r="E385" s="508">
        <v>148.85000000000002</v>
      </c>
      <c r="F385" s="508">
        <v>146.65</v>
      </c>
      <c r="G385" s="508">
        <v>143.85000000000002</v>
      </c>
      <c r="H385" s="508">
        <v>153.85000000000002</v>
      </c>
      <c r="I385" s="508">
        <v>156.65000000000003</v>
      </c>
      <c r="J385" s="508">
        <v>158.85000000000002</v>
      </c>
      <c r="K385" s="507">
        <v>154.44999999999999</v>
      </c>
      <c r="L385" s="507">
        <v>149.44999999999999</v>
      </c>
      <c r="M385" s="507">
        <v>95.632289999999998</v>
      </c>
    </row>
    <row r="386" spans="1:13">
      <c r="A386" s="254">
        <v>376</v>
      </c>
      <c r="B386" s="510" t="s">
        <v>465</v>
      </c>
      <c r="C386" s="507">
        <v>260.10000000000002</v>
      </c>
      <c r="D386" s="508">
        <v>261.36666666666667</v>
      </c>
      <c r="E386" s="508">
        <v>257.73333333333335</v>
      </c>
      <c r="F386" s="508">
        <v>255.36666666666667</v>
      </c>
      <c r="G386" s="508">
        <v>251.73333333333335</v>
      </c>
      <c r="H386" s="508">
        <v>263.73333333333335</v>
      </c>
      <c r="I386" s="508">
        <v>267.36666666666667</v>
      </c>
      <c r="J386" s="508">
        <v>269.73333333333335</v>
      </c>
      <c r="K386" s="507">
        <v>265</v>
      </c>
      <c r="L386" s="507">
        <v>259</v>
      </c>
      <c r="M386" s="507">
        <v>2.8729399999999998</v>
      </c>
    </row>
    <row r="387" spans="1:13">
      <c r="A387" s="254">
        <v>377</v>
      </c>
      <c r="B387" s="510" t="s">
        <v>466</v>
      </c>
      <c r="C387" s="507">
        <v>572.25</v>
      </c>
      <c r="D387" s="508">
        <v>575.9666666666667</v>
      </c>
      <c r="E387" s="508">
        <v>564.28333333333342</v>
      </c>
      <c r="F387" s="508">
        <v>556.31666666666672</v>
      </c>
      <c r="G387" s="508">
        <v>544.63333333333344</v>
      </c>
      <c r="H387" s="508">
        <v>583.93333333333339</v>
      </c>
      <c r="I387" s="508">
        <v>595.61666666666679</v>
      </c>
      <c r="J387" s="508">
        <v>603.58333333333337</v>
      </c>
      <c r="K387" s="507">
        <v>587.65</v>
      </c>
      <c r="L387" s="507">
        <v>568</v>
      </c>
      <c r="M387" s="507">
        <v>4.34321</v>
      </c>
    </row>
    <row r="388" spans="1:13">
      <c r="A388" s="254">
        <v>378</v>
      </c>
      <c r="B388" s="510" t="s">
        <v>467</v>
      </c>
      <c r="C388" s="507">
        <v>31.3</v>
      </c>
      <c r="D388" s="508">
        <v>31.5</v>
      </c>
      <c r="E388" s="508">
        <v>30.799999999999997</v>
      </c>
      <c r="F388" s="508">
        <v>30.299999999999997</v>
      </c>
      <c r="G388" s="508">
        <v>29.599999999999994</v>
      </c>
      <c r="H388" s="508">
        <v>32</v>
      </c>
      <c r="I388" s="508">
        <v>32.700000000000003</v>
      </c>
      <c r="J388" s="508">
        <v>33.200000000000003</v>
      </c>
      <c r="K388" s="507">
        <v>32.200000000000003</v>
      </c>
      <c r="L388" s="507">
        <v>31</v>
      </c>
      <c r="M388" s="507">
        <v>46.457419999999999</v>
      </c>
    </row>
    <row r="389" spans="1:13">
      <c r="A389" s="254">
        <v>379</v>
      </c>
      <c r="B389" s="510" t="s">
        <v>468</v>
      </c>
      <c r="C389" s="507">
        <v>148.1</v>
      </c>
      <c r="D389" s="508">
        <v>149.98333333333332</v>
      </c>
      <c r="E389" s="508">
        <v>144.61666666666665</v>
      </c>
      <c r="F389" s="508">
        <v>141.13333333333333</v>
      </c>
      <c r="G389" s="508">
        <v>135.76666666666665</v>
      </c>
      <c r="H389" s="508">
        <v>153.46666666666664</v>
      </c>
      <c r="I389" s="508">
        <v>158.83333333333331</v>
      </c>
      <c r="J389" s="508">
        <v>162.31666666666663</v>
      </c>
      <c r="K389" s="507">
        <v>155.35</v>
      </c>
      <c r="L389" s="507">
        <v>146.5</v>
      </c>
      <c r="M389" s="507">
        <v>39.090220000000002</v>
      </c>
    </row>
    <row r="390" spans="1:13">
      <c r="A390" s="254">
        <v>380</v>
      </c>
      <c r="B390" s="510" t="s">
        <v>273</v>
      </c>
      <c r="C390" s="507">
        <v>521.20000000000005</v>
      </c>
      <c r="D390" s="508">
        <v>518.73333333333335</v>
      </c>
      <c r="E390" s="508">
        <v>512.4666666666667</v>
      </c>
      <c r="F390" s="508">
        <v>503.73333333333335</v>
      </c>
      <c r="G390" s="508">
        <v>497.4666666666667</v>
      </c>
      <c r="H390" s="508">
        <v>527.4666666666667</v>
      </c>
      <c r="I390" s="508">
        <v>533.73333333333335</v>
      </c>
      <c r="J390" s="508">
        <v>542.4666666666667</v>
      </c>
      <c r="K390" s="507">
        <v>525</v>
      </c>
      <c r="L390" s="507">
        <v>510</v>
      </c>
      <c r="M390" s="507">
        <v>4.1810299999999998</v>
      </c>
    </row>
    <row r="391" spans="1:13">
      <c r="A391" s="254">
        <v>381</v>
      </c>
      <c r="B391" s="510" t="s">
        <v>469</v>
      </c>
      <c r="C391" s="507">
        <v>265.8</v>
      </c>
      <c r="D391" s="508">
        <v>267.28333333333336</v>
      </c>
      <c r="E391" s="508">
        <v>261.76666666666671</v>
      </c>
      <c r="F391" s="508">
        <v>257.73333333333335</v>
      </c>
      <c r="G391" s="508">
        <v>252.2166666666667</v>
      </c>
      <c r="H391" s="508">
        <v>271.31666666666672</v>
      </c>
      <c r="I391" s="508">
        <v>276.83333333333337</v>
      </c>
      <c r="J391" s="508">
        <v>280.86666666666673</v>
      </c>
      <c r="K391" s="507">
        <v>272.8</v>
      </c>
      <c r="L391" s="507">
        <v>263.25</v>
      </c>
      <c r="M391" s="507">
        <v>5.1322999999999999</v>
      </c>
    </row>
    <row r="392" spans="1:13">
      <c r="A392" s="254">
        <v>382</v>
      </c>
      <c r="B392" s="510" t="s">
        <v>470</v>
      </c>
      <c r="C392" s="507">
        <v>85.75</v>
      </c>
      <c r="D392" s="508">
        <v>86.266666666666652</v>
      </c>
      <c r="E392" s="508">
        <v>82.0833333333333</v>
      </c>
      <c r="F392" s="508">
        <v>78.416666666666643</v>
      </c>
      <c r="G392" s="508">
        <v>74.233333333333292</v>
      </c>
      <c r="H392" s="508">
        <v>89.933333333333309</v>
      </c>
      <c r="I392" s="508">
        <v>94.116666666666646</v>
      </c>
      <c r="J392" s="508">
        <v>97.783333333333317</v>
      </c>
      <c r="K392" s="507">
        <v>90.45</v>
      </c>
      <c r="L392" s="507">
        <v>82.6</v>
      </c>
      <c r="M392" s="507">
        <v>86.552019999999999</v>
      </c>
    </row>
    <row r="393" spans="1:13">
      <c r="A393" s="254">
        <v>383</v>
      </c>
      <c r="B393" s="510" t="s">
        <v>471</v>
      </c>
      <c r="C393" s="507">
        <v>1976</v>
      </c>
      <c r="D393" s="508">
        <v>1984.1833333333334</v>
      </c>
      <c r="E393" s="508">
        <v>1953.3666666666668</v>
      </c>
      <c r="F393" s="508">
        <v>1930.7333333333333</v>
      </c>
      <c r="G393" s="508">
        <v>1899.9166666666667</v>
      </c>
      <c r="H393" s="508">
        <v>2006.8166666666668</v>
      </c>
      <c r="I393" s="508">
        <v>2037.6333333333334</v>
      </c>
      <c r="J393" s="508">
        <v>2060.2666666666669</v>
      </c>
      <c r="K393" s="507">
        <v>2015</v>
      </c>
      <c r="L393" s="507">
        <v>1961.55</v>
      </c>
      <c r="M393" s="507">
        <v>0.30260999999999999</v>
      </c>
    </row>
    <row r="394" spans="1:13">
      <c r="A394" s="254">
        <v>384</v>
      </c>
      <c r="B394" s="510" t="s">
        <v>472</v>
      </c>
      <c r="C394" s="507">
        <v>377</v>
      </c>
      <c r="D394" s="508">
        <v>378.2166666666667</v>
      </c>
      <c r="E394" s="508">
        <v>370.88333333333338</v>
      </c>
      <c r="F394" s="508">
        <v>364.76666666666671</v>
      </c>
      <c r="G394" s="508">
        <v>357.43333333333339</v>
      </c>
      <c r="H394" s="508">
        <v>384.33333333333337</v>
      </c>
      <c r="I394" s="508">
        <v>391.66666666666663</v>
      </c>
      <c r="J394" s="508">
        <v>397.78333333333336</v>
      </c>
      <c r="K394" s="507">
        <v>385.55</v>
      </c>
      <c r="L394" s="507">
        <v>372.1</v>
      </c>
      <c r="M394" s="507">
        <v>6.7099200000000003</v>
      </c>
    </row>
    <row r="395" spans="1:13">
      <c r="A395" s="254">
        <v>385</v>
      </c>
      <c r="B395" s="510" t="s">
        <v>473</v>
      </c>
      <c r="C395" s="507">
        <v>179.6</v>
      </c>
      <c r="D395" s="508">
        <v>179.25</v>
      </c>
      <c r="E395" s="508">
        <v>174.2</v>
      </c>
      <c r="F395" s="508">
        <v>168.79999999999998</v>
      </c>
      <c r="G395" s="508">
        <v>163.74999999999997</v>
      </c>
      <c r="H395" s="508">
        <v>184.65</v>
      </c>
      <c r="I395" s="508">
        <v>189.70000000000002</v>
      </c>
      <c r="J395" s="508">
        <v>195.10000000000002</v>
      </c>
      <c r="K395" s="507">
        <v>184.3</v>
      </c>
      <c r="L395" s="507">
        <v>173.85</v>
      </c>
      <c r="M395" s="507">
        <v>5.6308199999999999</v>
      </c>
    </row>
    <row r="396" spans="1:13">
      <c r="A396" s="254">
        <v>386</v>
      </c>
      <c r="B396" s="510" t="s">
        <v>474</v>
      </c>
      <c r="C396" s="507">
        <v>851</v>
      </c>
      <c r="D396" s="508">
        <v>851.33333333333337</v>
      </c>
      <c r="E396" s="508">
        <v>844.66666666666674</v>
      </c>
      <c r="F396" s="508">
        <v>838.33333333333337</v>
      </c>
      <c r="G396" s="508">
        <v>831.66666666666674</v>
      </c>
      <c r="H396" s="508">
        <v>857.66666666666674</v>
      </c>
      <c r="I396" s="508">
        <v>864.33333333333348</v>
      </c>
      <c r="J396" s="508">
        <v>870.66666666666674</v>
      </c>
      <c r="K396" s="507">
        <v>858</v>
      </c>
      <c r="L396" s="507">
        <v>845</v>
      </c>
      <c r="M396" s="507">
        <v>1.1153299999999999</v>
      </c>
    </row>
    <row r="397" spans="1:13">
      <c r="A397" s="254">
        <v>387</v>
      </c>
      <c r="B397" s="510" t="s">
        <v>167</v>
      </c>
      <c r="C397" s="507">
        <v>2137.6</v>
      </c>
      <c r="D397" s="508">
        <v>2155.9666666666667</v>
      </c>
      <c r="E397" s="508">
        <v>2105.5333333333333</v>
      </c>
      <c r="F397" s="508">
        <v>2073.4666666666667</v>
      </c>
      <c r="G397" s="508">
        <v>2023.0333333333333</v>
      </c>
      <c r="H397" s="508">
        <v>2188.0333333333333</v>
      </c>
      <c r="I397" s="508">
        <v>2238.4666666666667</v>
      </c>
      <c r="J397" s="508">
        <v>2270.5333333333333</v>
      </c>
      <c r="K397" s="507">
        <v>2206.4</v>
      </c>
      <c r="L397" s="507">
        <v>2123.9</v>
      </c>
      <c r="M397" s="507">
        <v>77.831729999999993</v>
      </c>
    </row>
    <row r="398" spans="1:13">
      <c r="A398" s="254">
        <v>388</v>
      </c>
      <c r="B398" s="510" t="s">
        <v>815</v>
      </c>
      <c r="C398" s="507">
        <v>1015.1</v>
      </c>
      <c r="D398" s="508">
        <v>1027.3666666666666</v>
      </c>
      <c r="E398" s="508">
        <v>999.73333333333312</v>
      </c>
      <c r="F398" s="508">
        <v>984.36666666666656</v>
      </c>
      <c r="G398" s="508">
        <v>956.73333333333312</v>
      </c>
      <c r="H398" s="508">
        <v>1042.7333333333331</v>
      </c>
      <c r="I398" s="508">
        <v>1070.3666666666668</v>
      </c>
      <c r="J398" s="508">
        <v>1085.7333333333331</v>
      </c>
      <c r="K398" s="507">
        <v>1055</v>
      </c>
      <c r="L398" s="507">
        <v>1012</v>
      </c>
      <c r="M398" s="507">
        <v>10.20608</v>
      </c>
    </row>
    <row r="399" spans="1:13">
      <c r="A399" s="254">
        <v>389</v>
      </c>
      <c r="B399" s="510" t="s">
        <v>274</v>
      </c>
      <c r="C399" s="507">
        <v>914.2</v>
      </c>
      <c r="D399" s="508">
        <v>918.5</v>
      </c>
      <c r="E399" s="508">
        <v>900.7</v>
      </c>
      <c r="F399" s="508">
        <v>887.2</v>
      </c>
      <c r="G399" s="508">
        <v>869.40000000000009</v>
      </c>
      <c r="H399" s="508">
        <v>932</v>
      </c>
      <c r="I399" s="508">
        <v>949.8</v>
      </c>
      <c r="J399" s="508">
        <v>963.3</v>
      </c>
      <c r="K399" s="507">
        <v>936.3</v>
      </c>
      <c r="L399" s="507">
        <v>905</v>
      </c>
      <c r="M399" s="507">
        <v>289.67831000000001</v>
      </c>
    </row>
    <row r="400" spans="1:13">
      <c r="A400" s="254">
        <v>390</v>
      </c>
      <c r="B400" s="510" t="s">
        <v>476</v>
      </c>
      <c r="C400" s="507">
        <v>26.3</v>
      </c>
      <c r="D400" s="508">
        <v>26.416666666666668</v>
      </c>
      <c r="E400" s="508">
        <v>26.133333333333336</v>
      </c>
      <c r="F400" s="508">
        <v>25.966666666666669</v>
      </c>
      <c r="G400" s="508">
        <v>25.683333333333337</v>
      </c>
      <c r="H400" s="508">
        <v>26.583333333333336</v>
      </c>
      <c r="I400" s="508">
        <v>26.866666666666667</v>
      </c>
      <c r="J400" s="508">
        <v>27.033333333333335</v>
      </c>
      <c r="K400" s="507">
        <v>26.7</v>
      </c>
      <c r="L400" s="507">
        <v>26.25</v>
      </c>
      <c r="M400" s="507">
        <v>16.827819999999999</v>
      </c>
    </row>
    <row r="401" spans="1:13">
      <c r="A401" s="254">
        <v>391</v>
      </c>
      <c r="B401" s="510" t="s">
        <v>477</v>
      </c>
      <c r="C401" s="507">
        <v>2237.5500000000002</v>
      </c>
      <c r="D401" s="508">
        <v>2237.4166666666665</v>
      </c>
      <c r="E401" s="508">
        <v>2202.583333333333</v>
      </c>
      <c r="F401" s="508">
        <v>2167.6166666666663</v>
      </c>
      <c r="G401" s="508">
        <v>2132.7833333333328</v>
      </c>
      <c r="H401" s="508">
        <v>2272.3833333333332</v>
      </c>
      <c r="I401" s="508">
        <v>2307.2166666666662</v>
      </c>
      <c r="J401" s="508">
        <v>2342.1833333333334</v>
      </c>
      <c r="K401" s="507">
        <v>2272.25</v>
      </c>
      <c r="L401" s="507">
        <v>2202.4499999999998</v>
      </c>
      <c r="M401" s="507">
        <v>7.3700000000000002E-2</v>
      </c>
    </row>
    <row r="402" spans="1:13">
      <c r="A402" s="254">
        <v>392</v>
      </c>
      <c r="B402" s="510" t="s">
        <v>172</v>
      </c>
      <c r="C402" s="507">
        <v>5599</v>
      </c>
      <c r="D402" s="508">
        <v>5633.2</v>
      </c>
      <c r="E402" s="508">
        <v>5546.4</v>
      </c>
      <c r="F402" s="508">
        <v>5493.8</v>
      </c>
      <c r="G402" s="508">
        <v>5407</v>
      </c>
      <c r="H402" s="508">
        <v>5685.7999999999993</v>
      </c>
      <c r="I402" s="508">
        <v>5772.6</v>
      </c>
      <c r="J402" s="508">
        <v>5825.1999999999989</v>
      </c>
      <c r="K402" s="507">
        <v>5720</v>
      </c>
      <c r="L402" s="507">
        <v>5580.6</v>
      </c>
      <c r="M402" s="507">
        <v>1.16215</v>
      </c>
    </row>
    <row r="403" spans="1:13">
      <c r="A403" s="254">
        <v>393</v>
      </c>
      <c r="B403" s="510" t="s">
        <v>478</v>
      </c>
      <c r="C403" s="507">
        <v>8310.4</v>
      </c>
      <c r="D403" s="508">
        <v>8307.1333333333332</v>
      </c>
      <c r="E403" s="508">
        <v>8245.2666666666664</v>
      </c>
      <c r="F403" s="508">
        <v>8180.1333333333332</v>
      </c>
      <c r="G403" s="508">
        <v>8118.2666666666664</v>
      </c>
      <c r="H403" s="508">
        <v>8372.2666666666664</v>
      </c>
      <c r="I403" s="508">
        <v>8434.1333333333314</v>
      </c>
      <c r="J403" s="508">
        <v>8499.2666666666664</v>
      </c>
      <c r="K403" s="507">
        <v>8369</v>
      </c>
      <c r="L403" s="507">
        <v>8242</v>
      </c>
      <c r="M403" s="507">
        <v>0.19918</v>
      </c>
    </row>
    <row r="404" spans="1:13">
      <c r="A404" s="254">
        <v>394</v>
      </c>
      <c r="B404" s="510" t="s">
        <v>479</v>
      </c>
      <c r="C404" s="507">
        <v>5355.75</v>
      </c>
      <c r="D404" s="508">
        <v>5320.3666666666668</v>
      </c>
      <c r="E404" s="508">
        <v>5230.7333333333336</v>
      </c>
      <c r="F404" s="508">
        <v>5105.7166666666672</v>
      </c>
      <c r="G404" s="508">
        <v>5016.0833333333339</v>
      </c>
      <c r="H404" s="508">
        <v>5445.3833333333332</v>
      </c>
      <c r="I404" s="508">
        <v>5535.0166666666664</v>
      </c>
      <c r="J404" s="508">
        <v>5660.0333333333328</v>
      </c>
      <c r="K404" s="507">
        <v>5410</v>
      </c>
      <c r="L404" s="507">
        <v>5195.3500000000004</v>
      </c>
      <c r="M404" s="507">
        <v>0.18364</v>
      </c>
    </row>
    <row r="405" spans="1:13">
      <c r="A405" s="254">
        <v>395</v>
      </c>
      <c r="B405" s="510" t="s">
        <v>759</v>
      </c>
      <c r="C405" s="507">
        <v>102.2</v>
      </c>
      <c r="D405" s="508">
        <v>103.39999999999999</v>
      </c>
      <c r="E405" s="508">
        <v>99.999999999999986</v>
      </c>
      <c r="F405" s="508">
        <v>97.8</v>
      </c>
      <c r="G405" s="508">
        <v>94.399999999999991</v>
      </c>
      <c r="H405" s="508">
        <v>105.59999999999998</v>
      </c>
      <c r="I405" s="508">
        <v>108.99999999999999</v>
      </c>
      <c r="J405" s="508">
        <v>111.19999999999997</v>
      </c>
      <c r="K405" s="507">
        <v>106.8</v>
      </c>
      <c r="L405" s="507">
        <v>101.2</v>
      </c>
      <c r="M405" s="507">
        <v>6.9697399999999998</v>
      </c>
    </row>
    <row r="406" spans="1:13">
      <c r="A406" s="254">
        <v>396</v>
      </c>
      <c r="B406" s="510" t="s">
        <v>480</v>
      </c>
      <c r="C406" s="507">
        <v>420.25</v>
      </c>
      <c r="D406" s="508">
        <v>419.41666666666669</v>
      </c>
      <c r="E406" s="508">
        <v>415.83333333333337</v>
      </c>
      <c r="F406" s="508">
        <v>411.41666666666669</v>
      </c>
      <c r="G406" s="508">
        <v>407.83333333333337</v>
      </c>
      <c r="H406" s="508">
        <v>423.83333333333337</v>
      </c>
      <c r="I406" s="508">
        <v>427.41666666666674</v>
      </c>
      <c r="J406" s="508">
        <v>431.83333333333337</v>
      </c>
      <c r="K406" s="507">
        <v>423</v>
      </c>
      <c r="L406" s="507">
        <v>415</v>
      </c>
      <c r="M406" s="507">
        <v>1.3247800000000001</v>
      </c>
    </row>
    <row r="407" spans="1:13">
      <c r="A407" s="254">
        <v>397</v>
      </c>
      <c r="B407" s="510" t="s">
        <v>761</v>
      </c>
      <c r="C407" s="507">
        <v>233.9</v>
      </c>
      <c r="D407" s="508">
        <v>236.63333333333333</v>
      </c>
      <c r="E407" s="508">
        <v>230.26666666666665</v>
      </c>
      <c r="F407" s="508">
        <v>226.63333333333333</v>
      </c>
      <c r="G407" s="508">
        <v>220.26666666666665</v>
      </c>
      <c r="H407" s="508">
        <v>240.26666666666665</v>
      </c>
      <c r="I407" s="508">
        <v>246.63333333333333</v>
      </c>
      <c r="J407" s="508">
        <v>250.26666666666665</v>
      </c>
      <c r="K407" s="507">
        <v>243</v>
      </c>
      <c r="L407" s="507">
        <v>233</v>
      </c>
      <c r="M407" s="507">
        <v>3.60094</v>
      </c>
    </row>
    <row r="408" spans="1:13">
      <c r="A408" s="254">
        <v>398</v>
      </c>
      <c r="B408" s="510" t="s">
        <v>481</v>
      </c>
      <c r="C408" s="507">
        <v>2092.8000000000002</v>
      </c>
      <c r="D408" s="508">
        <v>2115.9333333333334</v>
      </c>
      <c r="E408" s="508">
        <v>2051.8666666666668</v>
      </c>
      <c r="F408" s="508">
        <v>2010.9333333333334</v>
      </c>
      <c r="G408" s="508">
        <v>1946.8666666666668</v>
      </c>
      <c r="H408" s="508">
        <v>2156.8666666666668</v>
      </c>
      <c r="I408" s="508">
        <v>2220.9333333333334</v>
      </c>
      <c r="J408" s="508">
        <v>2261.8666666666668</v>
      </c>
      <c r="K408" s="507">
        <v>2180</v>
      </c>
      <c r="L408" s="507">
        <v>2075</v>
      </c>
      <c r="M408" s="507">
        <v>0.22387000000000001</v>
      </c>
    </row>
    <row r="409" spans="1:13">
      <c r="A409" s="254">
        <v>399</v>
      </c>
      <c r="B409" s="510" t="s">
        <v>482</v>
      </c>
      <c r="C409" s="507">
        <v>363.7</v>
      </c>
      <c r="D409" s="508">
        <v>366.09999999999997</v>
      </c>
      <c r="E409" s="508">
        <v>359.59999999999991</v>
      </c>
      <c r="F409" s="508">
        <v>355.49999999999994</v>
      </c>
      <c r="G409" s="508">
        <v>348.99999999999989</v>
      </c>
      <c r="H409" s="508">
        <v>370.19999999999993</v>
      </c>
      <c r="I409" s="508">
        <v>376.70000000000005</v>
      </c>
      <c r="J409" s="508">
        <v>380.79999999999995</v>
      </c>
      <c r="K409" s="507">
        <v>372.6</v>
      </c>
      <c r="L409" s="507">
        <v>362</v>
      </c>
      <c r="M409" s="507">
        <v>1.46618</v>
      </c>
    </row>
    <row r="410" spans="1:13">
      <c r="A410" s="254">
        <v>400</v>
      </c>
      <c r="B410" s="510" t="s">
        <v>760</v>
      </c>
      <c r="C410" s="507">
        <v>121.2</v>
      </c>
      <c r="D410" s="508">
        <v>122.43333333333334</v>
      </c>
      <c r="E410" s="508">
        <v>119.26666666666668</v>
      </c>
      <c r="F410" s="508">
        <v>117.33333333333334</v>
      </c>
      <c r="G410" s="508">
        <v>114.16666666666669</v>
      </c>
      <c r="H410" s="508">
        <v>124.36666666666667</v>
      </c>
      <c r="I410" s="508">
        <v>127.53333333333333</v>
      </c>
      <c r="J410" s="508">
        <v>129.46666666666667</v>
      </c>
      <c r="K410" s="507">
        <v>125.6</v>
      </c>
      <c r="L410" s="507">
        <v>120.5</v>
      </c>
      <c r="M410" s="507">
        <v>37.298920000000003</v>
      </c>
    </row>
    <row r="411" spans="1:13">
      <c r="A411" s="254">
        <v>401</v>
      </c>
      <c r="B411" s="510" t="s">
        <v>483</v>
      </c>
      <c r="C411" s="507">
        <v>237.1</v>
      </c>
      <c r="D411" s="508">
        <v>239.81666666666669</v>
      </c>
      <c r="E411" s="508">
        <v>232.83333333333337</v>
      </c>
      <c r="F411" s="508">
        <v>228.56666666666669</v>
      </c>
      <c r="G411" s="508">
        <v>221.58333333333337</v>
      </c>
      <c r="H411" s="508">
        <v>244.08333333333337</v>
      </c>
      <c r="I411" s="508">
        <v>251.06666666666666</v>
      </c>
      <c r="J411" s="508">
        <v>255.33333333333337</v>
      </c>
      <c r="K411" s="507">
        <v>246.8</v>
      </c>
      <c r="L411" s="507">
        <v>235.55</v>
      </c>
      <c r="M411" s="507">
        <v>2.0981399999999999</v>
      </c>
    </row>
    <row r="412" spans="1:13">
      <c r="A412" s="254">
        <v>402</v>
      </c>
      <c r="B412" s="510" t="s">
        <v>170</v>
      </c>
      <c r="C412" s="507">
        <v>27701.5</v>
      </c>
      <c r="D412" s="508">
        <v>27740.833333333332</v>
      </c>
      <c r="E412" s="508">
        <v>27501.666666666664</v>
      </c>
      <c r="F412" s="508">
        <v>27301.833333333332</v>
      </c>
      <c r="G412" s="508">
        <v>27062.666666666664</v>
      </c>
      <c r="H412" s="508">
        <v>27940.666666666664</v>
      </c>
      <c r="I412" s="508">
        <v>28179.833333333328</v>
      </c>
      <c r="J412" s="508">
        <v>28379.666666666664</v>
      </c>
      <c r="K412" s="507">
        <v>27980</v>
      </c>
      <c r="L412" s="507">
        <v>27541</v>
      </c>
      <c r="M412" s="507">
        <v>0.43863999999999997</v>
      </c>
    </row>
    <row r="413" spans="1:13">
      <c r="A413" s="254">
        <v>403</v>
      </c>
      <c r="B413" s="510" t="s">
        <v>484</v>
      </c>
      <c r="C413" s="507">
        <v>1520.6</v>
      </c>
      <c r="D413" s="508">
        <v>1523.2833333333335</v>
      </c>
      <c r="E413" s="508">
        <v>1500.5666666666671</v>
      </c>
      <c r="F413" s="508">
        <v>1480.5333333333335</v>
      </c>
      <c r="G413" s="508">
        <v>1457.8166666666671</v>
      </c>
      <c r="H413" s="508">
        <v>1543.3166666666671</v>
      </c>
      <c r="I413" s="508">
        <v>1566.0333333333338</v>
      </c>
      <c r="J413" s="508">
        <v>1586.0666666666671</v>
      </c>
      <c r="K413" s="507">
        <v>1546</v>
      </c>
      <c r="L413" s="507">
        <v>1503.25</v>
      </c>
      <c r="M413" s="507">
        <v>6.1920000000000003E-2</v>
      </c>
    </row>
    <row r="414" spans="1:13">
      <c r="A414" s="254">
        <v>404</v>
      </c>
      <c r="B414" s="510" t="s">
        <v>173</v>
      </c>
      <c r="C414" s="507">
        <v>1325.45</v>
      </c>
      <c r="D414" s="508">
        <v>1326</v>
      </c>
      <c r="E414" s="508">
        <v>1310</v>
      </c>
      <c r="F414" s="508">
        <v>1294.55</v>
      </c>
      <c r="G414" s="508">
        <v>1278.55</v>
      </c>
      <c r="H414" s="508">
        <v>1341.45</v>
      </c>
      <c r="I414" s="508">
        <v>1357.45</v>
      </c>
      <c r="J414" s="508">
        <v>1372.9</v>
      </c>
      <c r="K414" s="507">
        <v>1342</v>
      </c>
      <c r="L414" s="507">
        <v>1310.55</v>
      </c>
      <c r="M414" s="507">
        <v>25.089400000000001</v>
      </c>
    </row>
    <row r="415" spans="1:13">
      <c r="A415" s="254">
        <v>405</v>
      </c>
      <c r="B415" s="510" t="s">
        <v>171</v>
      </c>
      <c r="C415" s="507">
        <v>1919.2</v>
      </c>
      <c r="D415" s="508">
        <v>1930.8166666666666</v>
      </c>
      <c r="E415" s="508">
        <v>1893.8833333333332</v>
      </c>
      <c r="F415" s="508">
        <v>1868.5666666666666</v>
      </c>
      <c r="G415" s="508">
        <v>1831.6333333333332</v>
      </c>
      <c r="H415" s="508">
        <v>1956.1333333333332</v>
      </c>
      <c r="I415" s="508">
        <v>1993.0666666666666</v>
      </c>
      <c r="J415" s="508">
        <v>2018.3833333333332</v>
      </c>
      <c r="K415" s="507">
        <v>1967.75</v>
      </c>
      <c r="L415" s="507">
        <v>1905.5</v>
      </c>
      <c r="M415" s="507">
        <v>7.3512300000000002</v>
      </c>
    </row>
    <row r="416" spans="1:13">
      <c r="A416" s="254">
        <v>406</v>
      </c>
      <c r="B416" s="510" t="s">
        <v>485</v>
      </c>
      <c r="C416" s="507">
        <v>449</v>
      </c>
      <c r="D416" s="508">
        <v>451.7</v>
      </c>
      <c r="E416" s="508">
        <v>439.5</v>
      </c>
      <c r="F416" s="508">
        <v>430</v>
      </c>
      <c r="G416" s="508">
        <v>417.8</v>
      </c>
      <c r="H416" s="508">
        <v>461.2</v>
      </c>
      <c r="I416" s="508">
        <v>473.39999999999992</v>
      </c>
      <c r="J416" s="508">
        <v>482.9</v>
      </c>
      <c r="K416" s="507">
        <v>463.9</v>
      </c>
      <c r="L416" s="507">
        <v>442.2</v>
      </c>
      <c r="M416" s="507">
        <v>1.5583</v>
      </c>
    </row>
    <row r="417" spans="1:13">
      <c r="A417" s="254">
        <v>407</v>
      </c>
      <c r="B417" s="510" t="s">
        <v>486</v>
      </c>
      <c r="C417" s="507">
        <v>1347.9</v>
      </c>
      <c r="D417" s="508">
        <v>1361.1000000000001</v>
      </c>
      <c r="E417" s="508">
        <v>1322.2000000000003</v>
      </c>
      <c r="F417" s="508">
        <v>1296.5000000000002</v>
      </c>
      <c r="G417" s="508">
        <v>1257.6000000000004</v>
      </c>
      <c r="H417" s="508">
        <v>1386.8000000000002</v>
      </c>
      <c r="I417" s="508">
        <v>1425.7000000000003</v>
      </c>
      <c r="J417" s="508">
        <v>1451.4</v>
      </c>
      <c r="K417" s="507">
        <v>1400</v>
      </c>
      <c r="L417" s="507">
        <v>1335.4</v>
      </c>
      <c r="M417" s="507">
        <v>0.22148999999999999</v>
      </c>
    </row>
    <row r="418" spans="1:13">
      <c r="A418" s="254">
        <v>408</v>
      </c>
      <c r="B418" s="510" t="s">
        <v>762</v>
      </c>
      <c r="C418" s="507">
        <v>1278.25</v>
      </c>
      <c r="D418" s="508">
        <v>1289.6833333333334</v>
      </c>
      <c r="E418" s="508">
        <v>1258.4666666666667</v>
      </c>
      <c r="F418" s="508">
        <v>1238.6833333333334</v>
      </c>
      <c r="G418" s="508">
        <v>1207.4666666666667</v>
      </c>
      <c r="H418" s="508">
        <v>1309.4666666666667</v>
      </c>
      <c r="I418" s="508">
        <v>1340.6833333333334</v>
      </c>
      <c r="J418" s="508">
        <v>1360.4666666666667</v>
      </c>
      <c r="K418" s="507">
        <v>1320.9</v>
      </c>
      <c r="L418" s="507">
        <v>1269.9000000000001</v>
      </c>
      <c r="M418" s="507">
        <v>0.94845000000000002</v>
      </c>
    </row>
    <row r="419" spans="1:13">
      <c r="A419" s="254">
        <v>409</v>
      </c>
      <c r="B419" s="510" t="s">
        <v>487</v>
      </c>
      <c r="C419" s="507">
        <v>503.5</v>
      </c>
      <c r="D419" s="508">
        <v>499.16666666666669</v>
      </c>
      <c r="E419" s="508">
        <v>492.33333333333337</v>
      </c>
      <c r="F419" s="508">
        <v>481.16666666666669</v>
      </c>
      <c r="G419" s="508">
        <v>474.33333333333337</v>
      </c>
      <c r="H419" s="508">
        <v>510.33333333333337</v>
      </c>
      <c r="I419" s="508">
        <v>517.16666666666674</v>
      </c>
      <c r="J419" s="508">
        <v>528.33333333333337</v>
      </c>
      <c r="K419" s="507">
        <v>506</v>
      </c>
      <c r="L419" s="507">
        <v>488</v>
      </c>
      <c r="M419" s="507">
        <v>6.8809100000000001</v>
      </c>
    </row>
    <row r="420" spans="1:13">
      <c r="A420" s="254">
        <v>410</v>
      </c>
      <c r="B420" s="510" t="s">
        <v>488</v>
      </c>
      <c r="C420" s="507">
        <v>9.4499999999999993</v>
      </c>
      <c r="D420" s="508">
        <v>9.5166666666666657</v>
      </c>
      <c r="E420" s="508">
        <v>9.2833333333333314</v>
      </c>
      <c r="F420" s="508">
        <v>9.1166666666666654</v>
      </c>
      <c r="G420" s="508">
        <v>8.8833333333333311</v>
      </c>
      <c r="H420" s="508">
        <v>9.6833333333333318</v>
      </c>
      <c r="I420" s="508">
        <v>9.9166666666666661</v>
      </c>
      <c r="J420" s="508">
        <v>10.083333333333332</v>
      </c>
      <c r="K420" s="507">
        <v>9.75</v>
      </c>
      <c r="L420" s="507">
        <v>9.35</v>
      </c>
      <c r="M420" s="507">
        <v>179.47618</v>
      </c>
    </row>
    <row r="421" spans="1:13">
      <c r="A421" s="254">
        <v>411</v>
      </c>
      <c r="B421" s="510" t="s">
        <v>763</v>
      </c>
      <c r="C421" s="507">
        <v>82.55</v>
      </c>
      <c r="D421" s="508">
        <v>82.916666666666671</v>
      </c>
      <c r="E421" s="508">
        <v>81.63333333333334</v>
      </c>
      <c r="F421" s="508">
        <v>80.716666666666669</v>
      </c>
      <c r="G421" s="508">
        <v>79.433333333333337</v>
      </c>
      <c r="H421" s="508">
        <v>83.833333333333343</v>
      </c>
      <c r="I421" s="508">
        <v>85.116666666666674</v>
      </c>
      <c r="J421" s="508">
        <v>86.033333333333346</v>
      </c>
      <c r="K421" s="507">
        <v>84.2</v>
      </c>
      <c r="L421" s="507">
        <v>82</v>
      </c>
      <c r="M421" s="507">
        <v>25.834240000000001</v>
      </c>
    </row>
    <row r="422" spans="1:13">
      <c r="A422" s="254">
        <v>412</v>
      </c>
      <c r="B422" s="510" t="s">
        <v>489</v>
      </c>
      <c r="C422" s="507">
        <v>100.15</v>
      </c>
      <c r="D422" s="508">
        <v>100.91666666666667</v>
      </c>
      <c r="E422" s="508">
        <v>98.63333333333334</v>
      </c>
      <c r="F422" s="508">
        <v>97.116666666666674</v>
      </c>
      <c r="G422" s="508">
        <v>94.833333333333343</v>
      </c>
      <c r="H422" s="508">
        <v>102.43333333333334</v>
      </c>
      <c r="I422" s="508">
        <v>104.71666666666667</v>
      </c>
      <c r="J422" s="508">
        <v>106.23333333333333</v>
      </c>
      <c r="K422" s="507">
        <v>103.2</v>
      </c>
      <c r="L422" s="507">
        <v>99.4</v>
      </c>
      <c r="M422" s="507">
        <v>3.6412800000000001</v>
      </c>
    </row>
    <row r="423" spans="1:13">
      <c r="A423" s="254">
        <v>413</v>
      </c>
      <c r="B423" s="510" t="s">
        <v>169</v>
      </c>
      <c r="C423" s="507">
        <v>381.1</v>
      </c>
      <c r="D423" s="508">
        <v>383.93333333333334</v>
      </c>
      <c r="E423" s="508">
        <v>374.66666666666669</v>
      </c>
      <c r="F423" s="508">
        <v>368.23333333333335</v>
      </c>
      <c r="G423" s="508">
        <v>358.9666666666667</v>
      </c>
      <c r="H423" s="508">
        <v>390.36666666666667</v>
      </c>
      <c r="I423" s="508">
        <v>399.63333333333333</v>
      </c>
      <c r="J423" s="508">
        <v>406.06666666666666</v>
      </c>
      <c r="K423" s="507">
        <v>393.2</v>
      </c>
      <c r="L423" s="507">
        <v>377.5</v>
      </c>
      <c r="M423" s="507">
        <v>353.36354999999998</v>
      </c>
    </row>
    <row r="424" spans="1:13">
      <c r="A424" s="254">
        <v>414</v>
      </c>
      <c r="B424" s="510" t="s">
        <v>168</v>
      </c>
      <c r="C424" s="507">
        <v>72.849999999999994</v>
      </c>
      <c r="D424" s="508">
        <v>73.583333333333329</v>
      </c>
      <c r="E424" s="508">
        <v>71.416666666666657</v>
      </c>
      <c r="F424" s="508">
        <v>69.983333333333334</v>
      </c>
      <c r="G424" s="508">
        <v>67.816666666666663</v>
      </c>
      <c r="H424" s="508">
        <v>75.016666666666652</v>
      </c>
      <c r="I424" s="508">
        <v>77.183333333333309</v>
      </c>
      <c r="J424" s="508">
        <v>78.616666666666646</v>
      </c>
      <c r="K424" s="507">
        <v>75.75</v>
      </c>
      <c r="L424" s="507">
        <v>72.150000000000006</v>
      </c>
      <c r="M424" s="507">
        <v>525.09385999999995</v>
      </c>
    </row>
    <row r="425" spans="1:13">
      <c r="A425" s="254">
        <v>415</v>
      </c>
      <c r="B425" s="510" t="s">
        <v>766</v>
      </c>
      <c r="C425" s="507">
        <v>253.4</v>
      </c>
      <c r="D425" s="508">
        <v>259.45</v>
      </c>
      <c r="E425" s="508">
        <v>242.95</v>
      </c>
      <c r="F425" s="508">
        <v>232.5</v>
      </c>
      <c r="G425" s="508">
        <v>216</v>
      </c>
      <c r="H425" s="508">
        <v>269.89999999999998</v>
      </c>
      <c r="I425" s="508">
        <v>286.39999999999998</v>
      </c>
      <c r="J425" s="508">
        <v>296.84999999999997</v>
      </c>
      <c r="K425" s="507">
        <v>275.95</v>
      </c>
      <c r="L425" s="507">
        <v>249</v>
      </c>
      <c r="M425" s="507">
        <v>12.3017</v>
      </c>
    </row>
    <row r="426" spans="1:13">
      <c r="A426" s="254">
        <v>416</v>
      </c>
      <c r="B426" s="510" t="s">
        <v>837</v>
      </c>
      <c r="C426" s="507">
        <v>220.3</v>
      </c>
      <c r="D426" s="508">
        <v>220.43333333333331</v>
      </c>
      <c r="E426" s="508">
        <v>215.86666666666662</v>
      </c>
      <c r="F426" s="508">
        <v>211.43333333333331</v>
      </c>
      <c r="G426" s="508">
        <v>206.86666666666662</v>
      </c>
      <c r="H426" s="508">
        <v>224.86666666666662</v>
      </c>
      <c r="I426" s="508">
        <v>229.43333333333328</v>
      </c>
      <c r="J426" s="508">
        <v>233.86666666666662</v>
      </c>
      <c r="K426" s="507">
        <v>225</v>
      </c>
      <c r="L426" s="507">
        <v>216</v>
      </c>
      <c r="M426" s="507">
        <v>9.64527</v>
      </c>
    </row>
    <row r="427" spans="1:13">
      <c r="A427" s="254">
        <v>417</v>
      </c>
      <c r="B427" s="510" t="s">
        <v>174</v>
      </c>
      <c r="C427" s="507">
        <v>837.95</v>
      </c>
      <c r="D427" s="508">
        <v>843.33333333333337</v>
      </c>
      <c r="E427" s="508">
        <v>827.26666666666677</v>
      </c>
      <c r="F427" s="508">
        <v>816.58333333333337</v>
      </c>
      <c r="G427" s="508">
        <v>800.51666666666677</v>
      </c>
      <c r="H427" s="508">
        <v>854.01666666666677</v>
      </c>
      <c r="I427" s="508">
        <v>870.08333333333337</v>
      </c>
      <c r="J427" s="508">
        <v>880.76666666666677</v>
      </c>
      <c r="K427" s="507">
        <v>859.4</v>
      </c>
      <c r="L427" s="507">
        <v>832.65</v>
      </c>
      <c r="M427" s="507">
        <v>2.9994499999999999</v>
      </c>
    </row>
    <row r="428" spans="1:13">
      <c r="A428" s="254">
        <v>418</v>
      </c>
      <c r="B428" s="510" t="s">
        <v>490</v>
      </c>
      <c r="C428" s="507">
        <v>549.79999999999995</v>
      </c>
      <c r="D428" s="508">
        <v>554.26666666666665</v>
      </c>
      <c r="E428" s="508">
        <v>540.5333333333333</v>
      </c>
      <c r="F428" s="508">
        <v>531.26666666666665</v>
      </c>
      <c r="G428" s="508">
        <v>517.5333333333333</v>
      </c>
      <c r="H428" s="508">
        <v>563.5333333333333</v>
      </c>
      <c r="I428" s="508">
        <v>577.26666666666665</v>
      </c>
      <c r="J428" s="508">
        <v>586.5333333333333</v>
      </c>
      <c r="K428" s="507">
        <v>568</v>
      </c>
      <c r="L428" s="507">
        <v>545</v>
      </c>
      <c r="M428" s="507">
        <v>1.10419</v>
      </c>
    </row>
    <row r="429" spans="1:13">
      <c r="A429" s="254">
        <v>419</v>
      </c>
      <c r="B429" s="510" t="s">
        <v>793</v>
      </c>
      <c r="C429" s="507">
        <v>282.25</v>
      </c>
      <c r="D429" s="508">
        <v>285.31666666666666</v>
      </c>
      <c r="E429" s="508">
        <v>277.93333333333334</v>
      </c>
      <c r="F429" s="508">
        <v>273.61666666666667</v>
      </c>
      <c r="G429" s="508">
        <v>266.23333333333335</v>
      </c>
      <c r="H429" s="508">
        <v>289.63333333333333</v>
      </c>
      <c r="I429" s="508">
        <v>297.01666666666665</v>
      </c>
      <c r="J429" s="508">
        <v>301.33333333333331</v>
      </c>
      <c r="K429" s="507">
        <v>292.7</v>
      </c>
      <c r="L429" s="507">
        <v>281</v>
      </c>
      <c r="M429" s="507">
        <v>4.9466700000000001</v>
      </c>
    </row>
    <row r="430" spans="1:13">
      <c r="A430" s="254">
        <v>420</v>
      </c>
      <c r="B430" s="510" t="s">
        <v>491</v>
      </c>
      <c r="C430" s="507">
        <v>165.4</v>
      </c>
      <c r="D430" s="508">
        <v>165.9</v>
      </c>
      <c r="E430" s="508">
        <v>163.95000000000002</v>
      </c>
      <c r="F430" s="508">
        <v>162.5</v>
      </c>
      <c r="G430" s="508">
        <v>160.55000000000001</v>
      </c>
      <c r="H430" s="508">
        <v>167.35000000000002</v>
      </c>
      <c r="I430" s="508">
        <v>169.3</v>
      </c>
      <c r="J430" s="508">
        <v>170.75000000000003</v>
      </c>
      <c r="K430" s="507">
        <v>167.85</v>
      </c>
      <c r="L430" s="507">
        <v>164.45</v>
      </c>
      <c r="M430" s="507">
        <v>4.2525899999999996</v>
      </c>
    </row>
    <row r="431" spans="1:13">
      <c r="A431" s="254">
        <v>421</v>
      </c>
      <c r="B431" s="510" t="s">
        <v>175</v>
      </c>
      <c r="C431" s="507">
        <v>613.6</v>
      </c>
      <c r="D431" s="508">
        <v>618.08333333333337</v>
      </c>
      <c r="E431" s="508">
        <v>607.01666666666677</v>
      </c>
      <c r="F431" s="508">
        <v>600.43333333333339</v>
      </c>
      <c r="G431" s="508">
        <v>589.36666666666679</v>
      </c>
      <c r="H431" s="508">
        <v>624.66666666666674</v>
      </c>
      <c r="I431" s="508">
        <v>635.73333333333335</v>
      </c>
      <c r="J431" s="508">
        <v>642.31666666666672</v>
      </c>
      <c r="K431" s="507">
        <v>629.15</v>
      </c>
      <c r="L431" s="507">
        <v>611.5</v>
      </c>
      <c r="M431" s="507">
        <v>42.6417</v>
      </c>
    </row>
    <row r="432" spans="1:13">
      <c r="A432" s="254">
        <v>422</v>
      </c>
      <c r="B432" s="510" t="s">
        <v>176</v>
      </c>
      <c r="C432" s="507">
        <v>486.25</v>
      </c>
      <c r="D432" s="508">
        <v>490.15000000000003</v>
      </c>
      <c r="E432" s="508">
        <v>481.30000000000007</v>
      </c>
      <c r="F432" s="508">
        <v>476.35</v>
      </c>
      <c r="G432" s="508">
        <v>467.50000000000006</v>
      </c>
      <c r="H432" s="508">
        <v>495.10000000000008</v>
      </c>
      <c r="I432" s="508">
        <v>503.9500000000001</v>
      </c>
      <c r="J432" s="508">
        <v>508.90000000000009</v>
      </c>
      <c r="K432" s="507">
        <v>499</v>
      </c>
      <c r="L432" s="507">
        <v>485.2</v>
      </c>
      <c r="M432" s="507">
        <v>13.74479</v>
      </c>
    </row>
    <row r="433" spans="1:13">
      <c r="A433" s="254">
        <v>423</v>
      </c>
      <c r="B433" s="510" t="s">
        <v>492</v>
      </c>
      <c r="C433" s="507">
        <v>2677</v>
      </c>
      <c r="D433" s="508">
        <v>2675.6833333333334</v>
      </c>
      <c r="E433" s="508">
        <v>2632.3666666666668</v>
      </c>
      <c r="F433" s="508">
        <v>2587.7333333333336</v>
      </c>
      <c r="G433" s="508">
        <v>2544.416666666667</v>
      </c>
      <c r="H433" s="508">
        <v>2720.3166666666666</v>
      </c>
      <c r="I433" s="508">
        <v>2763.6333333333332</v>
      </c>
      <c r="J433" s="508">
        <v>2808.2666666666664</v>
      </c>
      <c r="K433" s="507">
        <v>2719</v>
      </c>
      <c r="L433" s="507">
        <v>2631.05</v>
      </c>
      <c r="M433" s="507">
        <v>0.54615999999999998</v>
      </c>
    </row>
    <row r="434" spans="1:13">
      <c r="A434" s="254">
        <v>424</v>
      </c>
      <c r="B434" s="510" t="s">
        <v>493</v>
      </c>
      <c r="C434" s="507">
        <v>745.85</v>
      </c>
      <c r="D434" s="508">
        <v>741.88333333333333</v>
      </c>
      <c r="E434" s="508">
        <v>733.9666666666667</v>
      </c>
      <c r="F434" s="508">
        <v>722.08333333333337</v>
      </c>
      <c r="G434" s="508">
        <v>714.16666666666674</v>
      </c>
      <c r="H434" s="508">
        <v>753.76666666666665</v>
      </c>
      <c r="I434" s="508">
        <v>761.68333333333339</v>
      </c>
      <c r="J434" s="508">
        <v>773.56666666666661</v>
      </c>
      <c r="K434" s="507">
        <v>749.8</v>
      </c>
      <c r="L434" s="507">
        <v>730</v>
      </c>
      <c r="M434" s="507">
        <v>1.68049</v>
      </c>
    </row>
    <row r="435" spans="1:13">
      <c r="A435" s="254">
        <v>425</v>
      </c>
      <c r="B435" s="510" t="s">
        <v>494</v>
      </c>
      <c r="C435" s="507">
        <v>331.25</v>
      </c>
      <c r="D435" s="508">
        <v>333.91666666666669</v>
      </c>
      <c r="E435" s="508">
        <v>325.33333333333337</v>
      </c>
      <c r="F435" s="508">
        <v>319.41666666666669</v>
      </c>
      <c r="G435" s="508">
        <v>310.83333333333337</v>
      </c>
      <c r="H435" s="508">
        <v>339.83333333333337</v>
      </c>
      <c r="I435" s="508">
        <v>348.41666666666674</v>
      </c>
      <c r="J435" s="508">
        <v>354.33333333333337</v>
      </c>
      <c r="K435" s="507">
        <v>342.5</v>
      </c>
      <c r="L435" s="507">
        <v>328</v>
      </c>
      <c r="M435" s="507">
        <v>3.1577600000000001</v>
      </c>
    </row>
    <row r="436" spans="1:13">
      <c r="A436" s="254">
        <v>426</v>
      </c>
      <c r="B436" s="510" t="s">
        <v>495</v>
      </c>
      <c r="C436" s="507">
        <v>291.10000000000002</v>
      </c>
      <c r="D436" s="508">
        <v>296.11666666666667</v>
      </c>
      <c r="E436" s="508">
        <v>282.23333333333335</v>
      </c>
      <c r="F436" s="508">
        <v>273.36666666666667</v>
      </c>
      <c r="G436" s="508">
        <v>259.48333333333335</v>
      </c>
      <c r="H436" s="508">
        <v>304.98333333333335</v>
      </c>
      <c r="I436" s="508">
        <v>318.86666666666667</v>
      </c>
      <c r="J436" s="508">
        <v>327.73333333333335</v>
      </c>
      <c r="K436" s="507">
        <v>310</v>
      </c>
      <c r="L436" s="507">
        <v>287.25</v>
      </c>
      <c r="M436" s="507">
        <v>5.4102499999999996</v>
      </c>
    </row>
    <row r="437" spans="1:13">
      <c r="A437" s="254">
        <v>427</v>
      </c>
      <c r="B437" s="510" t="s">
        <v>496</v>
      </c>
      <c r="C437" s="507">
        <v>2065.1</v>
      </c>
      <c r="D437" s="508">
        <v>2056.85</v>
      </c>
      <c r="E437" s="508">
        <v>2037.1</v>
      </c>
      <c r="F437" s="508">
        <v>2009.1</v>
      </c>
      <c r="G437" s="508">
        <v>1989.35</v>
      </c>
      <c r="H437" s="508">
        <v>2084.85</v>
      </c>
      <c r="I437" s="508">
        <v>2104.6</v>
      </c>
      <c r="J437" s="508">
        <v>2132.6</v>
      </c>
      <c r="K437" s="507">
        <v>2076.6</v>
      </c>
      <c r="L437" s="507">
        <v>2028.85</v>
      </c>
      <c r="M437" s="507">
        <v>0.49042000000000002</v>
      </c>
    </row>
    <row r="438" spans="1:13">
      <c r="A438" s="254">
        <v>428</v>
      </c>
      <c r="B438" s="510" t="s">
        <v>764</v>
      </c>
      <c r="C438" s="507">
        <v>435.5</v>
      </c>
      <c r="D438" s="508">
        <v>432.4666666666667</v>
      </c>
      <c r="E438" s="508">
        <v>421.73333333333341</v>
      </c>
      <c r="F438" s="508">
        <v>407.9666666666667</v>
      </c>
      <c r="G438" s="508">
        <v>397.23333333333341</v>
      </c>
      <c r="H438" s="508">
        <v>446.23333333333341</v>
      </c>
      <c r="I438" s="508">
        <v>456.96666666666675</v>
      </c>
      <c r="J438" s="508">
        <v>470.73333333333341</v>
      </c>
      <c r="K438" s="507">
        <v>443.2</v>
      </c>
      <c r="L438" s="507">
        <v>418.7</v>
      </c>
      <c r="M438" s="507">
        <v>1.5329600000000001</v>
      </c>
    </row>
    <row r="439" spans="1:13">
      <c r="A439" s="254">
        <v>429</v>
      </c>
      <c r="B439" s="510" t="s">
        <v>814</v>
      </c>
      <c r="C439" s="507">
        <v>474.85</v>
      </c>
      <c r="D439" s="508">
        <v>478.31666666666666</v>
      </c>
      <c r="E439" s="508">
        <v>465.63333333333333</v>
      </c>
      <c r="F439" s="508">
        <v>456.41666666666669</v>
      </c>
      <c r="G439" s="508">
        <v>443.73333333333335</v>
      </c>
      <c r="H439" s="508">
        <v>487.5333333333333</v>
      </c>
      <c r="I439" s="508">
        <v>500.21666666666658</v>
      </c>
      <c r="J439" s="508">
        <v>509.43333333333328</v>
      </c>
      <c r="K439" s="507">
        <v>491</v>
      </c>
      <c r="L439" s="507">
        <v>469.1</v>
      </c>
      <c r="M439" s="507">
        <v>2.26328</v>
      </c>
    </row>
    <row r="440" spans="1:13">
      <c r="A440" s="254">
        <v>430</v>
      </c>
      <c r="B440" s="510" t="s">
        <v>497</v>
      </c>
      <c r="C440" s="507">
        <v>5.55</v>
      </c>
      <c r="D440" s="508">
        <v>5.6000000000000005</v>
      </c>
      <c r="E440" s="508">
        <v>5.4500000000000011</v>
      </c>
      <c r="F440" s="508">
        <v>5.3500000000000005</v>
      </c>
      <c r="G440" s="508">
        <v>5.2000000000000011</v>
      </c>
      <c r="H440" s="508">
        <v>5.7000000000000011</v>
      </c>
      <c r="I440" s="508">
        <v>5.8500000000000014</v>
      </c>
      <c r="J440" s="508">
        <v>5.9500000000000011</v>
      </c>
      <c r="K440" s="507">
        <v>5.75</v>
      </c>
      <c r="L440" s="507">
        <v>5.5</v>
      </c>
      <c r="M440" s="507">
        <v>187.53183999999999</v>
      </c>
    </row>
    <row r="441" spans="1:13">
      <c r="A441" s="254">
        <v>431</v>
      </c>
      <c r="B441" s="510" t="s">
        <v>498</v>
      </c>
      <c r="C441" s="507">
        <v>143.35</v>
      </c>
      <c r="D441" s="508">
        <v>144.81666666666666</v>
      </c>
      <c r="E441" s="508">
        <v>137.23333333333332</v>
      </c>
      <c r="F441" s="508">
        <v>131.11666666666665</v>
      </c>
      <c r="G441" s="508">
        <v>123.5333333333333</v>
      </c>
      <c r="H441" s="508">
        <v>150.93333333333334</v>
      </c>
      <c r="I441" s="508">
        <v>158.51666666666671</v>
      </c>
      <c r="J441" s="508">
        <v>164.63333333333335</v>
      </c>
      <c r="K441" s="507">
        <v>152.4</v>
      </c>
      <c r="L441" s="507">
        <v>138.69999999999999</v>
      </c>
      <c r="M441" s="507">
        <v>3.2023999999999999</v>
      </c>
    </row>
    <row r="442" spans="1:13">
      <c r="A442" s="254">
        <v>432</v>
      </c>
      <c r="B442" s="510" t="s">
        <v>765</v>
      </c>
      <c r="C442" s="507">
        <v>1377.7</v>
      </c>
      <c r="D442" s="508">
        <v>1392.5666666666666</v>
      </c>
      <c r="E442" s="508">
        <v>1355.1333333333332</v>
      </c>
      <c r="F442" s="508">
        <v>1332.5666666666666</v>
      </c>
      <c r="G442" s="508">
        <v>1295.1333333333332</v>
      </c>
      <c r="H442" s="508">
        <v>1415.1333333333332</v>
      </c>
      <c r="I442" s="508">
        <v>1452.5666666666666</v>
      </c>
      <c r="J442" s="508">
        <v>1475.1333333333332</v>
      </c>
      <c r="K442" s="507">
        <v>1430</v>
      </c>
      <c r="L442" s="507">
        <v>1370</v>
      </c>
      <c r="M442" s="507">
        <v>0.11771</v>
      </c>
    </row>
    <row r="443" spans="1:13">
      <c r="A443" s="254">
        <v>433</v>
      </c>
      <c r="B443" s="510" t="s">
        <v>499</v>
      </c>
      <c r="C443" s="507">
        <v>1342.05</v>
      </c>
      <c r="D443" s="508">
        <v>1341.3500000000001</v>
      </c>
      <c r="E443" s="508">
        <v>1328.7000000000003</v>
      </c>
      <c r="F443" s="508">
        <v>1315.3500000000001</v>
      </c>
      <c r="G443" s="508">
        <v>1302.7000000000003</v>
      </c>
      <c r="H443" s="508">
        <v>1354.7000000000003</v>
      </c>
      <c r="I443" s="508">
        <v>1367.3500000000004</v>
      </c>
      <c r="J443" s="508">
        <v>1380.7000000000003</v>
      </c>
      <c r="K443" s="507">
        <v>1354</v>
      </c>
      <c r="L443" s="507">
        <v>1328</v>
      </c>
      <c r="M443" s="507">
        <v>0.39846999999999999</v>
      </c>
    </row>
    <row r="444" spans="1:13">
      <c r="A444" s="254">
        <v>434</v>
      </c>
      <c r="B444" s="510" t="s">
        <v>275</v>
      </c>
      <c r="C444" s="507">
        <v>550.65</v>
      </c>
      <c r="D444" s="508">
        <v>549.23333333333335</v>
      </c>
      <c r="E444" s="508">
        <v>541.9666666666667</v>
      </c>
      <c r="F444" s="508">
        <v>533.2833333333333</v>
      </c>
      <c r="G444" s="508">
        <v>526.01666666666665</v>
      </c>
      <c r="H444" s="508">
        <v>557.91666666666674</v>
      </c>
      <c r="I444" s="508">
        <v>565.18333333333339</v>
      </c>
      <c r="J444" s="508">
        <v>573.86666666666679</v>
      </c>
      <c r="K444" s="507">
        <v>556.5</v>
      </c>
      <c r="L444" s="507">
        <v>540.54999999999995</v>
      </c>
      <c r="M444" s="507">
        <v>5.9278599999999999</v>
      </c>
    </row>
    <row r="445" spans="1:13">
      <c r="A445" s="254">
        <v>435</v>
      </c>
      <c r="B445" s="510" t="s">
        <v>500</v>
      </c>
      <c r="C445" s="507">
        <v>886.95</v>
      </c>
      <c r="D445" s="508">
        <v>886.33333333333337</v>
      </c>
      <c r="E445" s="508">
        <v>874.51666666666677</v>
      </c>
      <c r="F445" s="508">
        <v>862.08333333333337</v>
      </c>
      <c r="G445" s="508">
        <v>850.26666666666677</v>
      </c>
      <c r="H445" s="508">
        <v>898.76666666666677</v>
      </c>
      <c r="I445" s="508">
        <v>910.58333333333337</v>
      </c>
      <c r="J445" s="508">
        <v>923.01666666666677</v>
      </c>
      <c r="K445" s="507">
        <v>898.15</v>
      </c>
      <c r="L445" s="507">
        <v>873.9</v>
      </c>
      <c r="M445" s="507">
        <v>0.20943000000000001</v>
      </c>
    </row>
    <row r="446" spans="1:13">
      <c r="A446" s="254">
        <v>436</v>
      </c>
      <c r="B446" s="510" t="s">
        <v>501</v>
      </c>
      <c r="C446" s="507">
        <v>520.35</v>
      </c>
      <c r="D446" s="508">
        <v>514.11666666666667</v>
      </c>
      <c r="E446" s="508">
        <v>498.7833333333333</v>
      </c>
      <c r="F446" s="508">
        <v>477.21666666666664</v>
      </c>
      <c r="G446" s="508">
        <v>461.88333333333327</v>
      </c>
      <c r="H446" s="508">
        <v>535.68333333333339</v>
      </c>
      <c r="I446" s="508">
        <v>551.01666666666665</v>
      </c>
      <c r="J446" s="508">
        <v>572.58333333333337</v>
      </c>
      <c r="K446" s="507">
        <v>529.45000000000005</v>
      </c>
      <c r="L446" s="507">
        <v>492.55</v>
      </c>
      <c r="M446" s="507">
        <v>0.86651</v>
      </c>
    </row>
    <row r="447" spans="1:13">
      <c r="A447" s="254">
        <v>437</v>
      </c>
      <c r="B447" s="510" t="s">
        <v>502</v>
      </c>
      <c r="C447" s="507">
        <v>7593.35</v>
      </c>
      <c r="D447" s="508">
        <v>7616.7833333333328</v>
      </c>
      <c r="E447" s="508">
        <v>7501.5666666666657</v>
      </c>
      <c r="F447" s="508">
        <v>7409.7833333333328</v>
      </c>
      <c r="G447" s="508">
        <v>7294.5666666666657</v>
      </c>
      <c r="H447" s="508">
        <v>7708.5666666666657</v>
      </c>
      <c r="I447" s="508">
        <v>7823.7833333333328</v>
      </c>
      <c r="J447" s="508">
        <v>7915.5666666666657</v>
      </c>
      <c r="K447" s="507">
        <v>7732</v>
      </c>
      <c r="L447" s="507">
        <v>7525</v>
      </c>
      <c r="M447" s="507">
        <v>0.10296</v>
      </c>
    </row>
    <row r="448" spans="1:13">
      <c r="A448" s="254">
        <v>438</v>
      </c>
      <c r="B448" s="510" t="s">
        <v>503</v>
      </c>
      <c r="C448" s="507">
        <v>270.7</v>
      </c>
      <c r="D448" s="508">
        <v>272.43333333333334</v>
      </c>
      <c r="E448" s="508">
        <v>268.26666666666665</v>
      </c>
      <c r="F448" s="508">
        <v>265.83333333333331</v>
      </c>
      <c r="G448" s="508">
        <v>261.66666666666663</v>
      </c>
      <c r="H448" s="508">
        <v>274.86666666666667</v>
      </c>
      <c r="I448" s="508">
        <v>279.0333333333333</v>
      </c>
      <c r="J448" s="508">
        <v>281.4666666666667</v>
      </c>
      <c r="K448" s="507">
        <v>276.60000000000002</v>
      </c>
      <c r="L448" s="507">
        <v>270</v>
      </c>
      <c r="M448" s="507">
        <v>0.61646000000000001</v>
      </c>
    </row>
    <row r="449" spans="1:13">
      <c r="A449" s="254">
        <v>439</v>
      </c>
      <c r="B449" s="510" t="s">
        <v>504</v>
      </c>
      <c r="C449" s="507">
        <v>35.15</v>
      </c>
      <c r="D449" s="508">
        <v>35.383333333333333</v>
      </c>
      <c r="E449" s="508">
        <v>34.466666666666669</v>
      </c>
      <c r="F449" s="508">
        <v>33.783333333333339</v>
      </c>
      <c r="G449" s="508">
        <v>32.866666666666674</v>
      </c>
      <c r="H449" s="508">
        <v>36.066666666666663</v>
      </c>
      <c r="I449" s="508">
        <v>36.983333333333334</v>
      </c>
      <c r="J449" s="508">
        <v>37.666666666666657</v>
      </c>
      <c r="K449" s="507">
        <v>36.299999999999997</v>
      </c>
      <c r="L449" s="507">
        <v>34.700000000000003</v>
      </c>
      <c r="M449" s="507">
        <v>108.18481</v>
      </c>
    </row>
    <row r="450" spans="1:13">
      <c r="A450" s="254">
        <v>440</v>
      </c>
      <c r="B450" s="510" t="s">
        <v>188</v>
      </c>
      <c r="C450" s="507">
        <v>584.20000000000005</v>
      </c>
      <c r="D450" s="508">
        <v>591.23333333333335</v>
      </c>
      <c r="E450" s="508">
        <v>573.4666666666667</v>
      </c>
      <c r="F450" s="508">
        <v>562.73333333333335</v>
      </c>
      <c r="G450" s="508">
        <v>544.9666666666667</v>
      </c>
      <c r="H450" s="508">
        <v>601.9666666666667</v>
      </c>
      <c r="I450" s="508">
        <v>619.73333333333335</v>
      </c>
      <c r="J450" s="508">
        <v>630.4666666666667</v>
      </c>
      <c r="K450" s="507">
        <v>609</v>
      </c>
      <c r="L450" s="507">
        <v>580.5</v>
      </c>
      <c r="M450" s="507">
        <v>19.758700000000001</v>
      </c>
    </row>
    <row r="451" spans="1:13">
      <c r="A451" s="254">
        <v>441</v>
      </c>
      <c r="B451" s="510" t="s">
        <v>767</v>
      </c>
      <c r="C451" s="507">
        <v>14635.6</v>
      </c>
      <c r="D451" s="508">
        <v>14776.616666666669</v>
      </c>
      <c r="E451" s="508">
        <v>14373.533333333336</v>
      </c>
      <c r="F451" s="508">
        <v>14111.466666666667</v>
      </c>
      <c r="G451" s="508">
        <v>13708.383333333335</v>
      </c>
      <c r="H451" s="508">
        <v>15038.683333333338</v>
      </c>
      <c r="I451" s="508">
        <v>15441.76666666667</v>
      </c>
      <c r="J451" s="508">
        <v>15703.833333333339</v>
      </c>
      <c r="K451" s="507">
        <v>15179.7</v>
      </c>
      <c r="L451" s="507">
        <v>14514.55</v>
      </c>
      <c r="M451" s="507">
        <v>1.469E-2</v>
      </c>
    </row>
    <row r="452" spans="1:13">
      <c r="A452" s="254">
        <v>442</v>
      </c>
      <c r="B452" s="510" t="s">
        <v>177</v>
      </c>
      <c r="C452" s="507">
        <v>783.85</v>
      </c>
      <c r="D452" s="508">
        <v>782.94999999999993</v>
      </c>
      <c r="E452" s="508">
        <v>770.89999999999986</v>
      </c>
      <c r="F452" s="508">
        <v>757.94999999999993</v>
      </c>
      <c r="G452" s="508">
        <v>745.89999999999986</v>
      </c>
      <c r="H452" s="508">
        <v>795.89999999999986</v>
      </c>
      <c r="I452" s="508">
        <v>807.94999999999982</v>
      </c>
      <c r="J452" s="508">
        <v>820.89999999999986</v>
      </c>
      <c r="K452" s="507">
        <v>795</v>
      </c>
      <c r="L452" s="507">
        <v>770</v>
      </c>
      <c r="M452" s="507">
        <v>89.222620000000006</v>
      </c>
    </row>
    <row r="453" spans="1:13">
      <c r="A453" s="254">
        <v>443</v>
      </c>
      <c r="B453" s="510" t="s">
        <v>768</v>
      </c>
      <c r="C453" s="507">
        <v>131.69999999999999</v>
      </c>
      <c r="D453" s="508">
        <v>130.46666666666667</v>
      </c>
      <c r="E453" s="508">
        <v>127.33333333333334</v>
      </c>
      <c r="F453" s="508">
        <v>122.96666666666667</v>
      </c>
      <c r="G453" s="508">
        <v>119.83333333333334</v>
      </c>
      <c r="H453" s="508">
        <v>134.83333333333334</v>
      </c>
      <c r="I453" s="508">
        <v>137.96666666666667</v>
      </c>
      <c r="J453" s="508">
        <v>142.33333333333334</v>
      </c>
      <c r="K453" s="507">
        <v>133.6</v>
      </c>
      <c r="L453" s="507">
        <v>126.1</v>
      </c>
      <c r="M453" s="507">
        <v>40.530749999999998</v>
      </c>
    </row>
    <row r="454" spans="1:13">
      <c r="A454" s="254">
        <v>444</v>
      </c>
      <c r="B454" s="510" t="s">
        <v>769</v>
      </c>
      <c r="C454" s="507">
        <v>1291.75</v>
      </c>
      <c r="D454" s="508">
        <v>1297.7</v>
      </c>
      <c r="E454" s="508">
        <v>1261.4000000000001</v>
      </c>
      <c r="F454" s="508">
        <v>1231.05</v>
      </c>
      <c r="G454" s="508">
        <v>1194.75</v>
      </c>
      <c r="H454" s="508">
        <v>1328.0500000000002</v>
      </c>
      <c r="I454" s="508">
        <v>1364.35</v>
      </c>
      <c r="J454" s="508">
        <v>1394.7000000000003</v>
      </c>
      <c r="K454" s="507">
        <v>1334</v>
      </c>
      <c r="L454" s="507">
        <v>1267.3499999999999</v>
      </c>
      <c r="M454" s="507">
        <v>1.8238799999999999</v>
      </c>
    </row>
    <row r="455" spans="1:13">
      <c r="A455" s="254">
        <v>445</v>
      </c>
      <c r="B455" s="510" t="s">
        <v>183</v>
      </c>
      <c r="C455" s="507">
        <v>3057.95</v>
      </c>
      <c r="D455" s="508">
        <v>3072.1</v>
      </c>
      <c r="E455" s="508">
        <v>3027.2</v>
      </c>
      <c r="F455" s="508">
        <v>2996.45</v>
      </c>
      <c r="G455" s="508">
        <v>2951.5499999999997</v>
      </c>
      <c r="H455" s="508">
        <v>3102.85</v>
      </c>
      <c r="I455" s="508">
        <v>3147.7500000000005</v>
      </c>
      <c r="J455" s="508">
        <v>3178.5</v>
      </c>
      <c r="K455" s="507">
        <v>3117</v>
      </c>
      <c r="L455" s="507">
        <v>3041.35</v>
      </c>
      <c r="M455" s="507">
        <v>29.38317</v>
      </c>
    </row>
    <row r="456" spans="1:13">
      <c r="A456" s="254">
        <v>446</v>
      </c>
      <c r="B456" s="510" t="s">
        <v>804</v>
      </c>
      <c r="C456" s="507">
        <v>615.25</v>
      </c>
      <c r="D456" s="508">
        <v>617.81666666666661</v>
      </c>
      <c r="E456" s="508">
        <v>610.83333333333326</v>
      </c>
      <c r="F456" s="508">
        <v>606.41666666666663</v>
      </c>
      <c r="G456" s="508">
        <v>599.43333333333328</v>
      </c>
      <c r="H456" s="508">
        <v>622.23333333333323</v>
      </c>
      <c r="I456" s="508">
        <v>629.21666666666658</v>
      </c>
      <c r="J456" s="508">
        <v>633.63333333333321</v>
      </c>
      <c r="K456" s="507">
        <v>624.79999999999995</v>
      </c>
      <c r="L456" s="507">
        <v>613.4</v>
      </c>
      <c r="M456" s="507">
        <v>18.846869999999999</v>
      </c>
    </row>
    <row r="457" spans="1:13">
      <c r="A457" s="254">
        <v>447</v>
      </c>
      <c r="B457" s="510" t="s">
        <v>178</v>
      </c>
      <c r="C457" s="507">
        <v>2727.4</v>
      </c>
      <c r="D457" s="508">
        <v>2727.1333333333332</v>
      </c>
      <c r="E457" s="508">
        <v>2685.2666666666664</v>
      </c>
      <c r="F457" s="508">
        <v>2643.1333333333332</v>
      </c>
      <c r="G457" s="508">
        <v>2601.2666666666664</v>
      </c>
      <c r="H457" s="508">
        <v>2769.2666666666664</v>
      </c>
      <c r="I457" s="508">
        <v>2811.1333333333332</v>
      </c>
      <c r="J457" s="508">
        <v>2853.2666666666664</v>
      </c>
      <c r="K457" s="507">
        <v>2769</v>
      </c>
      <c r="L457" s="507">
        <v>2685</v>
      </c>
      <c r="M457" s="507">
        <v>5.9647600000000001</v>
      </c>
    </row>
    <row r="458" spans="1:13">
      <c r="A458" s="254">
        <v>448</v>
      </c>
      <c r="B458" s="510" t="s">
        <v>505</v>
      </c>
      <c r="C458" s="507">
        <v>1119.4000000000001</v>
      </c>
      <c r="D458" s="508">
        <v>1115.1666666666667</v>
      </c>
      <c r="E458" s="508">
        <v>1101.0833333333335</v>
      </c>
      <c r="F458" s="508">
        <v>1082.7666666666667</v>
      </c>
      <c r="G458" s="508">
        <v>1068.6833333333334</v>
      </c>
      <c r="H458" s="508">
        <v>1133.4833333333336</v>
      </c>
      <c r="I458" s="508">
        <v>1147.5666666666671</v>
      </c>
      <c r="J458" s="508">
        <v>1165.8833333333337</v>
      </c>
      <c r="K458" s="507">
        <v>1129.25</v>
      </c>
      <c r="L458" s="507">
        <v>1096.8499999999999</v>
      </c>
      <c r="M458" s="507">
        <v>0.26629999999999998</v>
      </c>
    </row>
    <row r="459" spans="1:13">
      <c r="A459" s="254">
        <v>449</v>
      </c>
      <c r="B459" s="510" t="s">
        <v>180</v>
      </c>
      <c r="C459" s="507">
        <v>136.30000000000001</v>
      </c>
      <c r="D459" s="508">
        <v>137.08333333333334</v>
      </c>
      <c r="E459" s="508">
        <v>133.76666666666668</v>
      </c>
      <c r="F459" s="508">
        <v>131.23333333333335</v>
      </c>
      <c r="G459" s="508">
        <v>127.91666666666669</v>
      </c>
      <c r="H459" s="508">
        <v>139.61666666666667</v>
      </c>
      <c r="I459" s="508">
        <v>142.93333333333334</v>
      </c>
      <c r="J459" s="508">
        <v>145.46666666666667</v>
      </c>
      <c r="K459" s="507">
        <v>140.4</v>
      </c>
      <c r="L459" s="507">
        <v>134.55000000000001</v>
      </c>
      <c r="M459" s="507">
        <v>22.261299999999999</v>
      </c>
    </row>
    <row r="460" spans="1:13">
      <c r="A460" s="254">
        <v>450</v>
      </c>
      <c r="B460" s="510" t="s">
        <v>179</v>
      </c>
      <c r="C460" s="507">
        <v>317.55</v>
      </c>
      <c r="D460" s="508">
        <v>319.39999999999998</v>
      </c>
      <c r="E460" s="508">
        <v>312.29999999999995</v>
      </c>
      <c r="F460" s="508">
        <v>307.04999999999995</v>
      </c>
      <c r="G460" s="508">
        <v>299.94999999999993</v>
      </c>
      <c r="H460" s="508">
        <v>324.64999999999998</v>
      </c>
      <c r="I460" s="508">
        <v>331.75</v>
      </c>
      <c r="J460" s="508">
        <v>337</v>
      </c>
      <c r="K460" s="507">
        <v>326.5</v>
      </c>
      <c r="L460" s="507">
        <v>314.14999999999998</v>
      </c>
      <c r="M460" s="507">
        <v>483.60842000000002</v>
      </c>
    </row>
    <row r="461" spans="1:13">
      <c r="A461" s="254">
        <v>451</v>
      </c>
      <c r="B461" s="510" t="s">
        <v>181</v>
      </c>
      <c r="C461" s="507">
        <v>113.25</v>
      </c>
      <c r="D461" s="508">
        <v>111.58333333333333</v>
      </c>
      <c r="E461" s="508">
        <v>108.66666666666666</v>
      </c>
      <c r="F461" s="508">
        <v>104.08333333333333</v>
      </c>
      <c r="G461" s="508">
        <v>101.16666666666666</v>
      </c>
      <c r="H461" s="508">
        <v>116.16666666666666</v>
      </c>
      <c r="I461" s="508">
        <v>119.08333333333331</v>
      </c>
      <c r="J461" s="508">
        <v>123.66666666666666</v>
      </c>
      <c r="K461" s="507">
        <v>114.5</v>
      </c>
      <c r="L461" s="507">
        <v>107</v>
      </c>
      <c r="M461" s="507">
        <v>1628.28658</v>
      </c>
    </row>
    <row r="462" spans="1:13">
      <c r="A462" s="254">
        <v>452</v>
      </c>
      <c r="B462" s="510" t="s">
        <v>770</v>
      </c>
      <c r="C462" s="507">
        <v>46.4</v>
      </c>
      <c r="D462" s="508">
        <v>46.766666666666673</v>
      </c>
      <c r="E462" s="508">
        <v>45.533333333333346</v>
      </c>
      <c r="F462" s="508">
        <v>44.666666666666671</v>
      </c>
      <c r="G462" s="508">
        <v>43.433333333333344</v>
      </c>
      <c r="H462" s="508">
        <v>47.633333333333347</v>
      </c>
      <c r="I462" s="508">
        <v>48.866666666666681</v>
      </c>
      <c r="J462" s="508">
        <v>49.733333333333348</v>
      </c>
      <c r="K462" s="507">
        <v>48</v>
      </c>
      <c r="L462" s="507">
        <v>45.9</v>
      </c>
      <c r="M462" s="507">
        <v>35.94932</v>
      </c>
    </row>
    <row r="463" spans="1:13">
      <c r="A463" s="254">
        <v>453</v>
      </c>
      <c r="B463" s="510" t="s">
        <v>182</v>
      </c>
      <c r="C463" s="507">
        <v>719.95</v>
      </c>
      <c r="D463" s="508">
        <v>726.31666666666661</v>
      </c>
      <c r="E463" s="508">
        <v>707.63333333333321</v>
      </c>
      <c r="F463" s="508">
        <v>695.31666666666661</v>
      </c>
      <c r="G463" s="508">
        <v>676.63333333333321</v>
      </c>
      <c r="H463" s="508">
        <v>738.63333333333321</v>
      </c>
      <c r="I463" s="508">
        <v>757.31666666666661</v>
      </c>
      <c r="J463" s="508">
        <v>769.63333333333321</v>
      </c>
      <c r="K463" s="507">
        <v>745</v>
      </c>
      <c r="L463" s="507">
        <v>714</v>
      </c>
      <c r="M463" s="507">
        <v>161.21409</v>
      </c>
    </row>
    <row r="464" spans="1:13">
      <c r="A464" s="254">
        <v>454</v>
      </c>
      <c r="B464" s="510" t="s">
        <v>506</v>
      </c>
      <c r="C464" s="507">
        <v>3603.95</v>
      </c>
      <c r="D464" s="508">
        <v>3595.35</v>
      </c>
      <c r="E464" s="508">
        <v>3540.7</v>
      </c>
      <c r="F464" s="508">
        <v>3477.45</v>
      </c>
      <c r="G464" s="508">
        <v>3422.7999999999997</v>
      </c>
      <c r="H464" s="508">
        <v>3658.6</v>
      </c>
      <c r="I464" s="508">
        <v>3713.2500000000005</v>
      </c>
      <c r="J464" s="508">
        <v>3776.5</v>
      </c>
      <c r="K464" s="507">
        <v>3650</v>
      </c>
      <c r="L464" s="507">
        <v>3532.1</v>
      </c>
      <c r="M464" s="507">
        <v>0.28739999999999999</v>
      </c>
    </row>
    <row r="465" spans="1:13">
      <c r="A465" s="254">
        <v>455</v>
      </c>
      <c r="B465" s="510" t="s">
        <v>184</v>
      </c>
      <c r="C465" s="507">
        <v>1003.25</v>
      </c>
      <c r="D465" s="508">
        <v>1008</v>
      </c>
      <c r="E465" s="508">
        <v>991.40000000000009</v>
      </c>
      <c r="F465" s="508">
        <v>979.55000000000007</v>
      </c>
      <c r="G465" s="508">
        <v>962.95000000000016</v>
      </c>
      <c r="H465" s="508">
        <v>1019.85</v>
      </c>
      <c r="I465" s="508">
        <v>1036.4499999999998</v>
      </c>
      <c r="J465" s="508">
        <v>1048.3</v>
      </c>
      <c r="K465" s="507">
        <v>1024.5999999999999</v>
      </c>
      <c r="L465" s="507">
        <v>996.15</v>
      </c>
      <c r="M465" s="507">
        <v>46.749189999999999</v>
      </c>
    </row>
    <row r="466" spans="1:13">
      <c r="A466" s="254">
        <v>456</v>
      </c>
      <c r="B466" s="510" t="s">
        <v>276</v>
      </c>
      <c r="C466" s="507">
        <v>164.75</v>
      </c>
      <c r="D466" s="508">
        <v>167.18333333333334</v>
      </c>
      <c r="E466" s="508">
        <v>160.56666666666666</v>
      </c>
      <c r="F466" s="508">
        <v>156.38333333333333</v>
      </c>
      <c r="G466" s="508">
        <v>149.76666666666665</v>
      </c>
      <c r="H466" s="508">
        <v>171.36666666666667</v>
      </c>
      <c r="I466" s="508">
        <v>177.98333333333335</v>
      </c>
      <c r="J466" s="508">
        <v>182.16666666666669</v>
      </c>
      <c r="K466" s="507">
        <v>173.8</v>
      </c>
      <c r="L466" s="507">
        <v>163</v>
      </c>
      <c r="M466" s="507">
        <v>47.200040000000001</v>
      </c>
    </row>
    <row r="467" spans="1:13">
      <c r="A467" s="254">
        <v>457</v>
      </c>
      <c r="B467" s="510" t="s">
        <v>164</v>
      </c>
      <c r="C467" s="507">
        <v>1005.6</v>
      </c>
      <c r="D467" s="508">
        <v>1013.2333333333332</v>
      </c>
      <c r="E467" s="508">
        <v>994.71666666666647</v>
      </c>
      <c r="F467" s="508">
        <v>983.83333333333326</v>
      </c>
      <c r="G467" s="508">
        <v>965.31666666666649</v>
      </c>
      <c r="H467" s="508">
        <v>1024.1166666666663</v>
      </c>
      <c r="I467" s="508">
        <v>1042.6333333333332</v>
      </c>
      <c r="J467" s="508">
        <v>1053.5166666666664</v>
      </c>
      <c r="K467" s="507">
        <v>1031.75</v>
      </c>
      <c r="L467" s="507">
        <v>1002.35</v>
      </c>
      <c r="M467" s="507">
        <v>2.52515</v>
      </c>
    </row>
    <row r="468" spans="1:13">
      <c r="A468" s="254">
        <v>458</v>
      </c>
      <c r="B468" s="510" t="s">
        <v>507</v>
      </c>
      <c r="C468" s="507">
        <v>1399.15</v>
      </c>
      <c r="D468" s="508">
        <v>1415.2166666666665</v>
      </c>
      <c r="E468" s="508">
        <v>1373.9333333333329</v>
      </c>
      <c r="F468" s="508">
        <v>1348.7166666666665</v>
      </c>
      <c r="G468" s="508">
        <v>1307.4333333333329</v>
      </c>
      <c r="H468" s="508">
        <v>1440.4333333333329</v>
      </c>
      <c r="I468" s="508">
        <v>1481.7166666666662</v>
      </c>
      <c r="J468" s="508">
        <v>1506.9333333333329</v>
      </c>
      <c r="K468" s="507">
        <v>1456.5</v>
      </c>
      <c r="L468" s="507">
        <v>1390</v>
      </c>
      <c r="M468" s="507">
        <v>1.1076600000000001</v>
      </c>
    </row>
    <row r="469" spans="1:13">
      <c r="A469" s="254">
        <v>459</v>
      </c>
      <c r="B469" s="510" t="s">
        <v>508</v>
      </c>
      <c r="C469" s="507">
        <v>893.5</v>
      </c>
      <c r="D469" s="508">
        <v>895.08333333333337</v>
      </c>
      <c r="E469" s="508">
        <v>888.4666666666667</v>
      </c>
      <c r="F469" s="508">
        <v>883.43333333333328</v>
      </c>
      <c r="G469" s="508">
        <v>876.81666666666661</v>
      </c>
      <c r="H469" s="508">
        <v>900.11666666666679</v>
      </c>
      <c r="I469" s="508">
        <v>906.73333333333335</v>
      </c>
      <c r="J469" s="508">
        <v>911.76666666666688</v>
      </c>
      <c r="K469" s="507">
        <v>901.7</v>
      </c>
      <c r="L469" s="507">
        <v>890.05</v>
      </c>
      <c r="M469" s="507">
        <v>0.26204</v>
      </c>
    </row>
    <row r="470" spans="1:13">
      <c r="A470" s="254">
        <v>460</v>
      </c>
      <c r="B470" s="510" t="s">
        <v>509</v>
      </c>
      <c r="C470" s="507">
        <v>1294.55</v>
      </c>
      <c r="D470" s="508">
        <v>1299.5833333333333</v>
      </c>
      <c r="E470" s="508">
        <v>1278.1666666666665</v>
      </c>
      <c r="F470" s="508">
        <v>1261.7833333333333</v>
      </c>
      <c r="G470" s="508">
        <v>1240.3666666666666</v>
      </c>
      <c r="H470" s="508">
        <v>1315.9666666666665</v>
      </c>
      <c r="I470" s="508">
        <v>1337.383333333333</v>
      </c>
      <c r="J470" s="508">
        <v>1353.7666666666664</v>
      </c>
      <c r="K470" s="507">
        <v>1321</v>
      </c>
      <c r="L470" s="507">
        <v>1283.2</v>
      </c>
      <c r="M470" s="507">
        <v>0.24243000000000001</v>
      </c>
    </row>
    <row r="471" spans="1:13">
      <c r="A471" s="254">
        <v>461</v>
      </c>
      <c r="B471" s="510" t="s">
        <v>185</v>
      </c>
      <c r="C471" s="507">
        <v>1482.5</v>
      </c>
      <c r="D471" s="508">
        <v>1489.6000000000001</v>
      </c>
      <c r="E471" s="508">
        <v>1471.4000000000003</v>
      </c>
      <c r="F471" s="508">
        <v>1460.3000000000002</v>
      </c>
      <c r="G471" s="508">
        <v>1442.1000000000004</v>
      </c>
      <c r="H471" s="508">
        <v>1500.7000000000003</v>
      </c>
      <c r="I471" s="508">
        <v>1518.9</v>
      </c>
      <c r="J471" s="508">
        <v>1530.0000000000002</v>
      </c>
      <c r="K471" s="507">
        <v>1507.8</v>
      </c>
      <c r="L471" s="507">
        <v>1478.5</v>
      </c>
      <c r="M471" s="507">
        <v>26.31081</v>
      </c>
    </row>
    <row r="472" spans="1:13">
      <c r="A472" s="254">
        <v>462</v>
      </c>
      <c r="B472" s="510" t="s">
        <v>186</v>
      </c>
      <c r="C472" s="507">
        <v>2461.1999999999998</v>
      </c>
      <c r="D472" s="508">
        <v>2462.5666666666666</v>
      </c>
      <c r="E472" s="508">
        <v>2437.1333333333332</v>
      </c>
      <c r="F472" s="508">
        <v>2413.0666666666666</v>
      </c>
      <c r="G472" s="508">
        <v>2387.6333333333332</v>
      </c>
      <c r="H472" s="508">
        <v>2486.6333333333332</v>
      </c>
      <c r="I472" s="508">
        <v>2512.0666666666666</v>
      </c>
      <c r="J472" s="508">
        <v>2536.1333333333332</v>
      </c>
      <c r="K472" s="507">
        <v>2488</v>
      </c>
      <c r="L472" s="507">
        <v>2438.5</v>
      </c>
      <c r="M472" s="507">
        <v>2.5150100000000002</v>
      </c>
    </row>
    <row r="473" spans="1:13">
      <c r="A473" s="254">
        <v>463</v>
      </c>
      <c r="B473" s="510" t="s">
        <v>187</v>
      </c>
      <c r="C473" s="507">
        <v>412.25</v>
      </c>
      <c r="D473" s="508">
        <v>414</v>
      </c>
      <c r="E473" s="508">
        <v>408</v>
      </c>
      <c r="F473" s="508">
        <v>403.75</v>
      </c>
      <c r="G473" s="508">
        <v>397.75</v>
      </c>
      <c r="H473" s="508">
        <v>418.25</v>
      </c>
      <c r="I473" s="508">
        <v>424.25</v>
      </c>
      <c r="J473" s="508">
        <v>428.5</v>
      </c>
      <c r="K473" s="507">
        <v>420</v>
      </c>
      <c r="L473" s="507">
        <v>409.75</v>
      </c>
      <c r="M473" s="507">
        <v>17.472829999999998</v>
      </c>
    </row>
    <row r="474" spans="1:13">
      <c r="A474" s="254">
        <v>464</v>
      </c>
      <c r="B474" s="510" t="s">
        <v>510</v>
      </c>
      <c r="C474" s="507">
        <v>876.55</v>
      </c>
      <c r="D474" s="508">
        <v>891.4</v>
      </c>
      <c r="E474" s="508">
        <v>857.9</v>
      </c>
      <c r="F474" s="508">
        <v>839.25</v>
      </c>
      <c r="G474" s="508">
        <v>805.75</v>
      </c>
      <c r="H474" s="508">
        <v>910.05</v>
      </c>
      <c r="I474" s="508">
        <v>943.55</v>
      </c>
      <c r="J474" s="508">
        <v>962.19999999999993</v>
      </c>
      <c r="K474" s="507">
        <v>924.9</v>
      </c>
      <c r="L474" s="507">
        <v>872.75</v>
      </c>
      <c r="M474" s="507">
        <v>6.6429900000000002</v>
      </c>
    </row>
    <row r="475" spans="1:13">
      <c r="A475" s="254">
        <v>465</v>
      </c>
      <c r="B475" s="510" t="s">
        <v>511</v>
      </c>
      <c r="C475" s="507">
        <v>15.3</v>
      </c>
      <c r="D475" s="508">
        <v>15.200000000000001</v>
      </c>
      <c r="E475" s="508">
        <v>14.600000000000001</v>
      </c>
      <c r="F475" s="508">
        <v>13.9</v>
      </c>
      <c r="G475" s="508">
        <v>13.3</v>
      </c>
      <c r="H475" s="508">
        <v>15.900000000000002</v>
      </c>
      <c r="I475" s="508">
        <v>16.5</v>
      </c>
      <c r="J475" s="508">
        <v>17.200000000000003</v>
      </c>
      <c r="K475" s="507">
        <v>15.8</v>
      </c>
      <c r="L475" s="507">
        <v>14.5</v>
      </c>
      <c r="M475" s="507">
        <v>622.54044999999996</v>
      </c>
    </row>
    <row r="476" spans="1:13">
      <c r="A476" s="254">
        <v>466</v>
      </c>
      <c r="B476" s="510" t="s">
        <v>512</v>
      </c>
      <c r="C476" s="507">
        <v>1199.8</v>
      </c>
      <c r="D476" s="508">
        <v>1199.3500000000001</v>
      </c>
      <c r="E476" s="508">
        <v>1158.7000000000003</v>
      </c>
      <c r="F476" s="508">
        <v>1117.6000000000001</v>
      </c>
      <c r="G476" s="508">
        <v>1076.9500000000003</v>
      </c>
      <c r="H476" s="508">
        <v>1240.4500000000003</v>
      </c>
      <c r="I476" s="508">
        <v>1281.1000000000004</v>
      </c>
      <c r="J476" s="508">
        <v>1322.2000000000003</v>
      </c>
      <c r="K476" s="507">
        <v>1240</v>
      </c>
      <c r="L476" s="507">
        <v>1158.25</v>
      </c>
      <c r="M476" s="507">
        <v>0.59941</v>
      </c>
    </row>
    <row r="477" spans="1:13">
      <c r="A477" s="254">
        <v>467</v>
      </c>
      <c r="B477" s="510" t="s">
        <v>513</v>
      </c>
      <c r="C477" s="507">
        <v>13.4</v>
      </c>
      <c r="D477" s="508">
        <v>13.483333333333334</v>
      </c>
      <c r="E477" s="508">
        <v>13.116666666666669</v>
      </c>
      <c r="F477" s="508">
        <v>12.833333333333334</v>
      </c>
      <c r="G477" s="508">
        <v>12.466666666666669</v>
      </c>
      <c r="H477" s="508">
        <v>13.766666666666669</v>
      </c>
      <c r="I477" s="508">
        <v>14.133333333333336</v>
      </c>
      <c r="J477" s="508">
        <v>14.41666666666667</v>
      </c>
      <c r="K477" s="507">
        <v>13.85</v>
      </c>
      <c r="L477" s="507">
        <v>13.2</v>
      </c>
      <c r="M477" s="507">
        <v>142.89165</v>
      </c>
    </row>
    <row r="478" spans="1:13">
      <c r="A478" s="254">
        <v>468</v>
      </c>
      <c r="B478" s="510" t="s">
        <v>514</v>
      </c>
      <c r="C478" s="507">
        <v>416.25</v>
      </c>
      <c r="D478" s="508">
        <v>415.7</v>
      </c>
      <c r="E478" s="508">
        <v>405.9</v>
      </c>
      <c r="F478" s="508">
        <v>395.55</v>
      </c>
      <c r="G478" s="508">
        <v>385.75</v>
      </c>
      <c r="H478" s="508">
        <v>426.04999999999995</v>
      </c>
      <c r="I478" s="508">
        <v>435.85</v>
      </c>
      <c r="J478" s="508">
        <v>446.19999999999993</v>
      </c>
      <c r="K478" s="507">
        <v>425.5</v>
      </c>
      <c r="L478" s="507">
        <v>405.35</v>
      </c>
      <c r="M478" s="507">
        <v>4.8569599999999999</v>
      </c>
    </row>
    <row r="479" spans="1:13">
      <c r="A479" s="254">
        <v>469</v>
      </c>
      <c r="B479" s="510" t="s">
        <v>193</v>
      </c>
      <c r="C479" s="507">
        <v>620.29999999999995</v>
      </c>
      <c r="D479" s="508">
        <v>622.44999999999993</v>
      </c>
      <c r="E479" s="508">
        <v>611.94999999999982</v>
      </c>
      <c r="F479" s="508">
        <v>603.59999999999991</v>
      </c>
      <c r="G479" s="508">
        <v>593.0999999999998</v>
      </c>
      <c r="H479" s="508">
        <v>630.79999999999984</v>
      </c>
      <c r="I479" s="508">
        <v>641.30000000000007</v>
      </c>
      <c r="J479" s="508">
        <v>649.64999999999986</v>
      </c>
      <c r="K479" s="507">
        <v>632.95000000000005</v>
      </c>
      <c r="L479" s="507">
        <v>614.1</v>
      </c>
      <c r="M479" s="507">
        <v>49.949649999999998</v>
      </c>
    </row>
    <row r="480" spans="1:13">
      <c r="A480" s="254">
        <v>470</v>
      </c>
      <c r="B480" s="510" t="s">
        <v>190</v>
      </c>
      <c r="C480" s="507">
        <v>237.75</v>
      </c>
      <c r="D480" s="508">
        <v>239.21666666666667</v>
      </c>
      <c r="E480" s="508">
        <v>235.53333333333333</v>
      </c>
      <c r="F480" s="508">
        <v>233.31666666666666</v>
      </c>
      <c r="G480" s="508">
        <v>229.63333333333333</v>
      </c>
      <c r="H480" s="508">
        <v>241.43333333333334</v>
      </c>
      <c r="I480" s="508">
        <v>245.11666666666667</v>
      </c>
      <c r="J480" s="508">
        <v>247.33333333333334</v>
      </c>
      <c r="K480" s="507">
        <v>242.9</v>
      </c>
      <c r="L480" s="507">
        <v>237</v>
      </c>
      <c r="M480" s="507">
        <v>6.7075399999999998</v>
      </c>
    </row>
    <row r="481" spans="1:13">
      <c r="A481" s="254">
        <v>471</v>
      </c>
      <c r="B481" s="510" t="s">
        <v>784</v>
      </c>
      <c r="C481" s="507">
        <v>34.35</v>
      </c>
      <c r="D481" s="508">
        <v>34.68333333333333</v>
      </c>
      <c r="E481" s="508">
        <v>33.716666666666661</v>
      </c>
      <c r="F481" s="508">
        <v>33.083333333333329</v>
      </c>
      <c r="G481" s="508">
        <v>32.11666666666666</v>
      </c>
      <c r="H481" s="508">
        <v>35.316666666666663</v>
      </c>
      <c r="I481" s="508">
        <v>36.283333333333331</v>
      </c>
      <c r="J481" s="508">
        <v>36.916666666666664</v>
      </c>
      <c r="K481" s="507">
        <v>35.65</v>
      </c>
      <c r="L481" s="507">
        <v>34.049999999999997</v>
      </c>
      <c r="M481" s="507">
        <v>64.008129999999994</v>
      </c>
    </row>
    <row r="482" spans="1:13">
      <c r="A482" s="254">
        <v>472</v>
      </c>
      <c r="B482" s="510" t="s">
        <v>191</v>
      </c>
      <c r="C482" s="507">
        <v>6638.15</v>
      </c>
      <c r="D482" s="508">
        <v>6701.2833333333328</v>
      </c>
      <c r="E482" s="508">
        <v>6548.9166666666661</v>
      </c>
      <c r="F482" s="508">
        <v>6459.6833333333334</v>
      </c>
      <c r="G482" s="508">
        <v>6307.3166666666666</v>
      </c>
      <c r="H482" s="508">
        <v>6790.5166666666655</v>
      </c>
      <c r="I482" s="508">
        <v>6942.8833333333323</v>
      </c>
      <c r="J482" s="508">
        <v>7032.116666666665</v>
      </c>
      <c r="K482" s="507">
        <v>6853.65</v>
      </c>
      <c r="L482" s="507">
        <v>6612.05</v>
      </c>
      <c r="M482" s="507">
        <v>6.7381099999999998</v>
      </c>
    </row>
    <row r="483" spans="1:13">
      <c r="A483" s="254">
        <v>473</v>
      </c>
      <c r="B483" s="510" t="s">
        <v>192</v>
      </c>
      <c r="C483" s="507">
        <v>37.65</v>
      </c>
      <c r="D483" s="508">
        <v>37.85</v>
      </c>
      <c r="E483" s="508">
        <v>37</v>
      </c>
      <c r="F483" s="508">
        <v>36.35</v>
      </c>
      <c r="G483" s="508">
        <v>35.5</v>
      </c>
      <c r="H483" s="508">
        <v>38.5</v>
      </c>
      <c r="I483" s="508">
        <v>39.350000000000009</v>
      </c>
      <c r="J483" s="508">
        <v>40</v>
      </c>
      <c r="K483" s="507">
        <v>38.700000000000003</v>
      </c>
      <c r="L483" s="507">
        <v>37.200000000000003</v>
      </c>
      <c r="M483" s="507">
        <v>54.570889999999999</v>
      </c>
    </row>
    <row r="484" spans="1:13">
      <c r="A484" s="254">
        <v>474</v>
      </c>
      <c r="B484" s="510" t="s">
        <v>189</v>
      </c>
      <c r="C484" s="507">
        <v>1214</v>
      </c>
      <c r="D484" s="508">
        <v>1220.1000000000001</v>
      </c>
      <c r="E484" s="508">
        <v>1197.5500000000002</v>
      </c>
      <c r="F484" s="508">
        <v>1181.1000000000001</v>
      </c>
      <c r="G484" s="508">
        <v>1158.5500000000002</v>
      </c>
      <c r="H484" s="508">
        <v>1236.5500000000002</v>
      </c>
      <c r="I484" s="508">
        <v>1259.0999999999999</v>
      </c>
      <c r="J484" s="508">
        <v>1275.5500000000002</v>
      </c>
      <c r="K484" s="507">
        <v>1242.6500000000001</v>
      </c>
      <c r="L484" s="507">
        <v>1203.6500000000001</v>
      </c>
      <c r="M484" s="507">
        <v>2.0942099999999999</v>
      </c>
    </row>
    <row r="485" spans="1:13">
      <c r="A485" s="254">
        <v>475</v>
      </c>
      <c r="B485" s="510" t="s">
        <v>141</v>
      </c>
      <c r="C485" s="507">
        <v>543.79999999999995</v>
      </c>
      <c r="D485" s="508">
        <v>546.63333333333333</v>
      </c>
      <c r="E485" s="508">
        <v>536.26666666666665</v>
      </c>
      <c r="F485" s="508">
        <v>528.73333333333335</v>
      </c>
      <c r="G485" s="508">
        <v>518.36666666666667</v>
      </c>
      <c r="H485" s="508">
        <v>554.16666666666663</v>
      </c>
      <c r="I485" s="508">
        <v>564.53333333333319</v>
      </c>
      <c r="J485" s="508">
        <v>572.06666666666661</v>
      </c>
      <c r="K485" s="507">
        <v>557</v>
      </c>
      <c r="L485" s="507">
        <v>539.1</v>
      </c>
      <c r="M485" s="507">
        <v>16.72495</v>
      </c>
    </row>
    <row r="486" spans="1:13">
      <c r="A486" s="254">
        <v>476</v>
      </c>
      <c r="B486" s="510" t="s">
        <v>277</v>
      </c>
      <c r="C486" s="507">
        <v>229.75</v>
      </c>
      <c r="D486" s="508">
        <v>229.25</v>
      </c>
      <c r="E486" s="508">
        <v>227.5</v>
      </c>
      <c r="F486" s="508">
        <v>225.25</v>
      </c>
      <c r="G486" s="508">
        <v>223.5</v>
      </c>
      <c r="H486" s="508">
        <v>231.5</v>
      </c>
      <c r="I486" s="508">
        <v>233.25</v>
      </c>
      <c r="J486" s="508">
        <v>235.5</v>
      </c>
      <c r="K486" s="507">
        <v>231</v>
      </c>
      <c r="L486" s="507">
        <v>227</v>
      </c>
      <c r="M486" s="507">
        <v>8.4441500000000005</v>
      </c>
    </row>
    <row r="487" spans="1:13">
      <c r="A487" s="254">
        <v>477</v>
      </c>
      <c r="B487" s="510" t="s">
        <v>515</v>
      </c>
      <c r="C487" s="507">
        <v>2833.8</v>
      </c>
      <c r="D487" s="508">
        <v>2834.9</v>
      </c>
      <c r="E487" s="508">
        <v>2793.9</v>
      </c>
      <c r="F487" s="508">
        <v>2754</v>
      </c>
      <c r="G487" s="508">
        <v>2713</v>
      </c>
      <c r="H487" s="508">
        <v>2874.8</v>
      </c>
      <c r="I487" s="508">
        <v>2915.8</v>
      </c>
      <c r="J487" s="508">
        <v>2955.7000000000003</v>
      </c>
      <c r="K487" s="507">
        <v>2875.9</v>
      </c>
      <c r="L487" s="507">
        <v>2795</v>
      </c>
      <c r="M487" s="507">
        <v>0.26979999999999998</v>
      </c>
    </row>
    <row r="488" spans="1:13">
      <c r="A488" s="254">
        <v>478</v>
      </c>
      <c r="B488" s="510" t="s">
        <v>516</v>
      </c>
      <c r="C488" s="507">
        <v>392.85</v>
      </c>
      <c r="D488" s="508">
        <v>396.5333333333333</v>
      </c>
      <c r="E488" s="508">
        <v>386.31666666666661</v>
      </c>
      <c r="F488" s="508">
        <v>379.7833333333333</v>
      </c>
      <c r="G488" s="508">
        <v>369.56666666666661</v>
      </c>
      <c r="H488" s="508">
        <v>403.06666666666661</v>
      </c>
      <c r="I488" s="508">
        <v>413.2833333333333</v>
      </c>
      <c r="J488" s="508">
        <v>419.81666666666661</v>
      </c>
      <c r="K488" s="507">
        <v>406.75</v>
      </c>
      <c r="L488" s="507">
        <v>390</v>
      </c>
      <c r="M488" s="507">
        <v>3.8742700000000001</v>
      </c>
    </row>
    <row r="489" spans="1:13">
      <c r="A489" s="254">
        <v>479</v>
      </c>
      <c r="B489" s="510" t="s">
        <v>517</v>
      </c>
      <c r="C489" s="507">
        <v>244.05</v>
      </c>
      <c r="D489" s="508">
        <v>245.70000000000002</v>
      </c>
      <c r="E489" s="508">
        <v>240.35000000000002</v>
      </c>
      <c r="F489" s="508">
        <v>236.65</v>
      </c>
      <c r="G489" s="508">
        <v>231.3</v>
      </c>
      <c r="H489" s="508">
        <v>249.40000000000003</v>
      </c>
      <c r="I489" s="508">
        <v>254.75</v>
      </c>
      <c r="J489" s="508">
        <v>258.45000000000005</v>
      </c>
      <c r="K489" s="507">
        <v>251.05</v>
      </c>
      <c r="L489" s="507">
        <v>242</v>
      </c>
      <c r="M489" s="507">
        <v>1.2604299999999999</v>
      </c>
    </row>
    <row r="490" spans="1:13">
      <c r="A490" s="254">
        <v>480</v>
      </c>
      <c r="B490" s="510" t="s">
        <v>518</v>
      </c>
      <c r="C490" s="507">
        <v>3424.9</v>
      </c>
      <c r="D490" s="508">
        <v>3427.2833333333333</v>
      </c>
      <c r="E490" s="508">
        <v>3407.6166666666668</v>
      </c>
      <c r="F490" s="508">
        <v>3390.3333333333335</v>
      </c>
      <c r="G490" s="508">
        <v>3370.666666666667</v>
      </c>
      <c r="H490" s="508">
        <v>3444.5666666666666</v>
      </c>
      <c r="I490" s="508">
        <v>3464.2333333333336</v>
      </c>
      <c r="J490" s="508">
        <v>3481.5166666666664</v>
      </c>
      <c r="K490" s="507">
        <v>3446.95</v>
      </c>
      <c r="L490" s="507">
        <v>3410</v>
      </c>
      <c r="M490" s="507">
        <v>4.8009999999999997E-2</v>
      </c>
    </row>
    <row r="491" spans="1:13">
      <c r="A491" s="254">
        <v>481</v>
      </c>
      <c r="B491" s="510" t="s">
        <v>519</v>
      </c>
      <c r="C491" s="507">
        <v>4157.3500000000004</v>
      </c>
      <c r="D491" s="508">
        <v>4108.7</v>
      </c>
      <c r="E491" s="508">
        <v>4042.3999999999996</v>
      </c>
      <c r="F491" s="508">
        <v>3927.45</v>
      </c>
      <c r="G491" s="508">
        <v>3861.1499999999996</v>
      </c>
      <c r="H491" s="508">
        <v>4223.6499999999996</v>
      </c>
      <c r="I491" s="508">
        <v>4289.9500000000007</v>
      </c>
      <c r="J491" s="508">
        <v>4404.8999999999996</v>
      </c>
      <c r="K491" s="507">
        <v>4175</v>
      </c>
      <c r="L491" s="507">
        <v>3993.75</v>
      </c>
      <c r="M491" s="507">
        <v>0.72158999999999995</v>
      </c>
    </row>
    <row r="492" spans="1:13">
      <c r="A492" s="254">
        <v>482</v>
      </c>
      <c r="B492" s="510" t="s">
        <v>520</v>
      </c>
      <c r="C492" s="507">
        <v>53.35</v>
      </c>
      <c r="D492" s="508">
        <v>53.433333333333337</v>
      </c>
      <c r="E492" s="508">
        <v>51.966666666666676</v>
      </c>
      <c r="F492" s="508">
        <v>50.583333333333336</v>
      </c>
      <c r="G492" s="508">
        <v>49.116666666666674</v>
      </c>
      <c r="H492" s="508">
        <v>54.816666666666677</v>
      </c>
      <c r="I492" s="508">
        <v>56.283333333333346</v>
      </c>
      <c r="J492" s="508">
        <v>57.666666666666679</v>
      </c>
      <c r="K492" s="507">
        <v>54.9</v>
      </c>
      <c r="L492" s="507">
        <v>52.05</v>
      </c>
      <c r="M492" s="507">
        <v>33.083739999999999</v>
      </c>
    </row>
    <row r="493" spans="1:13">
      <c r="A493" s="254">
        <v>483</v>
      </c>
      <c r="B493" s="510" t="s">
        <v>521</v>
      </c>
      <c r="C493" s="507">
        <v>1209.8499999999999</v>
      </c>
      <c r="D493" s="508">
        <v>1205.8166666666666</v>
      </c>
      <c r="E493" s="508">
        <v>1196.3333333333333</v>
      </c>
      <c r="F493" s="508">
        <v>1182.8166666666666</v>
      </c>
      <c r="G493" s="508">
        <v>1173.3333333333333</v>
      </c>
      <c r="H493" s="508">
        <v>1219.3333333333333</v>
      </c>
      <c r="I493" s="508">
        <v>1228.8166666666668</v>
      </c>
      <c r="J493" s="508">
        <v>1242.3333333333333</v>
      </c>
      <c r="K493" s="507">
        <v>1215.3</v>
      </c>
      <c r="L493" s="507">
        <v>1192.3</v>
      </c>
      <c r="M493" s="507">
        <v>0.37285000000000001</v>
      </c>
    </row>
    <row r="494" spans="1:13">
      <c r="A494" s="254">
        <v>484</v>
      </c>
      <c r="B494" s="510" t="s">
        <v>278</v>
      </c>
      <c r="C494" s="507">
        <v>398.05</v>
      </c>
      <c r="D494" s="508">
        <v>401.51666666666665</v>
      </c>
      <c r="E494" s="508">
        <v>391.5333333333333</v>
      </c>
      <c r="F494" s="508">
        <v>385.01666666666665</v>
      </c>
      <c r="G494" s="508">
        <v>375.0333333333333</v>
      </c>
      <c r="H494" s="508">
        <v>408.0333333333333</v>
      </c>
      <c r="I494" s="508">
        <v>418.01666666666665</v>
      </c>
      <c r="J494" s="508">
        <v>424.5333333333333</v>
      </c>
      <c r="K494" s="507">
        <v>411.5</v>
      </c>
      <c r="L494" s="507">
        <v>395</v>
      </c>
      <c r="M494" s="507">
        <v>1.81847</v>
      </c>
    </row>
    <row r="495" spans="1:13">
      <c r="A495" s="254">
        <v>485</v>
      </c>
      <c r="B495" s="510" t="s">
        <v>522</v>
      </c>
      <c r="C495" s="507">
        <v>976.15</v>
      </c>
      <c r="D495" s="508">
        <v>983.56666666666661</v>
      </c>
      <c r="E495" s="508">
        <v>963.58333333333326</v>
      </c>
      <c r="F495" s="508">
        <v>951.01666666666665</v>
      </c>
      <c r="G495" s="508">
        <v>931.0333333333333</v>
      </c>
      <c r="H495" s="508">
        <v>996.13333333333321</v>
      </c>
      <c r="I495" s="508">
        <v>1016.1166666666666</v>
      </c>
      <c r="J495" s="508">
        <v>1028.6833333333332</v>
      </c>
      <c r="K495" s="507">
        <v>1003.55</v>
      </c>
      <c r="L495" s="507">
        <v>971</v>
      </c>
      <c r="M495" s="507">
        <v>3.28416</v>
      </c>
    </row>
    <row r="496" spans="1:13">
      <c r="A496" s="254">
        <v>486</v>
      </c>
      <c r="B496" s="510" t="s">
        <v>523</v>
      </c>
      <c r="C496" s="507">
        <v>1654.05</v>
      </c>
      <c r="D496" s="508">
        <v>1661.75</v>
      </c>
      <c r="E496" s="508">
        <v>1633.5</v>
      </c>
      <c r="F496" s="508">
        <v>1612.95</v>
      </c>
      <c r="G496" s="508">
        <v>1584.7</v>
      </c>
      <c r="H496" s="508">
        <v>1682.3</v>
      </c>
      <c r="I496" s="508">
        <v>1710.55</v>
      </c>
      <c r="J496" s="508">
        <v>1731.1</v>
      </c>
      <c r="K496" s="507">
        <v>1690</v>
      </c>
      <c r="L496" s="507">
        <v>1641.2</v>
      </c>
      <c r="M496" s="507">
        <v>0.52747999999999995</v>
      </c>
    </row>
    <row r="497" spans="1:13">
      <c r="A497" s="254">
        <v>487</v>
      </c>
      <c r="B497" s="510" t="s">
        <v>524</v>
      </c>
      <c r="C497" s="507">
        <v>1456.6</v>
      </c>
      <c r="D497" s="508">
        <v>1452.1499999999999</v>
      </c>
      <c r="E497" s="508">
        <v>1434.2999999999997</v>
      </c>
      <c r="F497" s="508">
        <v>1411.9999999999998</v>
      </c>
      <c r="G497" s="508">
        <v>1394.1499999999996</v>
      </c>
      <c r="H497" s="508">
        <v>1474.4499999999998</v>
      </c>
      <c r="I497" s="508">
        <v>1492.2999999999997</v>
      </c>
      <c r="J497" s="508">
        <v>1514.6</v>
      </c>
      <c r="K497" s="507">
        <v>1470</v>
      </c>
      <c r="L497" s="507">
        <v>1429.85</v>
      </c>
      <c r="M497" s="507">
        <v>0.86472000000000004</v>
      </c>
    </row>
    <row r="498" spans="1:13">
      <c r="A498" s="254">
        <v>488</v>
      </c>
      <c r="B498" s="510" t="s">
        <v>118</v>
      </c>
      <c r="C498" s="507">
        <v>10.199999999999999</v>
      </c>
      <c r="D498" s="508">
        <v>10.316666666666665</v>
      </c>
      <c r="E498" s="508">
        <v>10.03333333333333</v>
      </c>
      <c r="F498" s="508">
        <v>9.8666666666666654</v>
      </c>
      <c r="G498" s="508">
        <v>9.5833333333333304</v>
      </c>
      <c r="H498" s="508">
        <v>10.483333333333329</v>
      </c>
      <c r="I498" s="508">
        <v>10.766666666666664</v>
      </c>
      <c r="J498" s="508">
        <v>10.933333333333328</v>
      </c>
      <c r="K498" s="507">
        <v>10.6</v>
      </c>
      <c r="L498" s="507">
        <v>10.15</v>
      </c>
      <c r="M498" s="507">
        <v>1854.6314299999999</v>
      </c>
    </row>
    <row r="499" spans="1:13">
      <c r="A499" s="254">
        <v>489</v>
      </c>
      <c r="B499" s="510" t="s">
        <v>195</v>
      </c>
      <c r="C499" s="507">
        <v>1052.95</v>
      </c>
      <c r="D499" s="508">
        <v>1061.2166666666669</v>
      </c>
      <c r="E499" s="508">
        <v>1037.5333333333338</v>
      </c>
      <c r="F499" s="508">
        <v>1022.1166666666668</v>
      </c>
      <c r="G499" s="508">
        <v>998.43333333333362</v>
      </c>
      <c r="H499" s="508">
        <v>1076.6333333333339</v>
      </c>
      <c r="I499" s="508">
        <v>1100.3166666666668</v>
      </c>
      <c r="J499" s="508">
        <v>1115.733333333334</v>
      </c>
      <c r="K499" s="507">
        <v>1084.9000000000001</v>
      </c>
      <c r="L499" s="507">
        <v>1045.8</v>
      </c>
      <c r="M499" s="507">
        <v>23.068760000000001</v>
      </c>
    </row>
    <row r="500" spans="1:13">
      <c r="A500" s="254">
        <v>490</v>
      </c>
      <c r="B500" s="510" t="s">
        <v>525</v>
      </c>
      <c r="C500" s="507">
        <v>6255.3</v>
      </c>
      <c r="D500" s="508">
        <v>6257.3499999999995</v>
      </c>
      <c r="E500" s="508">
        <v>6137.9999999999991</v>
      </c>
      <c r="F500" s="508">
        <v>6020.7</v>
      </c>
      <c r="G500" s="508">
        <v>5901.3499999999995</v>
      </c>
      <c r="H500" s="508">
        <v>6374.6499999999987</v>
      </c>
      <c r="I500" s="508">
        <v>6493.9999999999991</v>
      </c>
      <c r="J500" s="508">
        <v>6611.2999999999984</v>
      </c>
      <c r="K500" s="507">
        <v>6376.7</v>
      </c>
      <c r="L500" s="507">
        <v>6140.05</v>
      </c>
      <c r="M500" s="507">
        <v>1.907E-2</v>
      </c>
    </row>
    <row r="501" spans="1:13">
      <c r="A501" s="254">
        <v>491</v>
      </c>
      <c r="B501" s="510" t="s">
        <v>526</v>
      </c>
      <c r="C501" s="507">
        <v>132.15</v>
      </c>
      <c r="D501" s="508">
        <v>133.70000000000002</v>
      </c>
      <c r="E501" s="508">
        <v>129.50000000000003</v>
      </c>
      <c r="F501" s="508">
        <v>126.85000000000002</v>
      </c>
      <c r="G501" s="508">
        <v>122.65000000000003</v>
      </c>
      <c r="H501" s="508">
        <v>136.35000000000002</v>
      </c>
      <c r="I501" s="508">
        <v>140.55000000000001</v>
      </c>
      <c r="J501" s="508">
        <v>143.20000000000002</v>
      </c>
      <c r="K501" s="507">
        <v>137.9</v>
      </c>
      <c r="L501" s="507">
        <v>131.05000000000001</v>
      </c>
      <c r="M501" s="507">
        <v>11.12799</v>
      </c>
    </row>
    <row r="502" spans="1:13">
      <c r="A502" s="254">
        <v>492</v>
      </c>
      <c r="B502" s="510" t="s">
        <v>527</v>
      </c>
      <c r="C502" s="507">
        <v>80.5</v>
      </c>
      <c r="D502" s="508">
        <v>80.116666666666674</v>
      </c>
      <c r="E502" s="508">
        <v>75.433333333333351</v>
      </c>
      <c r="F502" s="508">
        <v>70.366666666666674</v>
      </c>
      <c r="G502" s="508">
        <v>65.683333333333351</v>
      </c>
      <c r="H502" s="508">
        <v>85.183333333333351</v>
      </c>
      <c r="I502" s="508">
        <v>89.866666666666688</v>
      </c>
      <c r="J502" s="508">
        <v>94.933333333333351</v>
      </c>
      <c r="K502" s="507">
        <v>84.8</v>
      </c>
      <c r="L502" s="507">
        <v>75.05</v>
      </c>
      <c r="M502" s="507">
        <v>122.47807</v>
      </c>
    </row>
    <row r="503" spans="1:13">
      <c r="A503" s="254">
        <v>493</v>
      </c>
      <c r="B503" s="510" t="s">
        <v>771</v>
      </c>
      <c r="C503" s="507">
        <v>516.4</v>
      </c>
      <c r="D503" s="508">
        <v>518.6</v>
      </c>
      <c r="E503" s="508">
        <v>505.80000000000007</v>
      </c>
      <c r="F503" s="508">
        <v>495.20000000000005</v>
      </c>
      <c r="G503" s="508">
        <v>482.40000000000009</v>
      </c>
      <c r="H503" s="508">
        <v>529.20000000000005</v>
      </c>
      <c r="I503" s="508">
        <v>542</v>
      </c>
      <c r="J503" s="508">
        <v>552.6</v>
      </c>
      <c r="K503" s="507">
        <v>531.4</v>
      </c>
      <c r="L503" s="507">
        <v>508</v>
      </c>
      <c r="M503" s="507">
        <v>2.2780100000000001</v>
      </c>
    </row>
    <row r="504" spans="1:13">
      <c r="A504" s="254">
        <v>494</v>
      </c>
      <c r="B504" s="510" t="s">
        <v>528</v>
      </c>
      <c r="C504" s="507">
        <v>2409.5</v>
      </c>
      <c r="D504" s="508">
        <v>2419.15</v>
      </c>
      <c r="E504" s="508">
        <v>2390.3500000000004</v>
      </c>
      <c r="F504" s="508">
        <v>2371.2000000000003</v>
      </c>
      <c r="G504" s="508">
        <v>2342.4000000000005</v>
      </c>
      <c r="H504" s="508">
        <v>2438.3000000000002</v>
      </c>
      <c r="I504" s="508">
        <v>2467.1000000000004</v>
      </c>
      <c r="J504" s="508">
        <v>2486.25</v>
      </c>
      <c r="K504" s="507">
        <v>2447.9499999999998</v>
      </c>
      <c r="L504" s="507">
        <v>2400</v>
      </c>
      <c r="M504" s="507">
        <v>0.50654999999999994</v>
      </c>
    </row>
    <row r="505" spans="1:13">
      <c r="A505" s="254">
        <v>495</v>
      </c>
      <c r="B505" s="510" t="s">
        <v>196</v>
      </c>
      <c r="C505" s="507">
        <v>425.2</v>
      </c>
      <c r="D505" s="508">
        <v>426.7</v>
      </c>
      <c r="E505" s="508">
        <v>420.59999999999997</v>
      </c>
      <c r="F505" s="508">
        <v>416</v>
      </c>
      <c r="G505" s="508">
        <v>409.9</v>
      </c>
      <c r="H505" s="508">
        <v>431.29999999999995</v>
      </c>
      <c r="I505" s="508">
        <v>437.4</v>
      </c>
      <c r="J505" s="508">
        <v>441.99999999999994</v>
      </c>
      <c r="K505" s="507">
        <v>432.8</v>
      </c>
      <c r="L505" s="507">
        <v>422.1</v>
      </c>
      <c r="M505" s="507">
        <v>89.601259999999996</v>
      </c>
    </row>
    <row r="506" spans="1:13">
      <c r="A506" s="254">
        <v>496</v>
      </c>
      <c r="B506" s="510" t="s">
        <v>529</v>
      </c>
      <c r="C506" s="507">
        <v>486.35</v>
      </c>
      <c r="D506" s="508">
        <v>488.51666666666665</v>
      </c>
      <c r="E506" s="508">
        <v>480.0333333333333</v>
      </c>
      <c r="F506" s="508">
        <v>473.71666666666664</v>
      </c>
      <c r="G506" s="508">
        <v>465.23333333333329</v>
      </c>
      <c r="H506" s="508">
        <v>494.83333333333331</v>
      </c>
      <c r="I506" s="508">
        <v>503.31666666666666</v>
      </c>
      <c r="J506" s="508">
        <v>509.63333333333333</v>
      </c>
      <c r="K506" s="507">
        <v>497</v>
      </c>
      <c r="L506" s="507">
        <v>482.2</v>
      </c>
      <c r="M506" s="507">
        <v>3.68736</v>
      </c>
    </row>
    <row r="507" spans="1:13">
      <c r="A507" s="254">
        <v>497</v>
      </c>
      <c r="B507" s="510" t="s">
        <v>197</v>
      </c>
      <c r="C507" s="507">
        <v>15.9</v>
      </c>
      <c r="D507" s="508">
        <v>16</v>
      </c>
      <c r="E507" s="508">
        <v>15.75</v>
      </c>
      <c r="F507" s="508">
        <v>15.6</v>
      </c>
      <c r="G507" s="508">
        <v>15.35</v>
      </c>
      <c r="H507" s="508">
        <v>16.149999999999999</v>
      </c>
      <c r="I507" s="508">
        <v>16.399999999999999</v>
      </c>
      <c r="J507" s="508">
        <v>16.55</v>
      </c>
      <c r="K507" s="507">
        <v>16.25</v>
      </c>
      <c r="L507" s="507">
        <v>15.85</v>
      </c>
      <c r="M507" s="507">
        <v>819.41287999999997</v>
      </c>
    </row>
    <row r="508" spans="1:13">
      <c r="A508" s="254">
        <v>498</v>
      </c>
      <c r="B508" s="510" t="s">
        <v>198</v>
      </c>
      <c r="C508" s="507">
        <v>218.8</v>
      </c>
      <c r="D508" s="508">
        <v>221</v>
      </c>
      <c r="E508" s="508">
        <v>215.5</v>
      </c>
      <c r="F508" s="508">
        <v>212.2</v>
      </c>
      <c r="G508" s="508">
        <v>206.7</v>
      </c>
      <c r="H508" s="508">
        <v>224.3</v>
      </c>
      <c r="I508" s="508">
        <v>229.8</v>
      </c>
      <c r="J508" s="508">
        <v>233.10000000000002</v>
      </c>
      <c r="K508" s="507">
        <v>226.5</v>
      </c>
      <c r="L508" s="507">
        <v>217.7</v>
      </c>
      <c r="M508" s="507">
        <v>117.11197</v>
      </c>
    </row>
    <row r="509" spans="1:13">
      <c r="A509" s="254">
        <v>499</v>
      </c>
      <c r="B509" s="510" t="s">
        <v>530</v>
      </c>
      <c r="C509" s="507">
        <v>284.75</v>
      </c>
      <c r="D509" s="508">
        <v>285.13333333333333</v>
      </c>
      <c r="E509" s="508">
        <v>277.51666666666665</v>
      </c>
      <c r="F509" s="508">
        <v>270.2833333333333</v>
      </c>
      <c r="G509" s="508">
        <v>262.66666666666663</v>
      </c>
      <c r="H509" s="508">
        <v>292.36666666666667</v>
      </c>
      <c r="I509" s="508">
        <v>299.98333333333335</v>
      </c>
      <c r="J509" s="508">
        <v>307.2166666666667</v>
      </c>
      <c r="K509" s="507">
        <v>292.75</v>
      </c>
      <c r="L509" s="507">
        <v>277.89999999999998</v>
      </c>
      <c r="M509" s="507">
        <v>3.7587199999999998</v>
      </c>
    </row>
    <row r="510" spans="1:13">
      <c r="A510" s="254">
        <v>500</v>
      </c>
      <c r="B510" s="510" t="s">
        <v>531</v>
      </c>
      <c r="C510" s="507">
        <v>1889.1</v>
      </c>
      <c r="D510" s="508">
        <v>1887.7333333333333</v>
      </c>
      <c r="E510" s="508">
        <v>1875.4666666666667</v>
      </c>
      <c r="F510" s="508">
        <v>1861.8333333333333</v>
      </c>
      <c r="G510" s="508">
        <v>1849.5666666666666</v>
      </c>
      <c r="H510" s="508">
        <v>1901.3666666666668</v>
      </c>
      <c r="I510" s="508">
        <v>1913.6333333333337</v>
      </c>
      <c r="J510" s="508">
        <v>1927.2666666666669</v>
      </c>
      <c r="K510" s="507">
        <v>1900</v>
      </c>
      <c r="L510" s="507">
        <v>1874.1</v>
      </c>
      <c r="M510" s="507">
        <v>0.41515000000000002</v>
      </c>
    </row>
    <row r="511" spans="1:13">
      <c r="A511" s="254">
        <v>501</v>
      </c>
      <c r="B511" s="510" t="s">
        <v>741</v>
      </c>
      <c r="C511" s="507">
        <v>972.15</v>
      </c>
      <c r="D511" s="508">
        <v>973.81666666666661</v>
      </c>
      <c r="E511" s="508">
        <v>953.73333333333323</v>
      </c>
      <c r="F511" s="508">
        <v>935.31666666666661</v>
      </c>
      <c r="G511" s="508">
        <v>915.23333333333323</v>
      </c>
      <c r="H511" s="508">
        <v>992.23333333333323</v>
      </c>
      <c r="I511" s="508">
        <v>1012.3166666666667</v>
      </c>
      <c r="J511" s="508">
        <v>1030.7333333333331</v>
      </c>
      <c r="K511" s="507">
        <v>993.9</v>
      </c>
      <c r="L511" s="507">
        <v>955.4</v>
      </c>
      <c r="M511" s="507">
        <v>0.40800999999999998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55"/>
      <c r="B5" s="555"/>
      <c r="C5" s="556"/>
      <c r="D5" s="55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57" t="s">
        <v>533</v>
      </c>
      <c r="C7" s="557"/>
      <c r="D7" s="248">
        <f>Main!B10</f>
        <v>44270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44267</v>
      </c>
      <c r="B10" s="253">
        <v>540615</v>
      </c>
      <c r="C10" s="254" t="s">
        <v>955</v>
      </c>
      <c r="D10" s="254" t="s">
        <v>956</v>
      </c>
      <c r="E10" s="254" t="s">
        <v>543</v>
      </c>
      <c r="F10" s="356">
        <v>55853</v>
      </c>
      <c r="G10" s="253">
        <v>7.05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44267</v>
      </c>
      <c r="B11" s="253">
        <v>532762</v>
      </c>
      <c r="C11" s="254" t="s">
        <v>991</v>
      </c>
      <c r="D11" s="254" t="s">
        <v>992</v>
      </c>
      <c r="E11" s="254" t="s">
        <v>543</v>
      </c>
      <c r="F11" s="356">
        <v>3500000</v>
      </c>
      <c r="G11" s="253">
        <v>164.54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44267</v>
      </c>
      <c r="B12" s="253">
        <v>532762</v>
      </c>
      <c r="C12" s="254" t="s">
        <v>991</v>
      </c>
      <c r="D12" s="254" t="s">
        <v>993</v>
      </c>
      <c r="E12" s="254" t="s">
        <v>542</v>
      </c>
      <c r="F12" s="356">
        <v>625301</v>
      </c>
      <c r="G12" s="253">
        <v>164.83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44267</v>
      </c>
      <c r="B13" s="253">
        <v>532762</v>
      </c>
      <c r="C13" s="254" t="s">
        <v>991</v>
      </c>
      <c r="D13" s="254" t="s">
        <v>994</v>
      </c>
      <c r="E13" s="254" t="s">
        <v>542</v>
      </c>
      <c r="F13" s="356">
        <v>750000</v>
      </c>
      <c r="G13" s="253">
        <v>164.55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44267</v>
      </c>
      <c r="B14" s="253">
        <v>532762</v>
      </c>
      <c r="C14" s="254" t="s">
        <v>991</v>
      </c>
      <c r="D14" s="254" t="s">
        <v>994</v>
      </c>
      <c r="E14" s="254" t="s">
        <v>543</v>
      </c>
      <c r="F14" s="356">
        <v>200000</v>
      </c>
      <c r="G14" s="253">
        <v>165.73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44267</v>
      </c>
      <c r="B15" s="253">
        <v>537069</v>
      </c>
      <c r="C15" s="254" t="s">
        <v>995</v>
      </c>
      <c r="D15" s="254" t="s">
        <v>996</v>
      </c>
      <c r="E15" s="254" t="s">
        <v>542</v>
      </c>
      <c r="F15" s="356">
        <v>332197</v>
      </c>
      <c r="G15" s="253">
        <v>25.49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44267</v>
      </c>
      <c r="B16" s="253">
        <v>537069</v>
      </c>
      <c r="C16" s="254" t="s">
        <v>995</v>
      </c>
      <c r="D16" s="254" t="s">
        <v>997</v>
      </c>
      <c r="E16" s="254" t="s">
        <v>543</v>
      </c>
      <c r="F16" s="356">
        <v>329008</v>
      </c>
      <c r="G16" s="253">
        <v>25.5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44267</v>
      </c>
      <c r="B17" s="253">
        <v>519532</v>
      </c>
      <c r="C17" s="254" t="s">
        <v>998</v>
      </c>
      <c r="D17" s="254" t="s">
        <v>999</v>
      </c>
      <c r="E17" s="254" t="s">
        <v>543</v>
      </c>
      <c r="F17" s="356">
        <v>68714</v>
      </c>
      <c r="G17" s="253">
        <v>16.190000000000001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44267</v>
      </c>
      <c r="B18" s="253">
        <v>539660</v>
      </c>
      <c r="C18" s="254" t="s">
        <v>1000</v>
      </c>
      <c r="D18" s="254" t="s">
        <v>1001</v>
      </c>
      <c r="E18" s="254" t="s">
        <v>542</v>
      </c>
      <c r="F18" s="356">
        <v>266000</v>
      </c>
      <c r="G18" s="253">
        <v>376.8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44267</v>
      </c>
      <c r="B19" s="253">
        <v>539660</v>
      </c>
      <c r="C19" s="254" t="s">
        <v>1000</v>
      </c>
      <c r="D19" s="254" t="s">
        <v>1002</v>
      </c>
      <c r="E19" s="254" t="s">
        <v>543</v>
      </c>
      <c r="F19" s="356">
        <v>266000</v>
      </c>
      <c r="G19" s="253">
        <v>376.8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44267</v>
      </c>
      <c r="B20" s="253">
        <v>531203</v>
      </c>
      <c r="C20" s="254" t="s">
        <v>1003</v>
      </c>
      <c r="D20" s="254" t="s">
        <v>1004</v>
      </c>
      <c r="E20" s="254" t="s">
        <v>543</v>
      </c>
      <c r="F20" s="356">
        <v>15125</v>
      </c>
      <c r="G20" s="253">
        <v>32.020000000000003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44267</v>
      </c>
      <c r="B21" s="253">
        <v>542934</v>
      </c>
      <c r="C21" s="254" t="s">
        <v>1005</v>
      </c>
      <c r="D21" s="254" t="s">
        <v>1006</v>
      </c>
      <c r="E21" s="254" t="s">
        <v>542</v>
      </c>
      <c r="F21" s="356">
        <v>56000</v>
      </c>
      <c r="G21" s="253">
        <v>40.44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44267</v>
      </c>
      <c r="B22" s="253">
        <v>502445</v>
      </c>
      <c r="C22" s="254" t="s">
        <v>1007</v>
      </c>
      <c r="D22" s="254" t="s">
        <v>1008</v>
      </c>
      <c r="E22" s="254" t="s">
        <v>543</v>
      </c>
      <c r="F22" s="356">
        <v>39811</v>
      </c>
      <c r="G22" s="253">
        <v>10.73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44267</v>
      </c>
      <c r="B23" s="253">
        <v>502445</v>
      </c>
      <c r="C23" s="254" t="s">
        <v>1007</v>
      </c>
      <c r="D23" s="254" t="s">
        <v>1009</v>
      </c>
      <c r="E23" s="254" t="s">
        <v>542</v>
      </c>
      <c r="F23" s="356">
        <v>40100</v>
      </c>
      <c r="G23" s="253">
        <v>10.75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44267</v>
      </c>
      <c r="B24" s="253">
        <v>539770</v>
      </c>
      <c r="C24" s="254" t="s">
        <v>1010</v>
      </c>
      <c r="D24" s="254" t="s">
        <v>1011</v>
      </c>
      <c r="E24" s="254" t="s">
        <v>543</v>
      </c>
      <c r="F24" s="356">
        <v>17348</v>
      </c>
      <c r="G24" s="253">
        <v>4.74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44267</v>
      </c>
      <c r="B25" s="253">
        <v>530393</v>
      </c>
      <c r="C25" s="254" t="s">
        <v>1012</v>
      </c>
      <c r="D25" s="254" t="s">
        <v>1013</v>
      </c>
      <c r="E25" s="254" t="s">
        <v>543</v>
      </c>
      <c r="F25" s="356">
        <v>583007</v>
      </c>
      <c r="G25" s="253">
        <v>9.1999999999999993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44267</v>
      </c>
      <c r="B26" s="253">
        <v>530393</v>
      </c>
      <c r="C26" s="254" t="s">
        <v>1012</v>
      </c>
      <c r="D26" s="254" t="s">
        <v>1014</v>
      </c>
      <c r="E26" s="254" t="s">
        <v>542</v>
      </c>
      <c r="F26" s="356">
        <v>569000</v>
      </c>
      <c r="G26" s="253">
        <v>9.1999999999999993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44267</v>
      </c>
      <c r="B27" s="253">
        <v>540151</v>
      </c>
      <c r="C27" s="254" t="s">
        <v>957</v>
      </c>
      <c r="D27" s="254" t="s">
        <v>958</v>
      </c>
      <c r="E27" s="254" t="s">
        <v>543</v>
      </c>
      <c r="F27" s="356">
        <v>90000</v>
      </c>
      <c r="G27" s="253">
        <v>66.48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44267</v>
      </c>
      <c r="B28" s="253">
        <v>533896</v>
      </c>
      <c r="C28" s="254" t="s">
        <v>1015</v>
      </c>
      <c r="D28" s="254" t="s">
        <v>1016</v>
      </c>
      <c r="E28" s="254" t="s">
        <v>542</v>
      </c>
      <c r="F28" s="356">
        <v>300000</v>
      </c>
      <c r="G28" s="253">
        <v>14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44267</v>
      </c>
      <c r="B29" s="253">
        <v>533896</v>
      </c>
      <c r="C29" s="254" t="s">
        <v>1015</v>
      </c>
      <c r="D29" s="254" t="s">
        <v>1017</v>
      </c>
      <c r="E29" s="254" t="s">
        <v>543</v>
      </c>
      <c r="F29" s="356">
        <v>300000</v>
      </c>
      <c r="G29" s="253">
        <v>14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44267</v>
      </c>
      <c r="B30" s="253">
        <v>540614</v>
      </c>
      <c r="C30" s="254" t="s">
        <v>1018</v>
      </c>
      <c r="D30" s="254" t="s">
        <v>1019</v>
      </c>
      <c r="E30" s="254" t="s">
        <v>543</v>
      </c>
      <c r="F30" s="356">
        <v>175000</v>
      </c>
      <c r="G30" s="253">
        <v>126.16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44267</v>
      </c>
      <c r="B31" s="253">
        <v>590025</v>
      </c>
      <c r="C31" s="254" t="s">
        <v>1020</v>
      </c>
      <c r="D31" s="254" t="s">
        <v>1021</v>
      </c>
      <c r="E31" s="254" t="s">
        <v>542</v>
      </c>
      <c r="F31" s="356">
        <v>631323</v>
      </c>
      <c r="G31" s="253">
        <v>19.899999999999999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44267</v>
      </c>
      <c r="B32" s="253">
        <v>590025</v>
      </c>
      <c r="C32" s="254" t="s">
        <v>1020</v>
      </c>
      <c r="D32" s="254" t="s">
        <v>1022</v>
      </c>
      <c r="E32" s="254" t="s">
        <v>543</v>
      </c>
      <c r="F32" s="356">
        <v>631323</v>
      </c>
      <c r="G32" s="253">
        <v>19.899999999999999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44267</v>
      </c>
      <c r="B33" s="253">
        <v>542666</v>
      </c>
      <c r="C33" s="254" t="s">
        <v>959</v>
      </c>
      <c r="D33" s="254" t="s">
        <v>961</v>
      </c>
      <c r="E33" s="254" t="s">
        <v>543</v>
      </c>
      <c r="F33" s="356">
        <v>48000</v>
      </c>
      <c r="G33" s="253">
        <v>34.1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44267</v>
      </c>
      <c r="B34" s="253">
        <v>542666</v>
      </c>
      <c r="C34" s="254" t="s">
        <v>959</v>
      </c>
      <c r="D34" s="254" t="s">
        <v>960</v>
      </c>
      <c r="E34" s="254" t="s">
        <v>542</v>
      </c>
      <c r="F34" s="356">
        <v>128000</v>
      </c>
      <c r="G34" s="253">
        <v>34.1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44267</v>
      </c>
      <c r="B35" s="253">
        <v>542666</v>
      </c>
      <c r="C35" s="254" t="s">
        <v>959</v>
      </c>
      <c r="D35" s="254" t="s">
        <v>1023</v>
      </c>
      <c r="E35" s="254" t="s">
        <v>543</v>
      </c>
      <c r="F35" s="356">
        <v>80000</v>
      </c>
      <c r="G35" s="253">
        <v>34.1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44267</v>
      </c>
      <c r="B36" s="253">
        <v>542857</v>
      </c>
      <c r="C36" s="254" t="s">
        <v>966</v>
      </c>
      <c r="D36" s="254" t="s">
        <v>1024</v>
      </c>
      <c r="E36" s="254" t="s">
        <v>542</v>
      </c>
      <c r="F36" s="356">
        <v>615702</v>
      </c>
      <c r="G36" s="253">
        <v>175.58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44267</v>
      </c>
      <c r="B37" s="253">
        <v>542857</v>
      </c>
      <c r="C37" s="254" t="s">
        <v>966</v>
      </c>
      <c r="D37" s="254" t="s">
        <v>1024</v>
      </c>
      <c r="E37" s="254" t="s">
        <v>543</v>
      </c>
      <c r="F37" s="356">
        <v>11136</v>
      </c>
      <c r="G37" s="253">
        <v>178.13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44267</v>
      </c>
      <c r="B38" s="253">
        <v>542857</v>
      </c>
      <c r="C38" s="254" t="s">
        <v>966</v>
      </c>
      <c r="D38" s="254" t="s">
        <v>1025</v>
      </c>
      <c r="E38" s="254" t="s">
        <v>542</v>
      </c>
      <c r="F38" s="356">
        <v>3500000</v>
      </c>
      <c r="G38" s="253">
        <v>175.1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44267</v>
      </c>
      <c r="B39" s="253">
        <v>542857</v>
      </c>
      <c r="C39" s="254" t="s">
        <v>966</v>
      </c>
      <c r="D39" s="254" t="s">
        <v>1026</v>
      </c>
      <c r="E39" s="254" t="s">
        <v>543</v>
      </c>
      <c r="F39" s="356">
        <v>3500000</v>
      </c>
      <c r="G39" s="253">
        <v>175.16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44267</v>
      </c>
      <c r="B40" s="253">
        <v>542857</v>
      </c>
      <c r="C40" s="254" t="s">
        <v>966</v>
      </c>
      <c r="D40" s="254" t="s">
        <v>968</v>
      </c>
      <c r="E40" s="254" t="s">
        <v>543</v>
      </c>
      <c r="F40" s="356">
        <v>5419283</v>
      </c>
      <c r="G40" s="253">
        <v>175.02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44267</v>
      </c>
      <c r="B41" s="253">
        <v>540204</v>
      </c>
      <c r="C41" s="254" t="s">
        <v>1027</v>
      </c>
      <c r="D41" s="254" t="s">
        <v>1028</v>
      </c>
      <c r="E41" s="254" t="s">
        <v>543</v>
      </c>
      <c r="F41" s="356">
        <v>201000</v>
      </c>
      <c r="G41" s="253">
        <v>48.5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44267</v>
      </c>
      <c r="B42" s="253">
        <v>540204</v>
      </c>
      <c r="C42" s="254" t="s">
        <v>1027</v>
      </c>
      <c r="D42" s="254" t="s">
        <v>1029</v>
      </c>
      <c r="E42" s="254" t="s">
        <v>542</v>
      </c>
      <c r="F42" s="356">
        <v>200000</v>
      </c>
      <c r="G42" s="253">
        <v>48.5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44267</v>
      </c>
      <c r="B43" s="253">
        <v>532854</v>
      </c>
      <c r="C43" s="254" t="s">
        <v>1030</v>
      </c>
      <c r="D43" s="254" t="s">
        <v>1031</v>
      </c>
      <c r="E43" s="254" t="s">
        <v>542</v>
      </c>
      <c r="F43" s="356">
        <v>1776136</v>
      </c>
      <c r="G43" s="253">
        <v>0.66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44267</v>
      </c>
      <c r="B44" s="253">
        <v>539291</v>
      </c>
      <c r="C44" s="254" t="s">
        <v>1032</v>
      </c>
      <c r="D44" s="254" t="s">
        <v>1033</v>
      </c>
      <c r="E44" s="254" t="s">
        <v>543</v>
      </c>
      <c r="F44" s="356">
        <v>28000</v>
      </c>
      <c r="G44" s="253">
        <v>73.760000000000005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44267</v>
      </c>
      <c r="B45" s="253">
        <v>539291</v>
      </c>
      <c r="C45" s="254" t="s">
        <v>1032</v>
      </c>
      <c r="D45" s="254" t="s">
        <v>1034</v>
      </c>
      <c r="E45" s="254" t="s">
        <v>542</v>
      </c>
      <c r="F45" s="356">
        <v>28000</v>
      </c>
      <c r="G45" s="253">
        <v>73.760000000000005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44267</v>
      </c>
      <c r="B46" s="253">
        <v>526905</v>
      </c>
      <c r="C46" s="254" t="s">
        <v>1035</v>
      </c>
      <c r="D46" s="254" t="s">
        <v>1011</v>
      </c>
      <c r="E46" s="254" t="s">
        <v>543</v>
      </c>
      <c r="F46" s="356">
        <v>55500</v>
      </c>
      <c r="G46" s="253">
        <v>4.3899999999999997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44267</v>
      </c>
      <c r="B47" s="253">
        <v>526905</v>
      </c>
      <c r="C47" s="254" t="s">
        <v>1035</v>
      </c>
      <c r="D47" s="254" t="s">
        <v>1036</v>
      </c>
      <c r="E47" s="254" t="s">
        <v>542</v>
      </c>
      <c r="F47" s="356">
        <v>55066</v>
      </c>
      <c r="G47" s="253">
        <v>4.38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44267</v>
      </c>
      <c r="B48" s="253">
        <v>532911</v>
      </c>
      <c r="C48" s="254" t="s">
        <v>1037</v>
      </c>
      <c r="D48" s="254" t="s">
        <v>1038</v>
      </c>
      <c r="E48" s="254" t="s">
        <v>543</v>
      </c>
      <c r="F48" s="356">
        <v>80000</v>
      </c>
      <c r="G48" s="253">
        <v>10.73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44267</v>
      </c>
      <c r="B49" s="253">
        <v>532011</v>
      </c>
      <c r="C49" s="254" t="s">
        <v>1039</v>
      </c>
      <c r="D49" s="254" t="s">
        <v>1040</v>
      </c>
      <c r="E49" s="254" t="s">
        <v>542</v>
      </c>
      <c r="F49" s="356">
        <v>40000</v>
      </c>
      <c r="G49" s="253">
        <v>66.45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44267</v>
      </c>
      <c r="B50" s="253">
        <v>532011</v>
      </c>
      <c r="C50" s="254" t="s">
        <v>1039</v>
      </c>
      <c r="D50" s="254" t="s">
        <v>1041</v>
      </c>
      <c r="E50" s="254" t="s">
        <v>543</v>
      </c>
      <c r="F50" s="356">
        <v>39726</v>
      </c>
      <c r="G50" s="253">
        <v>66.45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44267</v>
      </c>
      <c r="B51" s="253">
        <v>539673</v>
      </c>
      <c r="C51" s="254" t="s">
        <v>1042</v>
      </c>
      <c r="D51" s="254" t="s">
        <v>1043</v>
      </c>
      <c r="E51" s="254" t="s">
        <v>542</v>
      </c>
      <c r="F51" s="356">
        <v>15151</v>
      </c>
      <c r="G51" s="253">
        <v>8.2200000000000006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44267</v>
      </c>
      <c r="B52" s="253">
        <v>539673</v>
      </c>
      <c r="C52" s="254" t="s">
        <v>1042</v>
      </c>
      <c r="D52" s="254" t="s">
        <v>1044</v>
      </c>
      <c r="E52" s="254" t="s">
        <v>543</v>
      </c>
      <c r="F52" s="356">
        <v>12000</v>
      </c>
      <c r="G52" s="253">
        <v>8.23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44267</v>
      </c>
      <c r="B53" s="253">
        <v>534618</v>
      </c>
      <c r="C53" s="254" t="s">
        <v>1045</v>
      </c>
      <c r="D53" s="254" t="s">
        <v>1046</v>
      </c>
      <c r="E53" s="254" t="s">
        <v>543</v>
      </c>
      <c r="F53" s="356">
        <v>296802</v>
      </c>
      <c r="G53" s="253">
        <v>41.81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44267</v>
      </c>
      <c r="B54" s="253">
        <v>534618</v>
      </c>
      <c r="C54" s="254" t="s">
        <v>1045</v>
      </c>
      <c r="D54" s="254" t="s">
        <v>1047</v>
      </c>
      <c r="E54" s="254" t="s">
        <v>542</v>
      </c>
      <c r="F54" s="356">
        <v>107000</v>
      </c>
      <c r="G54" s="253">
        <v>41.81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44267</v>
      </c>
      <c r="B55" s="253">
        <v>534618</v>
      </c>
      <c r="C55" s="254" t="s">
        <v>1045</v>
      </c>
      <c r="D55" s="254" t="s">
        <v>1048</v>
      </c>
      <c r="E55" s="254" t="s">
        <v>542</v>
      </c>
      <c r="F55" s="356">
        <v>182107</v>
      </c>
      <c r="G55" s="253">
        <v>41.8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44267</v>
      </c>
      <c r="B56" s="253">
        <v>540719</v>
      </c>
      <c r="C56" s="254" t="s">
        <v>274</v>
      </c>
      <c r="D56" s="254" t="s">
        <v>1049</v>
      </c>
      <c r="E56" s="254" t="s">
        <v>542</v>
      </c>
      <c r="F56" s="356">
        <v>16759530</v>
      </c>
      <c r="G56" s="253">
        <v>915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44267</v>
      </c>
      <c r="B57" s="253">
        <v>540719</v>
      </c>
      <c r="C57" s="254" t="s">
        <v>274</v>
      </c>
      <c r="D57" s="254" t="s">
        <v>1050</v>
      </c>
      <c r="E57" s="254" t="s">
        <v>542</v>
      </c>
      <c r="F57" s="356">
        <v>9020000</v>
      </c>
      <c r="G57" s="253">
        <v>910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44267</v>
      </c>
      <c r="B58" s="253">
        <v>540719</v>
      </c>
      <c r="C58" s="254" t="s">
        <v>274</v>
      </c>
      <c r="D58" s="254" t="s">
        <v>1051</v>
      </c>
      <c r="E58" s="254" t="s">
        <v>543</v>
      </c>
      <c r="F58" s="356">
        <v>50003480</v>
      </c>
      <c r="G58" s="253">
        <v>911.28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44267</v>
      </c>
      <c r="B59" s="253">
        <v>540259</v>
      </c>
      <c r="C59" s="254" t="s">
        <v>962</v>
      </c>
      <c r="D59" s="254" t="s">
        <v>938</v>
      </c>
      <c r="E59" s="254" t="s">
        <v>542</v>
      </c>
      <c r="F59" s="356">
        <v>198735</v>
      </c>
      <c r="G59" s="253">
        <v>17.04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44267</v>
      </c>
      <c r="B60" s="253">
        <v>540259</v>
      </c>
      <c r="C60" s="254" t="s">
        <v>962</v>
      </c>
      <c r="D60" s="254" t="s">
        <v>938</v>
      </c>
      <c r="E60" s="254" t="s">
        <v>543</v>
      </c>
      <c r="F60" s="356">
        <v>198735</v>
      </c>
      <c r="G60" s="253">
        <v>17.11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44267</v>
      </c>
      <c r="B61" s="253">
        <v>540259</v>
      </c>
      <c r="C61" s="254" t="s">
        <v>962</v>
      </c>
      <c r="D61" s="254" t="s">
        <v>1052</v>
      </c>
      <c r="E61" s="254" t="s">
        <v>543</v>
      </c>
      <c r="F61" s="356">
        <v>82000</v>
      </c>
      <c r="G61" s="253">
        <v>16.5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44267</v>
      </c>
      <c r="B62" s="253">
        <v>540259</v>
      </c>
      <c r="C62" s="254" t="s">
        <v>962</v>
      </c>
      <c r="D62" s="254" t="s">
        <v>999</v>
      </c>
      <c r="E62" s="254" t="s">
        <v>542</v>
      </c>
      <c r="F62" s="356">
        <v>171460</v>
      </c>
      <c r="G62" s="253">
        <v>17.14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44267</v>
      </c>
      <c r="B63" s="253">
        <v>540259</v>
      </c>
      <c r="C63" s="254" t="s">
        <v>962</v>
      </c>
      <c r="D63" s="254" t="s">
        <v>999</v>
      </c>
      <c r="E63" s="254" t="s">
        <v>543</v>
      </c>
      <c r="F63" s="356">
        <v>171443</v>
      </c>
      <c r="G63" s="253">
        <v>17.190000000000001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44267</v>
      </c>
      <c r="B64" s="253">
        <v>540259</v>
      </c>
      <c r="C64" s="254" t="s">
        <v>962</v>
      </c>
      <c r="D64" s="254" t="s">
        <v>1053</v>
      </c>
      <c r="E64" s="254" t="s">
        <v>543</v>
      </c>
      <c r="F64" s="356">
        <v>187700</v>
      </c>
      <c r="G64" s="253">
        <v>16.5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44267</v>
      </c>
      <c r="B65" s="253">
        <v>542019</v>
      </c>
      <c r="C65" s="254" t="s">
        <v>1054</v>
      </c>
      <c r="D65" s="254" t="s">
        <v>1055</v>
      </c>
      <c r="E65" s="254" t="s">
        <v>542</v>
      </c>
      <c r="F65" s="356">
        <v>87000</v>
      </c>
      <c r="G65" s="253">
        <v>50.15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44267</v>
      </c>
      <c r="B66" s="253">
        <v>542019</v>
      </c>
      <c r="C66" s="254" t="s">
        <v>1054</v>
      </c>
      <c r="D66" s="254" t="s">
        <v>1056</v>
      </c>
      <c r="E66" s="254" t="s">
        <v>543</v>
      </c>
      <c r="F66" s="356">
        <v>87000</v>
      </c>
      <c r="G66" s="253">
        <v>50.15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44267</v>
      </c>
      <c r="B67" s="253">
        <v>542034</v>
      </c>
      <c r="C67" s="254" t="s">
        <v>1057</v>
      </c>
      <c r="D67" s="254" t="s">
        <v>1058</v>
      </c>
      <c r="E67" s="254" t="s">
        <v>542</v>
      </c>
      <c r="F67" s="356">
        <v>138000</v>
      </c>
      <c r="G67" s="253">
        <v>33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44267</v>
      </c>
      <c r="B68" s="253">
        <v>542034</v>
      </c>
      <c r="C68" s="254" t="s">
        <v>1057</v>
      </c>
      <c r="D68" s="254" t="s">
        <v>1059</v>
      </c>
      <c r="E68" s="254" t="s">
        <v>543</v>
      </c>
      <c r="F68" s="356">
        <v>150000</v>
      </c>
      <c r="G68" s="253">
        <v>33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44267</v>
      </c>
      <c r="B69" s="253">
        <v>542034</v>
      </c>
      <c r="C69" s="254" t="s">
        <v>1057</v>
      </c>
      <c r="D69" s="254" t="s">
        <v>1060</v>
      </c>
      <c r="E69" s="254" t="s">
        <v>542</v>
      </c>
      <c r="F69" s="356">
        <v>54000</v>
      </c>
      <c r="G69" s="253">
        <v>33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44267</v>
      </c>
      <c r="B70" s="253">
        <v>542034</v>
      </c>
      <c r="C70" s="254" t="s">
        <v>1057</v>
      </c>
      <c r="D70" s="254" t="s">
        <v>1061</v>
      </c>
      <c r="E70" s="254" t="s">
        <v>542</v>
      </c>
      <c r="F70" s="356">
        <v>78000</v>
      </c>
      <c r="G70" s="253">
        <v>33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44267</v>
      </c>
      <c r="B71" s="253">
        <v>542034</v>
      </c>
      <c r="C71" s="254" t="s">
        <v>1057</v>
      </c>
      <c r="D71" s="254" t="s">
        <v>1062</v>
      </c>
      <c r="E71" s="254" t="s">
        <v>543</v>
      </c>
      <c r="F71" s="356">
        <v>162000</v>
      </c>
      <c r="G71" s="253">
        <v>33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44267</v>
      </c>
      <c r="B72" s="253">
        <v>539026</v>
      </c>
      <c r="C72" s="254" t="s">
        <v>939</v>
      </c>
      <c r="D72" s="254" t="s">
        <v>963</v>
      </c>
      <c r="E72" s="254" t="s">
        <v>542</v>
      </c>
      <c r="F72" s="356">
        <v>40000</v>
      </c>
      <c r="G72" s="253">
        <v>29.24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44267</v>
      </c>
      <c r="B73" s="253">
        <v>539026</v>
      </c>
      <c r="C73" s="254" t="s">
        <v>939</v>
      </c>
      <c r="D73" s="254" t="s">
        <v>964</v>
      </c>
      <c r="E73" s="254" t="s">
        <v>543</v>
      </c>
      <c r="F73" s="356">
        <v>40000</v>
      </c>
      <c r="G73" s="253">
        <v>29.28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44267</v>
      </c>
      <c r="B74" s="253">
        <v>539310</v>
      </c>
      <c r="C74" s="254" t="s">
        <v>1063</v>
      </c>
      <c r="D74" s="254" t="s">
        <v>1064</v>
      </c>
      <c r="E74" s="254" t="s">
        <v>543</v>
      </c>
      <c r="F74" s="356">
        <v>170000</v>
      </c>
      <c r="G74" s="253">
        <v>29.04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44267</v>
      </c>
      <c r="B75" s="253">
        <v>507205</v>
      </c>
      <c r="C75" s="254" t="s">
        <v>1065</v>
      </c>
      <c r="D75" s="254" t="s">
        <v>1066</v>
      </c>
      <c r="E75" s="254" t="s">
        <v>542</v>
      </c>
      <c r="F75" s="356">
        <v>4746442</v>
      </c>
      <c r="G75" s="253">
        <v>29.5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44267</v>
      </c>
      <c r="B76" s="253">
        <v>507205</v>
      </c>
      <c r="C76" s="254" t="s">
        <v>1065</v>
      </c>
      <c r="D76" s="254" t="s">
        <v>1067</v>
      </c>
      <c r="E76" s="254" t="s">
        <v>543</v>
      </c>
      <c r="F76" s="356">
        <v>4746442</v>
      </c>
      <c r="G76" s="253">
        <v>29.5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44267</v>
      </c>
      <c r="B77" s="253">
        <v>519367</v>
      </c>
      <c r="C77" s="254" t="s">
        <v>965</v>
      </c>
      <c r="D77" s="254" t="s">
        <v>1068</v>
      </c>
      <c r="E77" s="254" t="s">
        <v>543</v>
      </c>
      <c r="F77" s="356">
        <v>870</v>
      </c>
      <c r="G77" s="253">
        <v>189.22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44267</v>
      </c>
      <c r="B78" s="253">
        <v>539222</v>
      </c>
      <c r="C78" s="254" t="s">
        <v>1069</v>
      </c>
      <c r="D78" s="254" t="s">
        <v>1070</v>
      </c>
      <c r="E78" s="254" t="s">
        <v>542</v>
      </c>
      <c r="F78" s="356">
        <v>30000</v>
      </c>
      <c r="G78" s="253">
        <v>15.9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44267</v>
      </c>
      <c r="B79" s="253" t="s">
        <v>991</v>
      </c>
      <c r="C79" s="254" t="s">
        <v>1071</v>
      </c>
      <c r="D79" s="254" t="s">
        <v>993</v>
      </c>
      <c r="E79" s="254" t="s">
        <v>542</v>
      </c>
      <c r="F79" s="356">
        <v>769753</v>
      </c>
      <c r="G79" s="253">
        <v>165.09</v>
      </c>
      <c r="H79" s="325" t="s">
        <v>883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44267</v>
      </c>
      <c r="B80" s="253" t="s">
        <v>1072</v>
      </c>
      <c r="C80" s="254" t="s">
        <v>1073</v>
      </c>
      <c r="D80" s="254" t="s">
        <v>1074</v>
      </c>
      <c r="E80" s="254" t="s">
        <v>542</v>
      </c>
      <c r="F80" s="356">
        <v>190704</v>
      </c>
      <c r="G80" s="253">
        <v>19.32</v>
      </c>
      <c r="H80" s="325" t="s">
        <v>883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44267</v>
      </c>
      <c r="B81" s="253" t="s">
        <v>1072</v>
      </c>
      <c r="C81" s="254" t="s">
        <v>1073</v>
      </c>
      <c r="D81" s="254" t="s">
        <v>1075</v>
      </c>
      <c r="E81" s="254" t="s">
        <v>542</v>
      </c>
      <c r="F81" s="356">
        <v>366630</v>
      </c>
      <c r="G81" s="253">
        <v>19.23</v>
      </c>
      <c r="H81" s="325" t="s">
        <v>883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44267</v>
      </c>
      <c r="B82" s="253" t="s">
        <v>1072</v>
      </c>
      <c r="C82" s="254" t="s">
        <v>1073</v>
      </c>
      <c r="D82" s="254" t="s">
        <v>1076</v>
      </c>
      <c r="E82" s="254" t="s">
        <v>542</v>
      </c>
      <c r="F82" s="356">
        <v>87337</v>
      </c>
      <c r="G82" s="253">
        <v>18.62</v>
      </c>
      <c r="H82" s="325" t="s">
        <v>883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44267</v>
      </c>
      <c r="B83" s="253" t="s">
        <v>1077</v>
      </c>
      <c r="C83" s="254" t="s">
        <v>1078</v>
      </c>
      <c r="D83" s="254" t="s">
        <v>1079</v>
      </c>
      <c r="E83" s="254" t="s">
        <v>542</v>
      </c>
      <c r="F83" s="356">
        <v>60000</v>
      </c>
      <c r="G83" s="253">
        <v>102.33</v>
      </c>
      <c r="H83" s="325" t="s">
        <v>883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44267</v>
      </c>
      <c r="B84" s="253" t="s">
        <v>1077</v>
      </c>
      <c r="C84" s="254" t="s">
        <v>1078</v>
      </c>
      <c r="D84" s="254" t="s">
        <v>1080</v>
      </c>
      <c r="E84" s="254" t="s">
        <v>542</v>
      </c>
      <c r="F84" s="356">
        <v>65143</v>
      </c>
      <c r="G84" s="253">
        <v>102.2</v>
      </c>
      <c r="H84" s="325" t="s">
        <v>883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44267</v>
      </c>
      <c r="B85" s="253" t="s">
        <v>675</v>
      </c>
      <c r="C85" s="254" t="s">
        <v>1081</v>
      </c>
      <c r="D85" s="254" t="s">
        <v>1082</v>
      </c>
      <c r="E85" s="254" t="s">
        <v>542</v>
      </c>
      <c r="F85" s="356">
        <v>157410</v>
      </c>
      <c r="G85" s="253">
        <v>176.41</v>
      </c>
      <c r="H85" s="325" t="s">
        <v>883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44267</v>
      </c>
      <c r="B86" s="253" t="s">
        <v>675</v>
      </c>
      <c r="C86" s="254" t="s">
        <v>1081</v>
      </c>
      <c r="D86" s="254" t="s">
        <v>1083</v>
      </c>
      <c r="E86" s="254" t="s">
        <v>542</v>
      </c>
      <c r="F86" s="356">
        <v>181709</v>
      </c>
      <c r="G86" s="253">
        <v>172.28</v>
      </c>
      <c r="H86" s="325" t="s">
        <v>883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44267</v>
      </c>
      <c r="B87" s="253" t="s">
        <v>1084</v>
      </c>
      <c r="C87" s="254" t="s">
        <v>1085</v>
      </c>
      <c r="D87" s="254" t="s">
        <v>1086</v>
      </c>
      <c r="E87" s="254" t="s">
        <v>542</v>
      </c>
      <c r="F87" s="356">
        <v>427400</v>
      </c>
      <c r="G87" s="253">
        <v>4.25</v>
      </c>
      <c r="H87" s="325" t="s">
        <v>883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44267</v>
      </c>
      <c r="B88" s="253" t="s">
        <v>1087</v>
      </c>
      <c r="C88" s="254" t="s">
        <v>1088</v>
      </c>
      <c r="D88" s="254" t="s">
        <v>1089</v>
      </c>
      <c r="E88" s="254" t="s">
        <v>542</v>
      </c>
      <c r="F88" s="356">
        <v>168000</v>
      </c>
      <c r="G88" s="253">
        <v>3.75</v>
      </c>
      <c r="H88" s="325" t="s">
        <v>883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44267</v>
      </c>
      <c r="B89" s="253" t="s">
        <v>1087</v>
      </c>
      <c r="C89" s="254" t="s">
        <v>1088</v>
      </c>
      <c r="D89" s="254" t="s">
        <v>1090</v>
      </c>
      <c r="E89" s="254" t="s">
        <v>542</v>
      </c>
      <c r="F89" s="356">
        <v>243000</v>
      </c>
      <c r="G89" s="253">
        <v>3.75</v>
      </c>
      <c r="H89" s="325" t="s">
        <v>883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44267</v>
      </c>
      <c r="B90" s="253" t="s">
        <v>966</v>
      </c>
      <c r="C90" s="254" t="s">
        <v>967</v>
      </c>
      <c r="D90" s="254" t="s">
        <v>1091</v>
      </c>
      <c r="E90" s="254" t="s">
        <v>542</v>
      </c>
      <c r="F90" s="356">
        <v>11136</v>
      </c>
      <c r="G90" s="253">
        <v>177.97</v>
      </c>
      <c r="H90" s="325" t="s">
        <v>883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44267</v>
      </c>
      <c r="B91" s="253" t="s">
        <v>1092</v>
      </c>
      <c r="C91" s="254" t="s">
        <v>1093</v>
      </c>
      <c r="D91" s="254" t="s">
        <v>1094</v>
      </c>
      <c r="E91" s="254" t="s">
        <v>542</v>
      </c>
      <c r="F91" s="356">
        <v>200</v>
      </c>
      <c r="G91" s="253">
        <v>46.92</v>
      </c>
      <c r="H91" s="325" t="s">
        <v>883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44267</v>
      </c>
      <c r="B92" s="253" t="s">
        <v>1092</v>
      </c>
      <c r="C92" s="254" t="s">
        <v>1093</v>
      </c>
      <c r="D92" s="254" t="s">
        <v>1095</v>
      </c>
      <c r="E92" s="254" t="s">
        <v>542</v>
      </c>
      <c r="F92" s="356">
        <v>65000</v>
      </c>
      <c r="G92" s="253">
        <v>47.8</v>
      </c>
      <c r="H92" s="325" t="s">
        <v>883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44267</v>
      </c>
      <c r="B93" s="253" t="s">
        <v>1096</v>
      </c>
      <c r="C93" s="254" t="s">
        <v>1097</v>
      </c>
      <c r="D93" s="254" t="s">
        <v>912</v>
      </c>
      <c r="E93" s="254" t="s">
        <v>542</v>
      </c>
      <c r="F93" s="356">
        <v>1867963</v>
      </c>
      <c r="G93" s="253">
        <v>99.04</v>
      </c>
      <c r="H93" s="325" t="s">
        <v>883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44267</v>
      </c>
      <c r="B94" s="253" t="s">
        <v>1098</v>
      </c>
      <c r="C94" s="254" t="s">
        <v>1099</v>
      </c>
      <c r="D94" s="254" t="s">
        <v>1100</v>
      </c>
      <c r="E94" s="254" t="s">
        <v>542</v>
      </c>
      <c r="F94" s="356">
        <v>935000</v>
      </c>
      <c r="G94" s="253">
        <v>69.959999999999994</v>
      </c>
      <c r="H94" s="325" t="s">
        <v>883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44267</v>
      </c>
      <c r="B95" s="253" t="s">
        <v>1101</v>
      </c>
      <c r="C95" s="254" t="s">
        <v>1102</v>
      </c>
      <c r="D95" s="254" t="s">
        <v>1103</v>
      </c>
      <c r="E95" s="254" t="s">
        <v>542</v>
      </c>
      <c r="F95" s="356">
        <v>666000</v>
      </c>
      <c r="G95" s="253">
        <v>13.48</v>
      </c>
      <c r="H95" s="325" t="s">
        <v>883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44267</v>
      </c>
      <c r="B96" s="253" t="s">
        <v>1101</v>
      </c>
      <c r="C96" s="254" t="s">
        <v>1102</v>
      </c>
      <c r="D96" s="254" t="s">
        <v>1104</v>
      </c>
      <c r="E96" s="254" t="s">
        <v>542</v>
      </c>
      <c r="F96" s="356">
        <v>2000003</v>
      </c>
      <c r="G96" s="253">
        <v>13.54</v>
      </c>
      <c r="H96" s="325" t="s">
        <v>883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44267</v>
      </c>
      <c r="B97" s="253" t="s">
        <v>1105</v>
      </c>
      <c r="C97" s="254" t="s">
        <v>1106</v>
      </c>
      <c r="D97" s="254" t="s">
        <v>942</v>
      </c>
      <c r="E97" s="254" t="s">
        <v>542</v>
      </c>
      <c r="F97" s="356">
        <v>17337251</v>
      </c>
      <c r="G97" s="253">
        <v>5.26</v>
      </c>
      <c r="H97" s="325" t="s">
        <v>883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44267</v>
      </c>
      <c r="B98" s="253" t="s">
        <v>972</v>
      </c>
      <c r="C98" s="254" t="s">
        <v>973</v>
      </c>
      <c r="D98" s="254" t="s">
        <v>942</v>
      </c>
      <c r="E98" s="254" t="s">
        <v>542</v>
      </c>
      <c r="F98" s="356">
        <v>420009</v>
      </c>
      <c r="G98" s="253">
        <v>13.28</v>
      </c>
      <c r="H98" s="325" t="s">
        <v>883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44267</v>
      </c>
      <c r="B99" s="253" t="s">
        <v>1107</v>
      </c>
      <c r="C99" s="254" t="s">
        <v>1108</v>
      </c>
      <c r="D99" s="254" t="s">
        <v>999</v>
      </c>
      <c r="E99" s="254" t="s">
        <v>542</v>
      </c>
      <c r="F99" s="356">
        <v>64634</v>
      </c>
      <c r="G99" s="253">
        <v>295.61</v>
      </c>
      <c r="H99" s="325" t="s">
        <v>883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44267</v>
      </c>
      <c r="B100" s="253" t="s">
        <v>1072</v>
      </c>
      <c r="C100" s="254" t="s">
        <v>1073</v>
      </c>
      <c r="D100" s="254" t="s">
        <v>1109</v>
      </c>
      <c r="E100" s="254" t="s">
        <v>543</v>
      </c>
      <c r="F100" s="356">
        <v>407755</v>
      </c>
      <c r="G100" s="253">
        <v>19.03</v>
      </c>
      <c r="H100" s="325" t="s">
        <v>883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44267</v>
      </c>
      <c r="B101" s="253" t="s">
        <v>1072</v>
      </c>
      <c r="C101" s="254" t="s">
        <v>1073</v>
      </c>
      <c r="D101" s="254" t="s">
        <v>1110</v>
      </c>
      <c r="E101" s="254" t="s">
        <v>543</v>
      </c>
      <c r="F101" s="356">
        <v>1066597</v>
      </c>
      <c r="G101" s="253">
        <v>20.59</v>
      </c>
      <c r="H101" s="325" t="s">
        <v>883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44267</v>
      </c>
      <c r="B102" s="253" t="s">
        <v>1077</v>
      </c>
      <c r="C102" s="254" t="s">
        <v>1078</v>
      </c>
      <c r="D102" s="254" t="s">
        <v>1080</v>
      </c>
      <c r="E102" s="254" t="s">
        <v>543</v>
      </c>
      <c r="F102" s="356">
        <v>38983</v>
      </c>
      <c r="G102" s="253">
        <v>102.35</v>
      </c>
      <c r="H102" s="325" t="s">
        <v>883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44267</v>
      </c>
      <c r="B103" s="253" t="s">
        <v>675</v>
      </c>
      <c r="C103" s="254" t="s">
        <v>1081</v>
      </c>
      <c r="D103" s="254" t="s">
        <v>1111</v>
      </c>
      <c r="E103" s="254" t="s">
        <v>543</v>
      </c>
      <c r="F103" s="356">
        <v>425265</v>
      </c>
      <c r="G103" s="253">
        <v>173.81</v>
      </c>
      <c r="H103" s="325" t="s">
        <v>883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44267</v>
      </c>
      <c r="B104" s="253" t="s">
        <v>675</v>
      </c>
      <c r="C104" s="254" t="s">
        <v>1081</v>
      </c>
      <c r="D104" s="254" t="s">
        <v>1083</v>
      </c>
      <c r="E104" s="254" t="s">
        <v>543</v>
      </c>
      <c r="F104" s="356">
        <v>181709</v>
      </c>
      <c r="G104" s="253">
        <v>174.1</v>
      </c>
      <c r="H104" s="325" t="s">
        <v>883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44267</v>
      </c>
      <c r="B105" s="253" t="s">
        <v>1084</v>
      </c>
      <c r="C105" s="254" t="s">
        <v>1085</v>
      </c>
      <c r="D105" s="254" t="s">
        <v>1086</v>
      </c>
      <c r="E105" s="254" t="s">
        <v>543</v>
      </c>
      <c r="F105" s="356">
        <v>236686</v>
      </c>
      <c r="G105" s="253">
        <v>4.12</v>
      </c>
      <c r="H105" s="325" t="s">
        <v>883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44267</v>
      </c>
      <c r="B106" s="253" t="s">
        <v>1087</v>
      </c>
      <c r="C106" s="254" t="s">
        <v>1088</v>
      </c>
      <c r="D106" s="254" t="s">
        <v>1112</v>
      </c>
      <c r="E106" s="254" t="s">
        <v>543</v>
      </c>
      <c r="F106" s="356">
        <v>168000</v>
      </c>
      <c r="G106" s="253">
        <v>3.75</v>
      </c>
      <c r="H106" s="325" t="s">
        <v>883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44267</v>
      </c>
      <c r="B107" s="253" t="s">
        <v>1087</v>
      </c>
      <c r="C107" s="254" t="s">
        <v>1088</v>
      </c>
      <c r="D107" s="254" t="s">
        <v>1113</v>
      </c>
      <c r="E107" s="254" t="s">
        <v>543</v>
      </c>
      <c r="F107" s="356">
        <v>240000</v>
      </c>
      <c r="G107" s="253">
        <v>3.75</v>
      </c>
      <c r="H107" s="325" t="s">
        <v>883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44267</v>
      </c>
      <c r="B108" s="253" t="s">
        <v>966</v>
      </c>
      <c r="C108" s="254" t="s">
        <v>967</v>
      </c>
      <c r="D108" s="254" t="s">
        <v>1091</v>
      </c>
      <c r="E108" s="254" t="s">
        <v>543</v>
      </c>
      <c r="F108" s="356">
        <v>615702</v>
      </c>
      <c r="G108" s="253">
        <v>175.95</v>
      </c>
      <c r="H108" s="325" t="s">
        <v>883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44267</v>
      </c>
      <c r="B109" s="253" t="s">
        <v>1114</v>
      </c>
      <c r="C109" s="254" t="s">
        <v>1115</v>
      </c>
      <c r="D109" s="254" t="s">
        <v>1116</v>
      </c>
      <c r="E109" s="254" t="s">
        <v>543</v>
      </c>
      <c r="F109" s="356">
        <v>5007278</v>
      </c>
      <c r="G109" s="253">
        <v>98.95</v>
      </c>
      <c r="H109" s="325" t="s">
        <v>883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44267</v>
      </c>
      <c r="B110" s="253" t="s">
        <v>1092</v>
      </c>
      <c r="C110" s="254" t="s">
        <v>1093</v>
      </c>
      <c r="D110" s="254" t="s">
        <v>1095</v>
      </c>
      <c r="E110" s="254" t="s">
        <v>543</v>
      </c>
      <c r="F110" s="356">
        <v>6250</v>
      </c>
      <c r="G110" s="253">
        <v>47.89</v>
      </c>
      <c r="H110" s="325" t="s">
        <v>883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44267</v>
      </c>
      <c r="B111" s="253" t="s">
        <v>1092</v>
      </c>
      <c r="C111" s="254" t="s">
        <v>1093</v>
      </c>
      <c r="D111" s="254" t="s">
        <v>1094</v>
      </c>
      <c r="E111" s="254" t="s">
        <v>543</v>
      </c>
      <c r="F111" s="356">
        <v>63619</v>
      </c>
      <c r="G111" s="253">
        <v>47.81</v>
      </c>
      <c r="H111" s="325" t="s">
        <v>883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44267</v>
      </c>
      <c r="B112" s="253" t="s">
        <v>1096</v>
      </c>
      <c r="C112" s="254" t="s">
        <v>1097</v>
      </c>
      <c r="D112" s="254" t="s">
        <v>912</v>
      </c>
      <c r="E112" s="254" t="s">
        <v>543</v>
      </c>
      <c r="F112" s="356">
        <v>1867963</v>
      </c>
      <c r="G112" s="253">
        <v>99.09</v>
      </c>
      <c r="H112" s="325" t="s">
        <v>883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44267</v>
      </c>
      <c r="B113" s="253" t="s">
        <v>1101</v>
      </c>
      <c r="C113" s="254" t="s">
        <v>1102</v>
      </c>
      <c r="D113" s="254" t="s">
        <v>1104</v>
      </c>
      <c r="E113" s="254" t="s">
        <v>543</v>
      </c>
      <c r="F113" s="356">
        <v>3</v>
      </c>
      <c r="G113" s="253">
        <v>13.9</v>
      </c>
      <c r="H113" s="325" t="s">
        <v>883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44267</v>
      </c>
      <c r="B114" s="253" t="s">
        <v>1101</v>
      </c>
      <c r="C114" s="254" t="s">
        <v>1102</v>
      </c>
      <c r="D114" s="254" t="s">
        <v>1103</v>
      </c>
      <c r="E114" s="254" t="s">
        <v>543</v>
      </c>
      <c r="F114" s="356">
        <v>1566000</v>
      </c>
      <c r="G114" s="253">
        <v>13.2</v>
      </c>
      <c r="H114" s="325" t="s">
        <v>883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44267</v>
      </c>
      <c r="B115" s="253" t="s">
        <v>969</v>
      </c>
      <c r="C115" s="254" t="s">
        <v>970</v>
      </c>
      <c r="D115" s="254" t="s">
        <v>971</v>
      </c>
      <c r="E115" s="254" t="s">
        <v>543</v>
      </c>
      <c r="F115" s="356">
        <v>834106</v>
      </c>
      <c r="G115" s="253">
        <v>4.2</v>
      </c>
      <c r="H115" s="325" t="s">
        <v>883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44267</v>
      </c>
      <c r="B116" s="253" t="s">
        <v>1105</v>
      </c>
      <c r="C116" s="254" t="s">
        <v>1106</v>
      </c>
      <c r="D116" s="254" t="s">
        <v>942</v>
      </c>
      <c r="E116" s="254" t="s">
        <v>543</v>
      </c>
      <c r="F116" s="356">
        <v>15850417</v>
      </c>
      <c r="G116" s="253">
        <v>5.38</v>
      </c>
      <c r="H116" s="325" t="s">
        <v>883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44267</v>
      </c>
      <c r="B117" s="253" t="s">
        <v>972</v>
      </c>
      <c r="C117" s="254" t="s">
        <v>973</v>
      </c>
      <c r="D117" s="254" t="s">
        <v>1117</v>
      </c>
      <c r="E117" s="254" t="s">
        <v>543</v>
      </c>
      <c r="F117" s="356">
        <v>351117</v>
      </c>
      <c r="G117" s="253">
        <v>13.25</v>
      </c>
      <c r="H117" s="325" t="s">
        <v>883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44267</v>
      </c>
      <c r="B118" s="253" t="s">
        <v>972</v>
      </c>
      <c r="C118" s="254" t="s">
        <v>973</v>
      </c>
      <c r="D118" s="254" t="s">
        <v>942</v>
      </c>
      <c r="E118" s="254" t="s">
        <v>543</v>
      </c>
      <c r="F118" s="356">
        <v>121151</v>
      </c>
      <c r="G118" s="253">
        <v>14.22</v>
      </c>
      <c r="H118" s="325" t="s">
        <v>883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44267</v>
      </c>
      <c r="B119" s="253" t="s">
        <v>1107</v>
      </c>
      <c r="C119" s="254" t="s">
        <v>1108</v>
      </c>
      <c r="D119" s="254" t="s">
        <v>999</v>
      </c>
      <c r="E119" s="254" t="s">
        <v>543</v>
      </c>
      <c r="F119" s="356">
        <v>64634</v>
      </c>
      <c r="G119" s="253">
        <v>292.35000000000002</v>
      </c>
      <c r="H119" s="325" t="s">
        <v>883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44267</v>
      </c>
      <c r="B120" s="253" t="s">
        <v>940</v>
      </c>
      <c r="C120" s="254" t="s">
        <v>941</v>
      </c>
      <c r="D120" s="254" t="s">
        <v>1118</v>
      </c>
      <c r="E120" s="254" t="s">
        <v>543</v>
      </c>
      <c r="F120" s="356">
        <v>1762395</v>
      </c>
      <c r="G120" s="253">
        <v>2.5</v>
      </c>
      <c r="H120" s="325" t="s">
        <v>883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9"/>
  <sheetViews>
    <sheetView zoomScale="85" zoomScaleNormal="85" workbookViewId="0">
      <selection activeCell="J19" sqref="J1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838</v>
      </c>
      <c r="G10" s="387">
        <v>2090</v>
      </c>
      <c r="H10" s="387"/>
      <c r="I10" s="352" t="s">
        <v>839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841</v>
      </c>
      <c r="J11" s="525" t="s">
        <v>872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854</v>
      </c>
      <c r="J12" s="525" t="s">
        <v>892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855</v>
      </c>
      <c r="J13" s="445" t="s">
        <v>869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896</v>
      </c>
      <c r="J14" s="445" t="s">
        <v>905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897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4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936</v>
      </c>
      <c r="G16" s="383">
        <v>134.5</v>
      </c>
      <c r="H16" s="378"/>
      <c r="I16" s="375" t="s">
        <v>937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4" customFormat="1" ht="14.25">
      <c r="A17" s="358"/>
      <c r="B17" s="373"/>
      <c r="C17" s="374"/>
      <c r="D17" s="412"/>
      <c r="E17" s="378"/>
      <c r="F17" s="383"/>
      <c r="G17" s="383"/>
      <c r="H17" s="378"/>
      <c r="I17" s="375"/>
      <c r="J17" s="380"/>
      <c r="K17" s="380"/>
      <c r="L17" s="388"/>
      <c r="M17" s="351"/>
      <c r="N17" s="361"/>
      <c r="O17" s="357"/>
      <c r="P17" s="456"/>
      <c r="Q17" s="4"/>
      <c r="R17" s="457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6"/>
      <c r="Q18" s="4"/>
      <c r="R18" s="457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3"/>
      <c r="B19" s="434"/>
      <c r="C19" s="435"/>
      <c r="D19" s="436"/>
      <c r="E19" s="437"/>
      <c r="F19" s="437"/>
      <c r="G19" s="400"/>
      <c r="H19" s="437"/>
      <c r="I19" s="438"/>
      <c r="J19" s="401"/>
      <c r="K19" s="401"/>
      <c r="L19" s="439"/>
      <c r="M19" s="76"/>
      <c r="N19" s="440"/>
      <c r="O19" s="441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3"/>
      <c r="B20" s="434"/>
      <c r="C20" s="435"/>
      <c r="D20" s="436"/>
      <c r="E20" s="437"/>
      <c r="F20" s="437"/>
      <c r="G20" s="400"/>
      <c r="H20" s="437"/>
      <c r="I20" s="438"/>
      <c r="J20" s="401"/>
      <c r="K20" s="401"/>
      <c r="L20" s="439"/>
      <c r="M20" s="76"/>
      <c r="N20" s="440"/>
      <c r="O20" s="441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 t="s">
        <v>242</v>
      </c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820</v>
      </c>
      <c r="M26" s="60" t="s">
        <v>819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474">
        <v>1</v>
      </c>
      <c r="B27" s="470">
        <v>44252</v>
      </c>
      <c r="C27" s="475"/>
      <c r="D27" s="476" t="s">
        <v>75</v>
      </c>
      <c r="E27" s="444" t="s">
        <v>557</v>
      </c>
      <c r="F27" s="444">
        <v>440</v>
      </c>
      <c r="G27" s="477">
        <v>427</v>
      </c>
      <c r="H27" s="477">
        <v>452</v>
      </c>
      <c r="I27" s="444">
        <v>465</v>
      </c>
      <c r="J27" s="445" t="s">
        <v>904</v>
      </c>
      <c r="K27" s="517">
        <f t="shared" ref="K27" si="6">H27-F27</f>
        <v>12</v>
      </c>
      <c r="L27" s="471">
        <f t="shared" ref="L27" si="7">(F27*-0.7)/100</f>
        <v>-3.08</v>
      </c>
      <c r="M27" s="442">
        <f t="shared" ref="M27" si="8">(K27+L27)/F27</f>
        <v>2.0272727272727272E-2</v>
      </c>
      <c r="N27" s="445" t="s">
        <v>556</v>
      </c>
      <c r="O27" s="443">
        <v>44259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2</v>
      </c>
      <c r="B28" s="470">
        <v>44253</v>
      </c>
      <c r="C28" s="475"/>
      <c r="D28" s="476" t="s">
        <v>260</v>
      </c>
      <c r="E28" s="444" t="s">
        <v>557</v>
      </c>
      <c r="F28" s="444">
        <v>3630</v>
      </c>
      <c r="G28" s="477">
        <v>3540</v>
      </c>
      <c r="H28" s="477">
        <v>3745</v>
      </c>
      <c r="I28" s="444" t="s">
        <v>852</v>
      </c>
      <c r="J28" s="445" t="s">
        <v>877</v>
      </c>
      <c r="K28" s="517">
        <f t="shared" ref="K28" si="9">H28-F28</f>
        <v>115</v>
      </c>
      <c r="L28" s="471">
        <f t="shared" ref="L28" si="10">(F28*-0.7)/100</f>
        <v>-25.41</v>
      </c>
      <c r="M28" s="442">
        <f t="shared" ref="M28" si="11">(K28+L28)/F28</f>
        <v>2.4680440771349864E-2</v>
      </c>
      <c r="N28" s="445" t="s">
        <v>556</v>
      </c>
      <c r="O28" s="443">
        <v>44257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8">
        <v>3</v>
      </c>
      <c r="B29" s="479">
        <v>44253</v>
      </c>
      <c r="C29" s="480"/>
      <c r="D29" s="481" t="s">
        <v>68</v>
      </c>
      <c r="E29" s="462" t="s">
        <v>557</v>
      </c>
      <c r="F29" s="462">
        <v>567</v>
      </c>
      <c r="G29" s="482">
        <v>549</v>
      </c>
      <c r="H29" s="482">
        <v>549</v>
      </c>
      <c r="I29" s="462" t="s">
        <v>851</v>
      </c>
      <c r="J29" s="463" t="s">
        <v>858</v>
      </c>
      <c r="K29" s="519">
        <f t="shared" ref="K29" si="12">H29-F29</f>
        <v>-18</v>
      </c>
      <c r="L29" s="511">
        <f t="shared" ref="L29" si="13">(F29*-0.7)/100</f>
        <v>-3.9689999999999999</v>
      </c>
      <c r="M29" s="483">
        <f t="shared" ref="M29" si="14">(K29+L29)/F29</f>
        <v>-3.874603174603175E-2</v>
      </c>
      <c r="N29" s="463" t="s">
        <v>620</v>
      </c>
      <c r="O29" s="484">
        <v>44256</v>
      </c>
      <c r="P29" s="4"/>
      <c r="Q29" s="4"/>
      <c r="R29" s="32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4</v>
      </c>
      <c r="B30" s="470">
        <v>44228</v>
      </c>
      <c r="C30" s="475"/>
      <c r="D30" s="476" t="s">
        <v>458</v>
      </c>
      <c r="E30" s="444" t="s">
        <v>557</v>
      </c>
      <c r="F30" s="444">
        <v>1640</v>
      </c>
      <c r="G30" s="477">
        <v>1590</v>
      </c>
      <c r="H30" s="477">
        <v>1687</v>
      </c>
      <c r="I30" s="444" t="s">
        <v>860</v>
      </c>
      <c r="J30" s="445" t="s">
        <v>861</v>
      </c>
      <c r="K30" s="517">
        <f t="shared" ref="K30" si="15">H30-F30</f>
        <v>47</v>
      </c>
      <c r="L30" s="471">
        <f>(F30*-0.07)/100</f>
        <v>-1.1480000000000001</v>
      </c>
      <c r="M30" s="442">
        <f t="shared" ref="M30" si="16">(K30+L30)/F30</f>
        <v>2.7958536585365852E-2</v>
      </c>
      <c r="N30" s="445" t="s">
        <v>556</v>
      </c>
      <c r="O30" s="464">
        <v>44256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5</v>
      </c>
      <c r="B31" s="470">
        <v>44228</v>
      </c>
      <c r="C31" s="475"/>
      <c r="D31" s="476" t="s">
        <v>226</v>
      </c>
      <c r="E31" s="444" t="s">
        <v>557</v>
      </c>
      <c r="F31" s="444">
        <v>2722.5</v>
      </c>
      <c r="G31" s="477">
        <v>2640</v>
      </c>
      <c r="H31" s="477">
        <v>2775.5</v>
      </c>
      <c r="I31" s="444">
        <v>2850</v>
      </c>
      <c r="J31" s="445" t="s">
        <v>862</v>
      </c>
      <c r="K31" s="517">
        <f t="shared" ref="K31" si="17">H31-F31</f>
        <v>53</v>
      </c>
      <c r="L31" s="471">
        <f>(F31*-0.07)/100</f>
        <v>-1.9057500000000003</v>
      </c>
      <c r="M31" s="442">
        <f t="shared" ref="M31" si="18">(K31+L31)/F31</f>
        <v>1.8767401285583105E-2</v>
      </c>
      <c r="N31" s="445" t="s">
        <v>556</v>
      </c>
      <c r="O31" s="464">
        <v>44256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8">
        <v>44229</v>
      </c>
      <c r="C32" s="421"/>
      <c r="D32" s="386" t="s">
        <v>294</v>
      </c>
      <c r="E32" s="387" t="s">
        <v>557</v>
      </c>
      <c r="F32" s="387" t="s">
        <v>880</v>
      </c>
      <c r="G32" s="422">
        <v>900</v>
      </c>
      <c r="H32" s="422"/>
      <c r="I32" s="387">
        <v>980</v>
      </c>
      <c r="J32" s="515" t="s">
        <v>558</v>
      </c>
      <c r="K32" s="352"/>
      <c r="L32" s="404"/>
      <c r="M32" s="402"/>
      <c r="N32" s="380"/>
      <c r="O32" s="393"/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4">
        <v>7</v>
      </c>
      <c r="B33" s="470">
        <v>44230</v>
      </c>
      <c r="C33" s="475"/>
      <c r="D33" s="476" t="s">
        <v>333</v>
      </c>
      <c r="E33" s="444" t="s">
        <v>557</v>
      </c>
      <c r="F33" s="444">
        <v>249.5</v>
      </c>
      <c r="G33" s="477">
        <v>242</v>
      </c>
      <c r="H33" s="477">
        <v>255.5</v>
      </c>
      <c r="I33" s="444">
        <v>270</v>
      </c>
      <c r="J33" s="445" t="s">
        <v>887</v>
      </c>
      <c r="K33" s="517">
        <f t="shared" ref="K33" si="19">H33-F33</f>
        <v>6</v>
      </c>
      <c r="L33" s="471">
        <f>(F33*-0.07)/100</f>
        <v>-0.17465000000000003</v>
      </c>
      <c r="M33" s="442">
        <f t="shared" ref="M33" si="20">(K33+L33)/F33</f>
        <v>2.334809619238477E-2</v>
      </c>
      <c r="N33" s="445" t="s">
        <v>556</v>
      </c>
      <c r="O33" s="464">
        <v>44258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4">
        <v>8</v>
      </c>
      <c r="B34" s="470">
        <v>44230</v>
      </c>
      <c r="C34" s="475"/>
      <c r="D34" s="476" t="s">
        <v>372</v>
      </c>
      <c r="E34" s="444" t="s">
        <v>557</v>
      </c>
      <c r="F34" s="444">
        <v>539.5</v>
      </c>
      <c r="G34" s="477">
        <v>521</v>
      </c>
      <c r="H34" s="477">
        <v>553.5</v>
      </c>
      <c r="I34" s="444">
        <v>570</v>
      </c>
      <c r="J34" s="445" t="s">
        <v>889</v>
      </c>
      <c r="K34" s="517">
        <f t="shared" ref="K34" si="21">H34-F34</f>
        <v>14</v>
      </c>
      <c r="L34" s="471">
        <f>(F34*-0.07)/100</f>
        <v>-0.37764999999999999</v>
      </c>
      <c r="M34" s="442">
        <f t="shared" ref="M34" si="22">(K34+L34)/F34</f>
        <v>2.5249953660797037E-2</v>
      </c>
      <c r="N34" s="445" t="s">
        <v>556</v>
      </c>
      <c r="O34" s="464">
        <v>44258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9</v>
      </c>
      <c r="B35" s="470">
        <v>44230</v>
      </c>
      <c r="C35" s="475"/>
      <c r="D35" s="476" t="s">
        <v>408</v>
      </c>
      <c r="E35" s="444" t="s">
        <v>557</v>
      </c>
      <c r="F35" s="444">
        <v>102.25</v>
      </c>
      <c r="G35" s="477">
        <v>99</v>
      </c>
      <c r="H35" s="477">
        <v>104.55</v>
      </c>
      <c r="I35" s="444" t="s">
        <v>888</v>
      </c>
      <c r="J35" s="445" t="s">
        <v>890</v>
      </c>
      <c r="K35" s="517">
        <f t="shared" ref="K35" si="23">H35-F35</f>
        <v>2.2999999999999972</v>
      </c>
      <c r="L35" s="471">
        <f>(F35*-0.07)/100</f>
        <v>-7.1575E-2</v>
      </c>
      <c r="M35" s="442">
        <f t="shared" ref="M35" si="24">(K35+L35)/F35</f>
        <v>2.1793887530562318E-2</v>
      </c>
      <c r="N35" s="445" t="s">
        <v>556</v>
      </c>
      <c r="O35" s="464">
        <v>44258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10</v>
      </c>
      <c r="B36" s="470">
        <v>44259</v>
      </c>
      <c r="C36" s="475"/>
      <c r="D36" s="476" t="s">
        <v>193</v>
      </c>
      <c r="E36" s="444" t="s">
        <v>557</v>
      </c>
      <c r="F36" s="444">
        <v>602</v>
      </c>
      <c r="G36" s="477">
        <v>584</v>
      </c>
      <c r="H36" s="477">
        <v>613.5</v>
      </c>
      <c r="I36" s="444" t="s">
        <v>894</v>
      </c>
      <c r="J36" s="445" t="s">
        <v>895</v>
      </c>
      <c r="K36" s="517">
        <f t="shared" ref="K36:K37" si="25">H36-F36</f>
        <v>11.5</v>
      </c>
      <c r="L36" s="471">
        <f>(F36*-0.07)/100</f>
        <v>-0.4214</v>
      </c>
      <c r="M36" s="442">
        <f t="shared" ref="M36:M37" si="26">(K36+L36)/F36</f>
        <v>1.8402990033222592E-2</v>
      </c>
      <c r="N36" s="445" t="s">
        <v>556</v>
      </c>
      <c r="O36" s="464">
        <v>44259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4">
        <v>11</v>
      </c>
      <c r="B37" s="470">
        <v>44259</v>
      </c>
      <c r="C37" s="475"/>
      <c r="D37" s="476" t="s">
        <v>167</v>
      </c>
      <c r="E37" s="444" t="s">
        <v>557</v>
      </c>
      <c r="F37" s="444">
        <v>2162.5</v>
      </c>
      <c r="G37" s="477">
        <v>2095</v>
      </c>
      <c r="H37" s="477">
        <v>2220</v>
      </c>
      <c r="I37" s="444" t="s">
        <v>900</v>
      </c>
      <c r="J37" s="445" t="s">
        <v>913</v>
      </c>
      <c r="K37" s="517">
        <f t="shared" si="25"/>
        <v>57.5</v>
      </c>
      <c r="L37" s="471">
        <f t="shared" ref="L37" si="27">(F37*-0.7)/100</f>
        <v>-15.137499999999999</v>
      </c>
      <c r="M37" s="442">
        <f t="shared" si="26"/>
        <v>1.9589595375722541E-2</v>
      </c>
      <c r="N37" s="445" t="s">
        <v>556</v>
      </c>
      <c r="O37" s="443">
        <v>44263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8">
        <v>12</v>
      </c>
      <c r="B38" s="479">
        <v>44260</v>
      </c>
      <c r="C38" s="480"/>
      <c r="D38" s="481" t="s">
        <v>333</v>
      </c>
      <c r="E38" s="462" t="s">
        <v>557</v>
      </c>
      <c r="F38" s="462">
        <v>245.5</v>
      </c>
      <c r="G38" s="482">
        <v>238</v>
      </c>
      <c r="H38" s="482">
        <v>238</v>
      </c>
      <c r="I38" s="462">
        <v>260</v>
      </c>
      <c r="J38" s="463" t="s">
        <v>911</v>
      </c>
      <c r="K38" s="532">
        <f t="shared" ref="K38" si="28">H38-F38</f>
        <v>-7.5</v>
      </c>
      <c r="L38" s="511">
        <f>(F38*-0.07)/100</f>
        <v>-0.17185000000000003</v>
      </c>
      <c r="M38" s="483">
        <f t="shared" ref="M38" si="29">(K38+L38)/F38</f>
        <v>-3.1249898167006109E-2</v>
      </c>
      <c r="N38" s="463" t="s">
        <v>620</v>
      </c>
      <c r="O38" s="530">
        <v>44260</v>
      </c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8">
        <v>13</v>
      </c>
      <c r="B39" s="479">
        <v>44260</v>
      </c>
      <c r="C39" s="480"/>
      <c r="D39" s="481" t="s">
        <v>45</v>
      </c>
      <c r="E39" s="462" t="s">
        <v>557</v>
      </c>
      <c r="F39" s="462">
        <v>295</v>
      </c>
      <c r="G39" s="482">
        <v>288</v>
      </c>
      <c r="H39" s="482">
        <v>287</v>
      </c>
      <c r="I39" s="462" t="s">
        <v>908</v>
      </c>
      <c r="J39" s="463" t="s">
        <v>910</v>
      </c>
      <c r="K39" s="532">
        <f t="shared" ref="K39" si="30">H39-F39</f>
        <v>-8</v>
      </c>
      <c r="L39" s="511">
        <f>(F39*-0.07)/100</f>
        <v>-0.20650000000000002</v>
      </c>
      <c r="M39" s="483">
        <f t="shared" ref="M39:M41" si="31">(K39+L39)/F39</f>
        <v>-2.7818644067796612E-2</v>
      </c>
      <c r="N39" s="463" t="s">
        <v>620</v>
      </c>
      <c r="O39" s="530">
        <v>44260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4">
        <v>14</v>
      </c>
      <c r="B40" s="470">
        <v>44260</v>
      </c>
      <c r="C40" s="475"/>
      <c r="D40" s="476" t="s">
        <v>169</v>
      </c>
      <c r="E40" s="444" t="s">
        <v>817</v>
      </c>
      <c r="F40" s="444">
        <v>385</v>
      </c>
      <c r="G40" s="477">
        <v>396</v>
      </c>
      <c r="H40" s="477">
        <v>379</v>
      </c>
      <c r="I40" s="444" t="s">
        <v>909</v>
      </c>
      <c r="J40" s="445" t="s">
        <v>887</v>
      </c>
      <c r="K40" s="517">
        <f>F40-H40</f>
        <v>6</v>
      </c>
      <c r="L40" s="471">
        <f>(F40*-0.07)/100</f>
        <v>-0.26950000000000002</v>
      </c>
      <c r="M40" s="442">
        <f t="shared" si="31"/>
        <v>1.4884415584415585E-2</v>
      </c>
      <c r="N40" s="445" t="s">
        <v>556</v>
      </c>
      <c r="O40" s="464">
        <v>44260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74">
        <v>15</v>
      </c>
      <c r="B41" s="470">
        <v>44263</v>
      </c>
      <c r="C41" s="475"/>
      <c r="D41" s="476" t="s">
        <v>108</v>
      </c>
      <c r="E41" s="444" t="s">
        <v>557</v>
      </c>
      <c r="F41" s="444">
        <v>2542.5</v>
      </c>
      <c r="G41" s="477">
        <v>2470</v>
      </c>
      <c r="H41" s="477">
        <v>2662.5</v>
      </c>
      <c r="I41" s="444" t="s">
        <v>920</v>
      </c>
      <c r="J41" s="445" t="s">
        <v>864</v>
      </c>
      <c r="K41" s="517">
        <f t="shared" ref="K41" si="32">H41-F41</f>
        <v>120</v>
      </c>
      <c r="L41" s="471">
        <f t="shared" ref="L41" si="33">(F41*-0.7)/100</f>
        <v>-17.797499999999999</v>
      </c>
      <c r="M41" s="442">
        <f t="shared" si="31"/>
        <v>4.01976401179941E-2</v>
      </c>
      <c r="N41" s="445" t="s">
        <v>556</v>
      </c>
      <c r="O41" s="443">
        <v>44267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394">
        <v>16</v>
      </c>
      <c r="B42" s="418">
        <v>44263</v>
      </c>
      <c r="C42" s="421"/>
      <c r="D42" s="386" t="s">
        <v>226</v>
      </c>
      <c r="E42" s="387" t="s">
        <v>557</v>
      </c>
      <c r="F42" s="387" t="s">
        <v>921</v>
      </c>
      <c r="G42" s="422">
        <v>2685</v>
      </c>
      <c r="H42" s="422"/>
      <c r="I42" s="387" t="s">
        <v>922</v>
      </c>
      <c r="J42" s="515" t="s">
        <v>558</v>
      </c>
      <c r="K42" s="352"/>
      <c r="L42" s="404"/>
      <c r="M42" s="402"/>
      <c r="N42" s="380"/>
      <c r="O42" s="393"/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4">
        <v>17</v>
      </c>
      <c r="B43" s="470">
        <v>44263</v>
      </c>
      <c r="C43" s="475"/>
      <c r="D43" s="476" t="s">
        <v>408</v>
      </c>
      <c r="E43" s="444" t="s">
        <v>557</v>
      </c>
      <c r="F43" s="444">
        <v>101.3</v>
      </c>
      <c r="G43" s="477">
        <v>98</v>
      </c>
      <c r="H43" s="477">
        <v>104.5</v>
      </c>
      <c r="I43" s="444" t="s">
        <v>923</v>
      </c>
      <c r="J43" s="445" t="s">
        <v>924</v>
      </c>
      <c r="K43" s="517">
        <f t="shared" ref="K43" si="34">H43-F43</f>
        <v>3.2000000000000028</v>
      </c>
      <c r="L43" s="471">
        <f>(F43*-0.07)/100</f>
        <v>-7.0910000000000001E-2</v>
      </c>
      <c r="M43" s="442">
        <f t="shared" ref="M43" si="35">(K43+L43)/F43</f>
        <v>3.088933859822313E-2</v>
      </c>
      <c r="N43" s="445" t="s">
        <v>556</v>
      </c>
      <c r="O43" s="464">
        <v>44263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4">
        <v>18</v>
      </c>
      <c r="B44" s="470">
        <v>44264</v>
      </c>
      <c r="C44" s="475"/>
      <c r="D44" s="476" t="s">
        <v>408</v>
      </c>
      <c r="E44" s="444" t="s">
        <v>557</v>
      </c>
      <c r="F44" s="444">
        <v>102.3</v>
      </c>
      <c r="G44" s="477">
        <v>98.5</v>
      </c>
      <c r="H44" s="477">
        <v>104.25</v>
      </c>
      <c r="I44" s="444" t="s">
        <v>923</v>
      </c>
      <c r="J44" s="445" t="s">
        <v>935</v>
      </c>
      <c r="K44" s="517">
        <f t="shared" ref="K44:K45" si="36">H44-F44</f>
        <v>1.9500000000000028</v>
      </c>
      <c r="L44" s="471">
        <f>(F44*-0.07)/100</f>
        <v>-7.1610000000000007E-2</v>
      </c>
      <c r="M44" s="442">
        <f t="shared" ref="M44:M45" si="37">(K44+L44)/F44</f>
        <v>1.8361583577712639E-2</v>
      </c>
      <c r="N44" s="445" t="s">
        <v>556</v>
      </c>
      <c r="O44" s="464">
        <v>44264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78">
        <v>19</v>
      </c>
      <c r="B45" s="479">
        <v>44264</v>
      </c>
      <c r="C45" s="480"/>
      <c r="D45" s="481" t="s">
        <v>408</v>
      </c>
      <c r="E45" s="462" t="s">
        <v>557</v>
      </c>
      <c r="F45" s="462">
        <v>101.5</v>
      </c>
      <c r="G45" s="482">
        <v>98.5</v>
      </c>
      <c r="H45" s="482">
        <v>98.5</v>
      </c>
      <c r="I45" s="462" t="s">
        <v>923</v>
      </c>
      <c r="J45" s="463" t="s">
        <v>975</v>
      </c>
      <c r="K45" s="543">
        <f t="shared" si="36"/>
        <v>-3</v>
      </c>
      <c r="L45" s="511">
        <f t="shared" ref="L45" si="38">(F45*-0.7)/100</f>
        <v>-0.71050000000000002</v>
      </c>
      <c r="M45" s="483">
        <f t="shared" si="37"/>
        <v>-3.6556650246305417E-2</v>
      </c>
      <c r="N45" s="463" t="s">
        <v>620</v>
      </c>
      <c r="O45" s="484">
        <v>44267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4">
        <v>20</v>
      </c>
      <c r="B46" s="470">
        <v>44265</v>
      </c>
      <c r="C46" s="475"/>
      <c r="D46" s="476" t="s">
        <v>152</v>
      </c>
      <c r="E46" s="444" t="s">
        <v>817</v>
      </c>
      <c r="F46" s="444">
        <v>132.75</v>
      </c>
      <c r="G46" s="477">
        <v>137</v>
      </c>
      <c r="H46" s="477">
        <v>130.25</v>
      </c>
      <c r="I46" s="444">
        <v>125</v>
      </c>
      <c r="J46" s="445" t="s">
        <v>1119</v>
      </c>
      <c r="K46" s="517">
        <f>F46-H46</f>
        <v>2.5</v>
      </c>
      <c r="L46" s="471">
        <f>(F46*-0.07)/100</f>
        <v>-9.2925000000000008E-2</v>
      </c>
      <c r="M46" s="442">
        <f t="shared" ref="M46:M47" si="39">(K46+L46)/F46</f>
        <v>1.8132391713747645E-2</v>
      </c>
      <c r="N46" s="445" t="s">
        <v>556</v>
      </c>
      <c r="O46" s="464">
        <v>44265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74">
        <v>21</v>
      </c>
      <c r="B47" s="470">
        <v>44265</v>
      </c>
      <c r="C47" s="475"/>
      <c r="D47" s="476" t="s">
        <v>169</v>
      </c>
      <c r="E47" s="444" t="s">
        <v>817</v>
      </c>
      <c r="F47" s="444">
        <v>388</v>
      </c>
      <c r="G47" s="477">
        <v>398</v>
      </c>
      <c r="H47" s="477">
        <v>378.5</v>
      </c>
      <c r="I47" s="444" t="s">
        <v>909</v>
      </c>
      <c r="J47" s="445" t="s">
        <v>976</v>
      </c>
      <c r="K47" s="517">
        <f>F47-H47</f>
        <v>9.5</v>
      </c>
      <c r="L47" s="471">
        <f>(F47*-0.7)/100</f>
        <v>-2.7159999999999997</v>
      </c>
      <c r="M47" s="442">
        <f t="shared" si="39"/>
        <v>1.7484536082474227E-2</v>
      </c>
      <c r="N47" s="445" t="s">
        <v>556</v>
      </c>
      <c r="O47" s="443">
        <v>44267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394">
        <v>22</v>
      </c>
      <c r="B48" s="418">
        <v>44267</v>
      </c>
      <c r="C48" s="421"/>
      <c r="D48" s="386" t="s">
        <v>526</v>
      </c>
      <c r="E48" s="387" t="s">
        <v>557</v>
      </c>
      <c r="F48" s="387" t="s">
        <v>977</v>
      </c>
      <c r="G48" s="422">
        <v>131.5</v>
      </c>
      <c r="H48" s="422"/>
      <c r="I48" s="387">
        <v>145</v>
      </c>
      <c r="J48" s="515" t="s">
        <v>558</v>
      </c>
      <c r="K48" s="352"/>
      <c r="L48" s="404"/>
      <c r="M48" s="402"/>
      <c r="N48" s="380"/>
      <c r="O48" s="393"/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74">
        <v>23</v>
      </c>
      <c r="B49" s="470">
        <v>44267</v>
      </c>
      <c r="C49" s="475"/>
      <c r="D49" s="476" t="s">
        <v>527</v>
      </c>
      <c r="E49" s="444" t="s">
        <v>557</v>
      </c>
      <c r="F49" s="444">
        <v>78.599999999999994</v>
      </c>
      <c r="G49" s="477">
        <v>75.8</v>
      </c>
      <c r="H49" s="477">
        <v>80.45</v>
      </c>
      <c r="I49" s="444" t="s">
        <v>978</v>
      </c>
      <c r="J49" s="445" t="s">
        <v>979</v>
      </c>
      <c r="K49" s="517">
        <f t="shared" ref="K49" si="40">H49-F49</f>
        <v>1.8500000000000085</v>
      </c>
      <c r="L49" s="471">
        <f>(F49*-0.07)/100</f>
        <v>-5.5019999999999999E-2</v>
      </c>
      <c r="M49" s="442">
        <f t="shared" ref="M49" si="41">(K49+L49)/F49</f>
        <v>2.2836895674300365E-2</v>
      </c>
      <c r="N49" s="445" t="s">
        <v>556</v>
      </c>
      <c r="O49" s="464">
        <v>44267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/>
      <c r="B50" s="418"/>
      <c r="C50" s="421"/>
      <c r="D50" s="386"/>
      <c r="E50" s="387"/>
      <c r="F50" s="387"/>
      <c r="G50" s="422"/>
      <c r="H50" s="422"/>
      <c r="I50" s="387"/>
      <c r="J50" s="515"/>
      <c r="K50" s="352"/>
      <c r="L50" s="404"/>
      <c r="M50" s="402"/>
      <c r="N50" s="380"/>
      <c r="O50" s="393"/>
      <c r="P50" s="4"/>
      <c r="Q50" s="4"/>
      <c r="R50" s="32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394"/>
      <c r="B51" s="418"/>
      <c r="C51" s="421"/>
      <c r="D51" s="386"/>
      <c r="E51" s="387"/>
      <c r="F51" s="387"/>
      <c r="G51" s="422"/>
      <c r="H51" s="422"/>
      <c r="I51" s="387"/>
      <c r="J51" s="352"/>
      <c r="K51" s="352"/>
      <c r="L51" s="404"/>
      <c r="M51" s="402"/>
      <c r="N51" s="380"/>
      <c r="O51" s="393"/>
      <c r="P51" s="4"/>
      <c r="Q51" s="4"/>
      <c r="R51" s="32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822</v>
      </c>
      <c r="I52" s="33"/>
      <c r="J52" s="14"/>
      <c r="K52" s="76"/>
      <c r="L52" s="77"/>
      <c r="M52" s="76"/>
      <c r="N52" s="78"/>
      <c r="O52" s="76"/>
      <c r="P52" s="4"/>
      <c r="Q52" s="410"/>
      <c r="R52" s="423"/>
      <c r="S52" s="410"/>
      <c r="T52" s="410"/>
      <c r="U52" s="410"/>
      <c r="V52" s="410"/>
      <c r="W52" s="410"/>
      <c r="X52" s="410"/>
      <c r="Y52" s="410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5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8.25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820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69" customFormat="1" ht="13.9" customHeight="1">
      <c r="A58" s="518">
        <v>1</v>
      </c>
      <c r="B58" s="479">
        <v>44252</v>
      </c>
      <c r="C58" s="491"/>
      <c r="D58" s="461" t="s">
        <v>850</v>
      </c>
      <c r="E58" s="492" t="s">
        <v>557</v>
      </c>
      <c r="F58" s="462">
        <v>4530</v>
      </c>
      <c r="G58" s="462">
        <v>4425</v>
      </c>
      <c r="H58" s="462">
        <v>4430</v>
      </c>
      <c r="I58" s="463">
        <v>4730</v>
      </c>
      <c r="J58" s="463" t="s">
        <v>871</v>
      </c>
      <c r="K58" s="519">
        <f t="shared" ref="K58" si="42">H58-F58</f>
        <v>-100</v>
      </c>
      <c r="L58" s="511">
        <f t="shared" ref="L58" si="43">(H58*N58)*0.035%</f>
        <v>193.81250000000003</v>
      </c>
      <c r="M58" s="512">
        <f t="shared" ref="M58" si="44">(K58*N58)-L58</f>
        <v>-12693.8125</v>
      </c>
      <c r="N58" s="463">
        <v>125</v>
      </c>
      <c r="O58" s="513" t="s">
        <v>620</v>
      </c>
      <c r="P58" s="484">
        <v>44256</v>
      </c>
      <c r="Q58" s="363"/>
      <c r="R58" s="324" t="s">
        <v>792</v>
      </c>
      <c r="S58" s="37"/>
      <c r="Y58" s="37"/>
      <c r="Z58" s="37"/>
    </row>
    <row r="59" spans="1:34" s="369" customFormat="1" ht="13.9" customHeight="1">
      <c r="A59" s="516">
        <v>2</v>
      </c>
      <c r="B59" s="470">
        <v>44253</v>
      </c>
      <c r="C59" s="448"/>
      <c r="D59" s="446" t="s">
        <v>853</v>
      </c>
      <c r="E59" s="447" t="s">
        <v>557</v>
      </c>
      <c r="F59" s="444">
        <v>1313</v>
      </c>
      <c r="G59" s="444">
        <v>1287</v>
      </c>
      <c r="H59" s="444">
        <v>1342</v>
      </c>
      <c r="I59" s="445">
        <v>1360</v>
      </c>
      <c r="J59" s="445" t="s">
        <v>857</v>
      </c>
      <c r="K59" s="517">
        <f t="shared" ref="K59" si="45">H59-F59</f>
        <v>29</v>
      </c>
      <c r="L59" s="471">
        <f t="shared" ref="L59:L60" si="46">(H59*N59)*0.035%</f>
        <v>258.33500000000004</v>
      </c>
      <c r="M59" s="472">
        <f t="shared" ref="M59" si="47">(K59*N59)-L59</f>
        <v>15691.665000000001</v>
      </c>
      <c r="N59" s="445">
        <v>550</v>
      </c>
      <c r="O59" s="473" t="s">
        <v>556</v>
      </c>
      <c r="P59" s="443">
        <v>44256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66">
        <v>3</v>
      </c>
      <c r="B60" s="568">
        <v>44256</v>
      </c>
      <c r="C60" s="491"/>
      <c r="D60" s="461" t="s">
        <v>848</v>
      </c>
      <c r="E60" s="492" t="s">
        <v>817</v>
      </c>
      <c r="F60" s="462">
        <v>14705</v>
      </c>
      <c r="G60" s="462">
        <v>14900</v>
      </c>
      <c r="H60" s="462">
        <v>14900</v>
      </c>
      <c r="I60" s="463">
        <v>14500</v>
      </c>
      <c r="J60" s="570" t="s">
        <v>873</v>
      </c>
      <c r="K60" s="511">
        <f>F60-G60</f>
        <v>-195</v>
      </c>
      <c r="L60" s="511">
        <f t="shared" si="46"/>
        <v>391.12500000000006</v>
      </c>
      <c r="M60" s="570">
        <v>-8741</v>
      </c>
      <c r="N60" s="570">
        <v>75</v>
      </c>
      <c r="O60" s="572" t="s">
        <v>620</v>
      </c>
      <c r="P60" s="564">
        <v>44257</v>
      </c>
      <c r="Q60" s="363"/>
      <c r="R60" s="324" t="s">
        <v>559</v>
      </c>
      <c r="S60" s="37"/>
      <c r="Y60" s="37"/>
      <c r="Z60" s="37"/>
    </row>
    <row r="61" spans="1:34" s="369" customFormat="1" ht="13.9" customHeight="1">
      <c r="A61" s="567"/>
      <c r="B61" s="569"/>
      <c r="C61" s="491"/>
      <c r="D61" s="461" t="s">
        <v>847</v>
      </c>
      <c r="E61" s="492" t="s">
        <v>817</v>
      </c>
      <c r="F61" s="462">
        <v>112.5</v>
      </c>
      <c r="G61" s="462"/>
      <c r="H61" s="462">
        <v>27.5</v>
      </c>
      <c r="I61" s="463"/>
      <c r="J61" s="571"/>
      <c r="K61" s="527">
        <f>F61-H61</f>
        <v>85</v>
      </c>
      <c r="L61" s="511">
        <v>100</v>
      </c>
      <c r="M61" s="571"/>
      <c r="N61" s="571"/>
      <c r="O61" s="573"/>
      <c r="P61" s="565"/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16">
        <v>4</v>
      </c>
      <c r="B62" s="470">
        <v>44256</v>
      </c>
      <c r="C62" s="448"/>
      <c r="D62" s="446" t="s">
        <v>859</v>
      </c>
      <c r="E62" s="447" t="s">
        <v>817</v>
      </c>
      <c r="F62" s="444">
        <v>736</v>
      </c>
      <c r="G62" s="444">
        <v>746</v>
      </c>
      <c r="H62" s="444">
        <v>729</v>
      </c>
      <c r="I62" s="445">
        <v>715</v>
      </c>
      <c r="J62" s="445" t="s">
        <v>849</v>
      </c>
      <c r="K62" s="517">
        <f>F62-H62</f>
        <v>7</v>
      </c>
      <c r="L62" s="471">
        <f t="shared" ref="L62:L64" si="48">(H62*N62)*0.035%</f>
        <v>306.18000000000006</v>
      </c>
      <c r="M62" s="472">
        <f t="shared" ref="M62:M64" si="49">(K62*N62)-L62</f>
        <v>8093.82</v>
      </c>
      <c r="N62" s="445">
        <v>1200</v>
      </c>
      <c r="O62" s="473" t="s">
        <v>556</v>
      </c>
      <c r="P62" s="464">
        <v>44256</v>
      </c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16">
        <v>5</v>
      </c>
      <c r="B63" s="470">
        <v>44256</v>
      </c>
      <c r="C63" s="448"/>
      <c r="D63" s="446" t="s">
        <v>866</v>
      </c>
      <c r="E63" s="447" t="s">
        <v>557</v>
      </c>
      <c r="F63" s="444">
        <v>1576.5</v>
      </c>
      <c r="G63" s="444">
        <v>1559</v>
      </c>
      <c r="H63" s="444">
        <v>1589</v>
      </c>
      <c r="I63" s="445">
        <v>1610</v>
      </c>
      <c r="J63" s="445" t="s">
        <v>867</v>
      </c>
      <c r="K63" s="517">
        <f t="shared" ref="K63:K64" si="50">H63-F63</f>
        <v>12.5</v>
      </c>
      <c r="L63" s="471">
        <f t="shared" si="48"/>
        <v>389.30500000000006</v>
      </c>
      <c r="M63" s="472">
        <f t="shared" si="49"/>
        <v>8360.6949999999997</v>
      </c>
      <c r="N63" s="445">
        <v>700</v>
      </c>
      <c r="O63" s="473" t="s">
        <v>556</v>
      </c>
      <c r="P63" s="464">
        <v>44256</v>
      </c>
      <c r="Q63" s="363"/>
      <c r="R63" s="324" t="s">
        <v>792</v>
      </c>
      <c r="S63" s="37"/>
      <c r="Y63" s="37"/>
      <c r="Z63" s="37"/>
    </row>
    <row r="64" spans="1:34" s="369" customFormat="1" ht="13.9" customHeight="1">
      <c r="A64" s="516">
        <v>6</v>
      </c>
      <c r="B64" s="470">
        <v>44256</v>
      </c>
      <c r="C64" s="448"/>
      <c r="D64" s="446" t="s">
        <v>868</v>
      </c>
      <c r="E64" s="447" t="s">
        <v>557</v>
      </c>
      <c r="F64" s="444">
        <v>2190</v>
      </c>
      <c r="G64" s="444">
        <v>2140</v>
      </c>
      <c r="H64" s="444">
        <v>2224</v>
      </c>
      <c r="I64" s="445">
        <v>2290</v>
      </c>
      <c r="J64" s="445" t="s">
        <v>570</v>
      </c>
      <c r="K64" s="517">
        <f t="shared" si="50"/>
        <v>34</v>
      </c>
      <c r="L64" s="471">
        <f t="shared" si="48"/>
        <v>194.60000000000002</v>
      </c>
      <c r="M64" s="472">
        <f t="shared" si="49"/>
        <v>8305.4</v>
      </c>
      <c r="N64" s="445">
        <v>250</v>
      </c>
      <c r="O64" s="473" t="s">
        <v>556</v>
      </c>
      <c r="P64" s="443">
        <v>44257</v>
      </c>
      <c r="Q64" s="363"/>
      <c r="R64" s="324" t="s">
        <v>792</v>
      </c>
      <c r="S64" s="37"/>
      <c r="Y64" s="37"/>
      <c r="Z64" s="37"/>
    </row>
    <row r="65" spans="1:26" s="369" customFormat="1" ht="13.9" customHeight="1">
      <c r="A65" s="516">
        <v>7</v>
      </c>
      <c r="B65" s="470">
        <v>44257</v>
      </c>
      <c r="C65" s="448"/>
      <c r="D65" s="446" t="s">
        <v>874</v>
      </c>
      <c r="E65" s="447" t="s">
        <v>557</v>
      </c>
      <c r="F65" s="444">
        <v>577.5</v>
      </c>
      <c r="G65" s="444">
        <v>570</v>
      </c>
      <c r="H65" s="444">
        <v>585.5</v>
      </c>
      <c r="I65" s="445">
        <v>598</v>
      </c>
      <c r="J65" s="445" t="s">
        <v>875</v>
      </c>
      <c r="K65" s="517">
        <f t="shared" ref="K65" si="51">H65-F65</f>
        <v>8</v>
      </c>
      <c r="L65" s="471">
        <f t="shared" ref="L65" si="52">(H65*N65)*0.035%</f>
        <v>320.29777500000006</v>
      </c>
      <c r="M65" s="472">
        <f t="shared" ref="M65" si="53">(K65*N65)-L65</f>
        <v>12183.702224999999</v>
      </c>
      <c r="N65" s="445">
        <v>1563</v>
      </c>
      <c r="O65" s="473" t="s">
        <v>556</v>
      </c>
      <c r="P65" s="464">
        <v>44257</v>
      </c>
      <c r="Q65" s="363"/>
      <c r="R65" s="324" t="s">
        <v>792</v>
      </c>
      <c r="S65" s="37"/>
      <c r="Y65" s="37"/>
      <c r="Z65" s="37"/>
    </row>
    <row r="66" spans="1:26" s="369" customFormat="1" ht="13.9" customHeight="1">
      <c r="A66" s="516">
        <v>8</v>
      </c>
      <c r="B66" s="470">
        <v>44257</v>
      </c>
      <c r="C66" s="448"/>
      <c r="D66" s="446" t="s">
        <v>878</v>
      </c>
      <c r="E66" s="447" t="s">
        <v>557</v>
      </c>
      <c r="F66" s="444">
        <v>1918</v>
      </c>
      <c r="G66" s="444">
        <v>1892</v>
      </c>
      <c r="H66" s="444">
        <v>1935.5</v>
      </c>
      <c r="I66" s="445">
        <v>1960</v>
      </c>
      <c r="J66" s="445" t="s">
        <v>879</v>
      </c>
      <c r="K66" s="517">
        <f t="shared" ref="K66" si="54">H66-F66</f>
        <v>17.5</v>
      </c>
      <c r="L66" s="471">
        <f t="shared" ref="L66" si="55">(H66*N66)*0.035%</f>
        <v>372.58375000000007</v>
      </c>
      <c r="M66" s="472">
        <f t="shared" ref="M66" si="56">(K66*N66)-L66</f>
        <v>9252.4162500000002</v>
      </c>
      <c r="N66" s="445">
        <v>550</v>
      </c>
      <c r="O66" s="473" t="s">
        <v>556</v>
      </c>
      <c r="P66" s="464">
        <v>44257</v>
      </c>
      <c r="Q66" s="363"/>
      <c r="R66" s="324" t="s">
        <v>792</v>
      </c>
      <c r="S66" s="37"/>
      <c r="Y66" s="37"/>
      <c r="Z66" s="37"/>
    </row>
    <row r="67" spans="1:26" s="369" customFormat="1" ht="13.9" customHeight="1">
      <c r="A67" s="528">
        <v>9</v>
      </c>
      <c r="B67" s="479">
        <v>44258</v>
      </c>
      <c r="C67" s="491"/>
      <c r="D67" s="461" t="s">
        <v>848</v>
      </c>
      <c r="E67" s="492" t="s">
        <v>817</v>
      </c>
      <c r="F67" s="462">
        <v>15075</v>
      </c>
      <c r="G67" s="462">
        <v>15180</v>
      </c>
      <c r="H67" s="462">
        <v>15180</v>
      </c>
      <c r="I67" s="463">
        <v>14850</v>
      </c>
      <c r="J67" s="463" t="s">
        <v>885</v>
      </c>
      <c r="K67" s="529">
        <f>F67-H67</f>
        <v>-105</v>
      </c>
      <c r="L67" s="511">
        <f t="shared" ref="L67" si="57">(H67*N67)*0.035%</f>
        <v>398.47500000000008</v>
      </c>
      <c r="M67" s="512">
        <f t="shared" ref="M67" si="58">(K67*N67)-L67</f>
        <v>-8273.4750000000004</v>
      </c>
      <c r="N67" s="463">
        <v>75</v>
      </c>
      <c r="O67" s="513" t="s">
        <v>620</v>
      </c>
      <c r="P67" s="530">
        <v>44258</v>
      </c>
      <c r="Q67" s="363"/>
      <c r="R67" s="324" t="s">
        <v>559</v>
      </c>
      <c r="S67" s="37"/>
      <c r="Y67" s="37"/>
      <c r="Z67" s="37"/>
    </row>
    <row r="68" spans="1:26" s="369" customFormat="1" ht="13.9" customHeight="1">
      <c r="A68" s="528">
        <v>10</v>
      </c>
      <c r="B68" s="479">
        <v>44258</v>
      </c>
      <c r="C68" s="491"/>
      <c r="D68" s="461" t="s">
        <v>859</v>
      </c>
      <c r="E68" s="492" t="s">
        <v>817</v>
      </c>
      <c r="F68" s="462">
        <v>744</v>
      </c>
      <c r="G68" s="462">
        <v>755</v>
      </c>
      <c r="H68" s="462">
        <v>754</v>
      </c>
      <c r="I68" s="463">
        <v>725</v>
      </c>
      <c r="J68" s="463" t="s">
        <v>886</v>
      </c>
      <c r="K68" s="529">
        <f>F68-H68</f>
        <v>-10</v>
      </c>
      <c r="L68" s="511">
        <f t="shared" ref="L68" si="59">(H68*N68)*0.035%</f>
        <v>316.68000000000006</v>
      </c>
      <c r="M68" s="512">
        <f t="shared" ref="M68" si="60">(K68*N68)-L68</f>
        <v>-12316.68</v>
      </c>
      <c r="N68" s="463">
        <v>1200</v>
      </c>
      <c r="O68" s="513" t="s">
        <v>620</v>
      </c>
      <c r="P68" s="530">
        <v>44258</v>
      </c>
      <c r="Q68" s="363"/>
      <c r="R68" s="324" t="s">
        <v>559</v>
      </c>
      <c r="S68" s="37"/>
      <c r="Y68" s="37"/>
      <c r="Z68" s="37"/>
    </row>
    <row r="69" spans="1:26" s="369" customFormat="1" ht="13.9" customHeight="1">
      <c r="A69" s="531">
        <v>11</v>
      </c>
      <c r="B69" s="479">
        <v>44260</v>
      </c>
      <c r="C69" s="491"/>
      <c r="D69" s="461" t="s">
        <v>906</v>
      </c>
      <c r="E69" s="492" t="s">
        <v>817</v>
      </c>
      <c r="F69" s="462">
        <v>7175</v>
      </c>
      <c r="G69" s="462">
        <v>7280</v>
      </c>
      <c r="H69" s="462">
        <v>7280</v>
      </c>
      <c r="I69" s="463">
        <v>6950</v>
      </c>
      <c r="J69" s="463" t="s">
        <v>885</v>
      </c>
      <c r="K69" s="532">
        <f>F69-H69</f>
        <v>-105</v>
      </c>
      <c r="L69" s="511">
        <f t="shared" ref="L69:L70" si="61">(H69*N69)*0.035%</f>
        <v>254.80000000000004</v>
      </c>
      <c r="M69" s="512">
        <f t="shared" ref="M69:M70" si="62">(K69*N69)-L69</f>
        <v>-10754.8</v>
      </c>
      <c r="N69" s="463">
        <v>100</v>
      </c>
      <c r="O69" s="513" t="s">
        <v>620</v>
      </c>
      <c r="P69" s="530">
        <v>44260</v>
      </c>
      <c r="Q69" s="363"/>
      <c r="R69" s="324" t="s">
        <v>559</v>
      </c>
      <c r="S69" s="37"/>
      <c r="Y69" s="37"/>
      <c r="Z69" s="37"/>
    </row>
    <row r="70" spans="1:26" s="369" customFormat="1" ht="13.9" customHeight="1">
      <c r="A70" s="516">
        <v>12</v>
      </c>
      <c r="B70" s="470">
        <v>44263</v>
      </c>
      <c r="C70" s="448"/>
      <c r="D70" s="446" t="s">
        <v>866</v>
      </c>
      <c r="E70" s="447" t="s">
        <v>557</v>
      </c>
      <c r="F70" s="444">
        <v>1635</v>
      </c>
      <c r="G70" s="444">
        <v>1617</v>
      </c>
      <c r="H70" s="444">
        <v>1648</v>
      </c>
      <c r="I70" s="445">
        <v>1665</v>
      </c>
      <c r="J70" s="445" t="s">
        <v>902</v>
      </c>
      <c r="K70" s="517">
        <f t="shared" ref="K70" si="63">H70-F70</f>
        <v>13</v>
      </c>
      <c r="L70" s="471">
        <f t="shared" si="61"/>
        <v>403.76000000000005</v>
      </c>
      <c r="M70" s="472">
        <f t="shared" si="62"/>
        <v>8696.24</v>
      </c>
      <c r="N70" s="445">
        <v>700</v>
      </c>
      <c r="O70" s="473" t="s">
        <v>556</v>
      </c>
      <c r="P70" s="464">
        <v>44263</v>
      </c>
      <c r="Q70" s="363"/>
      <c r="R70" s="324" t="s">
        <v>792</v>
      </c>
      <c r="S70" s="37"/>
      <c r="Y70" s="37"/>
      <c r="Z70" s="37"/>
    </row>
    <row r="71" spans="1:26" s="369" customFormat="1" ht="13.9" customHeight="1">
      <c r="A71" s="516">
        <v>13</v>
      </c>
      <c r="B71" s="470">
        <v>44263</v>
      </c>
      <c r="C71" s="448"/>
      <c r="D71" s="446" t="s">
        <v>878</v>
      </c>
      <c r="E71" s="447" t="s">
        <v>557</v>
      </c>
      <c r="F71" s="444">
        <v>1905</v>
      </c>
      <c r="G71" s="444">
        <v>1883</v>
      </c>
      <c r="H71" s="444">
        <v>1926.5</v>
      </c>
      <c r="I71" s="445">
        <v>1950</v>
      </c>
      <c r="J71" s="445" t="s">
        <v>926</v>
      </c>
      <c r="K71" s="517">
        <f t="shared" ref="K71" si="64">H71-F71</f>
        <v>21.5</v>
      </c>
      <c r="L71" s="471">
        <f t="shared" ref="L71" si="65">(H71*N71)*0.035%</f>
        <v>370.85125000000005</v>
      </c>
      <c r="M71" s="472">
        <f t="shared" ref="M71" si="66">(K71*N71)-L71</f>
        <v>11454.14875</v>
      </c>
      <c r="N71" s="445">
        <v>550</v>
      </c>
      <c r="O71" s="473" t="s">
        <v>556</v>
      </c>
      <c r="P71" s="464">
        <v>44263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16">
        <v>14</v>
      </c>
      <c r="B72" s="470">
        <v>44263</v>
      </c>
      <c r="C72" s="448"/>
      <c r="D72" s="446" t="s">
        <v>914</v>
      </c>
      <c r="E72" s="447" t="s">
        <v>557</v>
      </c>
      <c r="F72" s="444">
        <v>348.5</v>
      </c>
      <c r="G72" s="444">
        <v>340</v>
      </c>
      <c r="H72" s="444">
        <v>353.5</v>
      </c>
      <c r="I72" s="445">
        <v>365</v>
      </c>
      <c r="J72" s="445" t="s">
        <v>925</v>
      </c>
      <c r="K72" s="517">
        <f t="shared" ref="K72:K73" si="67">H72-F72</f>
        <v>5</v>
      </c>
      <c r="L72" s="471">
        <f t="shared" ref="L72:L73" si="68">(H72*N72)*0.035%</f>
        <v>191.77375000000004</v>
      </c>
      <c r="M72" s="472">
        <f t="shared" ref="M72:M73" si="69">(K72*N72)-L72</f>
        <v>7558.2262499999997</v>
      </c>
      <c r="N72" s="445">
        <v>1550</v>
      </c>
      <c r="O72" s="473" t="s">
        <v>556</v>
      </c>
      <c r="P72" s="464">
        <v>44263</v>
      </c>
      <c r="Q72" s="363"/>
      <c r="R72" s="324" t="s">
        <v>559</v>
      </c>
      <c r="S72" s="37"/>
      <c r="Y72" s="37"/>
      <c r="Z72" s="37"/>
    </row>
    <row r="73" spans="1:26" s="369" customFormat="1" ht="13.9" customHeight="1">
      <c r="A73" s="535">
        <v>15</v>
      </c>
      <c r="B73" s="479">
        <v>44263</v>
      </c>
      <c r="C73" s="491"/>
      <c r="D73" s="461" t="s">
        <v>915</v>
      </c>
      <c r="E73" s="492" t="s">
        <v>557</v>
      </c>
      <c r="F73" s="462">
        <v>910</v>
      </c>
      <c r="G73" s="462">
        <v>898</v>
      </c>
      <c r="H73" s="462">
        <v>898</v>
      </c>
      <c r="I73" s="463">
        <v>930</v>
      </c>
      <c r="J73" s="463" t="s">
        <v>934</v>
      </c>
      <c r="K73" s="536">
        <f t="shared" si="67"/>
        <v>-12</v>
      </c>
      <c r="L73" s="511">
        <f t="shared" si="68"/>
        <v>314.30000000000007</v>
      </c>
      <c r="M73" s="512">
        <f t="shared" si="69"/>
        <v>-12314.3</v>
      </c>
      <c r="N73" s="463">
        <v>1000</v>
      </c>
      <c r="O73" s="513" t="s">
        <v>620</v>
      </c>
      <c r="P73" s="484">
        <v>44264</v>
      </c>
      <c r="Q73" s="363"/>
      <c r="R73" s="324" t="s">
        <v>792</v>
      </c>
      <c r="S73" s="37"/>
      <c r="Y73" s="37"/>
      <c r="Z73" s="37"/>
    </row>
    <row r="74" spans="1:26" s="369" customFormat="1" ht="13.9" customHeight="1">
      <c r="A74" s="535">
        <v>16</v>
      </c>
      <c r="B74" s="479">
        <v>44264</v>
      </c>
      <c r="C74" s="491"/>
      <c r="D74" s="461" t="s">
        <v>914</v>
      </c>
      <c r="E74" s="492" t="s">
        <v>557</v>
      </c>
      <c r="F74" s="462">
        <v>347.5</v>
      </c>
      <c r="G74" s="462">
        <v>339.5</v>
      </c>
      <c r="H74" s="462">
        <v>339.5</v>
      </c>
      <c r="I74" s="463">
        <v>365</v>
      </c>
      <c r="J74" s="463" t="s">
        <v>910</v>
      </c>
      <c r="K74" s="536">
        <f t="shared" ref="K74:K75" si="70">H74-F74</f>
        <v>-8</v>
      </c>
      <c r="L74" s="511">
        <f t="shared" ref="L74:L75" si="71">(H74*N74)*0.035%</f>
        <v>184.17875000000004</v>
      </c>
      <c r="M74" s="512">
        <f t="shared" ref="M74:M75" si="72">(K74*N74)-L74</f>
        <v>-12584.178749999999</v>
      </c>
      <c r="N74" s="463">
        <v>1550</v>
      </c>
      <c r="O74" s="513" t="s">
        <v>620</v>
      </c>
      <c r="P74" s="530">
        <v>44264</v>
      </c>
      <c r="Q74" s="363"/>
      <c r="R74" s="324" t="s">
        <v>559</v>
      </c>
      <c r="S74" s="37"/>
      <c r="Y74" s="37"/>
      <c r="Z74" s="37"/>
    </row>
    <row r="75" spans="1:26" s="369" customFormat="1" ht="13.9" customHeight="1">
      <c r="A75" s="516">
        <v>17</v>
      </c>
      <c r="B75" s="470">
        <v>44264</v>
      </c>
      <c r="C75" s="448"/>
      <c r="D75" s="446" t="s">
        <v>866</v>
      </c>
      <c r="E75" s="447" t="s">
        <v>557</v>
      </c>
      <c r="F75" s="444">
        <v>1631.5</v>
      </c>
      <c r="G75" s="444">
        <v>1614</v>
      </c>
      <c r="H75" s="444">
        <v>1644</v>
      </c>
      <c r="I75" s="445">
        <v>1665</v>
      </c>
      <c r="J75" s="445" t="s">
        <v>943</v>
      </c>
      <c r="K75" s="517">
        <f t="shared" si="70"/>
        <v>12.5</v>
      </c>
      <c r="L75" s="471">
        <f t="shared" si="71"/>
        <v>402.78000000000009</v>
      </c>
      <c r="M75" s="472">
        <f t="shared" si="72"/>
        <v>8347.2199999999993</v>
      </c>
      <c r="N75" s="445">
        <v>700</v>
      </c>
      <c r="O75" s="473" t="s">
        <v>556</v>
      </c>
      <c r="P75" s="464">
        <v>44264</v>
      </c>
      <c r="Q75" s="363"/>
      <c r="R75" s="324" t="s">
        <v>792</v>
      </c>
      <c r="S75" s="37"/>
      <c r="Y75" s="37"/>
      <c r="Z75" s="37"/>
    </row>
    <row r="76" spans="1:26" s="369" customFormat="1" ht="13.9" customHeight="1">
      <c r="A76" s="516">
        <v>18</v>
      </c>
      <c r="B76" s="470">
        <v>44264</v>
      </c>
      <c r="C76" s="448"/>
      <c r="D76" s="446" t="s">
        <v>878</v>
      </c>
      <c r="E76" s="447" t="s">
        <v>557</v>
      </c>
      <c r="F76" s="444">
        <v>1902</v>
      </c>
      <c r="G76" s="444">
        <v>1877</v>
      </c>
      <c r="H76" s="444">
        <v>1922.5</v>
      </c>
      <c r="I76" s="445">
        <v>1950</v>
      </c>
      <c r="J76" s="445" t="s">
        <v>944</v>
      </c>
      <c r="K76" s="517">
        <f t="shared" ref="K76" si="73">H76-F76</f>
        <v>20.5</v>
      </c>
      <c r="L76" s="471">
        <f t="shared" ref="L76" si="74">(H76*N76)*0.035%</f>
        <v>370.08125000000007</v>
      </c>
      <c r="M76" s="472">
        <f t="shared" ref="M76" si="75">(K76*N76)-L76</f>
        <v>10904.918750000001</v>
      </c>
      <c r="N76" s="445">
        <v>550</v>
      </c>
      <c r="O76" s="473" t="s">
        <v>556</v>
      </c>
      <c r="P76" s="443">
        <v>44265</v>
      </c>
      <c r="Q76" s="363"/>
      <c r="R76" s="324" t="s">
        <v>792</v>
      </c>
      <c r="S76" s="37"/>
      <c r="Y76" s="37"/>
      <c r="Z76" s="37"/>
    </row>
    <row r="77" spans="1:26" s="369" customFormat="1" ht="13.9" customHeight="1">
      <c r="A77" s="537">
        <v>19</v>
      </c>
      <c r="B77" s="418">
        <v>44265</v>
      </c>
      <c r="C77" s="419"/>
      <c r="D77" s="412" t="s">
        <v>950</v>
      </c>
      <c r="E77" s="413" t="s">
        <v>557</v>
      </c>
      <c r="F77" s="387" t="s">
        <v>951</v>
      </c>
      <c r="G77" s="387">
        <v>840</v>
      </c>
      <c r="H77" s="387"/>
      <c r="I77" s="352">
        <v>900</v>
      </c>
      <c r="J77" s="352" t="s">
        <v>558</v>
      </c>
      <c r="K77" s="538"/>
      <c r="L77" s="406"/>
      <c r="M77" s="509"/>
      <c r="N77" s="352"/>
      <c r="O77" s="380"/>
      <c r="P77" s="393"/>
      <c r="Q77" s="363"/>
      <c r="R77" s="324" t="s">
        <v>792</v>
      </c>
      <c r="S77" s="37"/>
      <c r="Y77" s="37"/>
      <c r="Z77" s="37"/>
    </row>
    <row r="78" spans="1:26" s="369" customFormat="1" ht="13.9" customHeight="1">
      <c r="A78" s="537">
        <v>20</v>
      </c>
      <c r="B78" s="418">
        <v>44265</v>
      </c>
      <c r="C78" s="419"/>
      <c r="D78" s="412" t="s">
        <v>850</v>
      </c>
      <c r="E78" s="413" t="s">
        <v>557</v>
      </c>
      <c r="F78" s="387" t="s">
        <v>953</v>
      </c>
      <c r="G78" s="387">
        <v>4395</v>
      </c>
      <c r="H78" s="387"/>
      <c r="I78" s="352">
        <v>4700</v>
      </c>
      <c r="J78" s="352" t="s">
        <v>558</v>
      </c>
      <c r="K78" s="538"/>
      <c r="L78" s="406"/>
      <c r="M78" s="509"/>
      <c r="N78" s="352"/>
      <c r="O78" s="380"/>
      <c r="P78" s="393"/>
      <c r="Q78" s="363"/>
      <c r="R78" s="324" t="s">
        <v>559</v>
      </c>
      <c r="S78" s="37"/>
      <c r="Y78" s="37"/>
      <c r="Z78" s="37"/>
    </row>
    <row r="79" spans="1:26" s="369" customFormat="1" ht="13.9" customHeight="1">
      <c r="A79" s="516">
        <v>21</v>
      </c>
      <c r="B79" s="470">
        <v>44265</v>
      </c>
      <c r="C79" s="448"/>
      <c r="D79" s="446" t="s">
        <v>954</v>
      </c>
      <c r="E79" s="447" t="s">
        <v>557</v>
      </c>
      <c r="F79" s="444">
        <v>1371</v>
      </c>
      <c r="G79" s="444">
        <v>1349</v>
      </c>
      <c r="H79" s="444">
        <v>1390.5</v>
      </c>
      <c r="I79" s="445">
        <v>1410</v>
      </c>
      <c r="J79" s="445" t="s">
        <v>974</v>
      </c>
      <c r="K79" s="517">
        <f t="shared" ref="K79" si="76">H79-F79</f>
        <v>19.5</v>
      </c>
      <c r="L79" s="471">
        <f t="shared" ref="L79" si="77">(H79*N79)*0.035%</f>
        <v>292.00500000000005</v>
      </c>
      <c r="M79" s="472">
        <f t="shared" ref="M79" si="78">(K79*N79)-L79</f>
        <v>11407.995000000001</v>
      </c>
      <c r="N79" s="445">
        <v>600</v>
      </c>
      <c r="O79" s="473" t="s">
        <v>556</v>
      </c>
      <c r="P79" s="443">
        <v>44267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22">
        <v>22</v>
      </c>
      <c r="B80" s="418">
        <v>44267</v>
      </c>
      <c r="C80" s="419"/>
      <c r="D80" s="412" t="s">
        <v>866</v>
      </c>
      <c r="E80" s="413" t="s">
        <v>557</v>
      </c>
      <c r="F80" s="387" t="s">
        <v>985</v>
      </c>
      <c r="G80" s="387">
        <v>1615</v>
      </c>
      <c r="H80" s="387"/>
      <c r="I80" s="352">
        <v>1665</v>
      </c>
      <c r="J80" s="352" t="s">
        <v>558</v>
      </c>
      <c r="K80" s="523"/>
      <c r="L80" s="406"/>
      <c r="M80" s="509"/>
      <c r="N80" s="352"/>
      <c r="O80" s="380"/>
      <c r="P80" s="393"/>
      <c r="Q80" s="363"/>
      <c r="R80" s="324" t="s">
        <v>792</v>
      </c>
      <c r="S80" s="37"/>
      <c r="Y80" s="37"/>
      <c r="Z80" s="37"/>
    </row>
    <row r="81" spans="1:34" s="369" customFormat="1" ht="13.9" customHeight="1">
      <c r="A81" s="541">
        <v>23</v>
      </c>
      <c r="B81" s="418">
        <v>44267</v>
      </c>
      <c r="C81" s="419"/>
      <c r="D81" s="412" t="s">
        <v>986</v>
      </c>
      <c r="E81" s="413" t="s">
        <v>557</v>
      </c>
      <c r="F81" s="387" t="s">
        <v>987</v>
      </c>
      <c r="G81" s="387">
        <v>3385</v>
      </c>
      <c r="H81" s="387"/>
      <c r="I81" s="352" t="s">
        <v>988</v>
      </c>
      <c r="J81" s="352" t="s">
        <v>558</v>
      </c>
      <c r="K81" s="542"/>
      <c r="L81" s="406"/>
      <c r="M81" s="509"/>
      <c r="N81" s="352"/>
      <c r="O81" s="380"/>
      <c r="P81" s="393"/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41">
        <v>24</v>
      </c>
      <c r="B82" s="418">
        <v>44267</v>
      </c>
      <c r="C82" s="419"/>
      <c r="D82" s="412" t="s">
        <v>989</v>
      </c>
      <c r="E82" s="413" t="s">
        <v>557</v>
      </c>
      <c r="F82" s="387" t="s">
        <v>990</v>
      </c>
      <c r="G82" s="387">
        <v>1895</v>
      </c>
      <c r="H82" s="387"/>
      <c r="I82" s="352">
        <v>1970</v>
      </c>
      <c r="J82" s="352" t="s">
        <v>558</v>
      </c>
      <c r="K82" s="542"/>
      <c r="L82" s="406"/>
      <c r="M82" s="509"/>
      <c r="N82" s="352"/>
      <c r="O82" s="380"/>
      <c r="P82" s="393"/>
      <c r="Q82" s="363"/>
      <c r="R82" s="324" t="s">
        <v>792</v>
      </c>
      <c r="S82" s="37"/>
      <c r="Y82" s="37"/>
      <c r="Z82" s="37"/>
    </row>
    <row r="83" spans="1:34" s="369" customFormat="1" ht="13.9" customHeight="1">
      <c r="A83" s="541"/>
      <c r="B83" s="418"/>
      <c r="C83" s="419"/>
      <c r="D83" s="412"/>
      <c r="E83" s="413"/>
      <c r="F83" s="387"/>
      <c r="G83" s="387"/>
      <c r="H83" s="387"/>
      <c r="I83" s="352"/>
      <c r="J83" s="352"/>
      <c r="K83" s="542"/>
      <c r="L83" s="406"/>
      <c r="M83" s="509"/>
      <c r="N83" s="352"/>
      <c r="O83" s="380"/>
      <c r="P83" s="393"/>
      <c r="Q83" s="363"/>
      <c r="R83" s="324"/>
      <c r="S83" s="37"/>
      <c r="Y83" s="37"/>
      <c r="Z83" s="37"/>
    </row>
    <row r="84" spans="1:34" s="369" customFormat="1" ht="13.9" customHeight="1">
      <c r="A84" s="541"/>
      <c r="B84" s="418"/>
      <c r="C84" s="419"/>
      <c r="D84" s="412"/>
      <c r="E84" s="413"/>
      <c r="F84" s="387"/>
      <c r="G84" s="387"/>
      <c r="H84" s="387"/>
      <c r="I84" s="352"/>
      <c r="J84" s="352"/>
      <c r="K84" s="542"/>
      <c r="L84" s="406"/>
      <c r="M84" s="509"/>
      <c r="N84" s="352"/>
      <c r="O84" s="380"/>
      <c r="P84" s="393"/>
      <c r="Q84" s="363"/>
      <c r="R84" s="324"/>
      <c r="S84" s="37"/>
      <c r="Y84" s="37"/>
      <c r="Z84" s="37"/>
    </row>
    <row r="85" spans="1:34" s="369" customFormat="1" ht="13.9" customHeight="1">
      <c r="A85" s="420"/>
      <c r="B85" s="418"/>
      <c r="C85" s="419"/>
      <c r="D85" s="412"/>
      <c r="E85" s="413"/>
      <c r="F85" s="387"/>
      <c r="G85" s="387"/>
      <c r="H85" s="387"/>
      <c r="I85" s="352"/>
      <c r="J85" s="352"/>
      <c r="K85" s="352"/>
      <c r="L85" s="352"/>
      <c r="M85" s="352"/>
      <c r="N85" s="352"/>
      <c r="O85" s="352"/>
      <c r="P85" s="352"/>
      <c r="Q85" s="363"/>
      <c r="R85" s="324"/>
      <c r="S85" s="37"/>
      <c r="Y85" s="37"/>
      <c r="Z85" s="37"/>
    </row>
    <row r="86" spans="1:34" s="369" customFormat="1" ht="13.9" customHeight="1">
      <c r="A86" s="430"/>
      <c r="B86" s="424"/>
      <c r="C86" s="431"/>
      <c r="D86" s="432"/>
      <c r="E86" s="353"/>
      <c r="F86" s="399"/>
      <c r="G86" s="399"/>
      <c r="H86" s="399"/>
      <c r="I86" s="395"/>
      <c r="J86" s="395"/>
      <c r="K86" s="395"/>
      <c r="L86" s="395"/>
      <c r="M86" s="395"/>
      <c r="N86" s="395"/>
      <c r="O86" s="395"/>
      <c r="P86" s="395"/>
      <c r="Q86" s="363"/>
      <c r="R86" s="324"/>
      <c r="S86" s="37"/>
      <c r="Y86" s="37"/>
      <c r="Z86" s="37"/>
    </row>
    <row r="87" spans="1:34" s="3" customFormat="1">
      <c r="A87" s="41"/>
      <c r="B87" s="42"/>
      <c r="C87" s="43"/>
      <c r="D87" s="44"/>
      <c r="E87" s="45"/>
      <c r="F87" s="46"/>
      <c r="G87" s="46"/>
      <c r="H87" s="46"/>
      <c r="I87" s="46"/>
      <c r="J87" s="14"/>
      <c r="K87" s="88"/>
      <c r="L87" s="88"/>
      <c r="M87" s="14"/>
      <c r="N87" s="13"/>
      <c r="O87" s="89"/>
      <c r="P87" s="2"/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" customFormat="1" ht="15">
      <c r="A88" s="47" t="s">
        <v>573</v>
      </c>
      <c r="B88" s="47"/>
      <c r="C88" s="47"/>
      <c r="D88" s="47"/>
      <c r="E88" s="48"/>
      <c r="F88" s="46"/>
      <c r="G88" s="46"/>
      <c r="H88" s="46"/>
      <c r="I88" s="46"/>
      <c r="J88" s="50"/>
      <c r="K88" s="9"/>
      <c r="L88" s="9"/>
      <c r="M88" s="9"/>
      <c r="N88" s="8"/>
      <c r="O88" s="50"/>
      <c r="P88" s="2"/>
      <c r="Q88" s="1"/>
      <c r="R88" s="14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3" customFormat="1" ht="38.25">
      <c r="A89" s="18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49" t="s">
        <v>566</v>
      </c>
      <c r="H89" s="18" t="s">
        <v>549</v>
      </c>
      <c r="I89" s="18" t="s">
        <v>550</v>
      </c>
      <c r="J89" s="17" t="s">
        <v>551</v>
      </c>
      <c r="K89" s="17" t="s">
        <v>574</v>
      </c>
      <c r="L89" s="60" t="s">
        <v>820</v>
      </c>
      <c r="M89" s="74" t="s">
        <v>568</v>
      </c>
      <c r="N89" s="18" t="s">
        <v>569</v>
      </c>
      <c r="O89" s="18" t="s">
        <v>554</v>
      </c>
      <c r="P89" s="19" t="s">
        <v>555</v>
      </c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69" customFormat="1" ht="13.9" customHeight="1">
      <c r="A90" s="516">
        <v>1</v>
      </c>
      <c r="B90" s="470">
        <v>44256</v>
      </c>
      <c r="C90" s="448"/>
      <c r="D90" s="446" t="s">
        <v>863</v>
      </c>
      <c r="E90" s="447" t="s">
        <v>557</v>
      </c>
      <c r="F90" s="444">
        <v>350</v>
      </c>
      <c r="G90" s="444">
        <v>190</v>
      </c>
      <c r="H90" s="444">
        <v>470</v>
      </c>
      <c r="I90" s="445">
        <v>700</v>
      </c>
      <c r="J90" s="445" t="s">
        <v>864</v>
      </c>
      <c r="K90" s="517">
        <f t="shared" ref="K90" si="79">H90-F90</f>
        <v>120</v>
      </c>
      <c r="L90" s="445">
        <v>100</v>
      </c>
      <c r="M90" s="472">
        <f t="shared" ref="M90" si="80">(K90*N90)-L90</f>
        <v>2900</v>
      </c>
      <c r="N90" s="445">
        <v>25</v>
      </c>
      <c r="O90" s="473" t="s">
        <v>556</v>
      </c>
      <c r="P90" s="464">
        <v>44256</v>
      </c>
      <c r="Q90" s="363"/>
      <c r="R90" s="324" t="s">
        <v>559</v>
      </c>
      <c r="S90" s="37"/>
      <c r="Y90" s="37"/>
      <c r="Z90" s="37"/>
    </row>
    <row r="91" spans="1:34" s="369" customFormat="1" ht="13.9" customHeight="1">
      <c r="A91" s="516">
        <v>2</v>
      </c>
      <c r="B91" s="470">
        <v>44256</v>
      </c>
      <c r="C91" s="448"/>
      <c r="D91" s="446" t="s">
        <v>863</v>
      </c>
      <c r="E91" s="447" t="s">
        <v>557</v>
      </c>
      <c r="F91" s="444">
        <v>340</v>
      </c>
      <c r="G91" s="444">
        <v>190</v>
      </c>
      <c r="H91" s="444">
        <v>430</v>
      </c>
      <c r="I91" s="445">
        <v>700</v>
      </c>
      <c r="J91" s="445" t="s">
        <v>865</v>
      </c>
      <c r="K91" s="517">
        <f t="shared" ref="K91" si="81">H91-F91</f>
        <v>90</v>
      </c>
      <c r="L91" s="445">
        <v>100</v>
      </c>
      <c r="M91" s="472">
        <f t="shared" ref="M91" si="82">(K91*N91)-L91</f>
        <v>2150</v>
      </c>
      <c r="N91" s="445">
        <v>25</v>
      </c>
      <c r="O91" s="473" t="s">
        <v>556</v>
      </c>
      <c r="P91" s="464">
        <v>44256</v>
      </c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516">
        <v>3</v>
      </c>
      <c r="B92" s="470">
        <v>44257</v>
      </c>
      <c r="C92" s="448"/>
      <c r="D92" s="446" t="s">
        <v>876</v>
      </c>
      <c r="E92" s="447" t="s">
        <v>557</v>
      </c>
      <c r="F92" s="444">
        <v>320</v>
      </c>
      <c r="G92" s="444">
        <v>170</v>
      </c>
      <c r="H92" s="444">
        <v>405</v>
      </c>
      <c r="I92" s="445">
        <v>700</v>
      </c>
      <c r="J92" s="445" t="s">
        <v>893</v>
      </c>
      <c r="K92" s="517">
        <f t="shared" ref="K92" si="83">H92-F92</f>
        <v>85</v>
      </c>
      <c r="L92" s="445">
        <v>100</v>
      </c>
      <c r="M92" s="472">
        <f t="shared" ref="M92" si="84">(K92*N92)-L92</f>
        <v>2025</v>
      </c>
      <c r="N92" s="445">
        <v>25</v>
      </c>
      <c r="O92" s="473" t="s">
        <v>556</v>
      </c>
      <c r="P92" s="464">
        <v>44257</v>
      </c>
      <c r="Q92" s="363"/>
      <c r="R92" s="324" t="s">
        <v>792</v>
      </c>
      <c r="S92" s="37"/>
      <c r="Y92" s="37"/>
      <c r="Z92" s="37"/>
    </row>
    <row r="93" spans="1:34" s="369" customFormat="1" ht="13.9" customHeight="1">
      <c r="A93" s="516">
        <v>4</v>
      </c>
      <c r="B93" s="470">
        <v>44257</v>
      </c>
      <c r="C93" s="448"/>
      <c r="D93" s="446" t="s">
        <v>881</v>
      </c>
      <c r="E93" s="447" t="s">
        <v>557</v>
      </c>
      <c r="F93" s="444">
        <v>73.5</v>
      </c>
      <c r="G93" s="444">
        <v>25</v>
      </c>
      <c r="H93" s="444">
        <v>96</v>
      </c>
      <c r="I93" s="445">
        <v>150</v>
      </c>
      <c r="J93" s="445" t="s">
        <v>882</v>
      </c>
      <c r="K93" s="517">
        <f t="shared" ref="K93" si="85">H93-F93</f>
        <v>22.5</v>
      </c>
      <c r="L93" s="445">
        <v>100</v>
      </c>
      <c r="M93" s="472">
        <f t="shared" ref="M93" si="86">(K93*N93)-L93</f>
        <v>1587.5</v>
      </c>
      <c r="N93" s="445">
        <v>75</v>
      </c>
      <c r="O93" s="473" t="s">
        <v>556</v>
      </c>
      <c r="P93" s="464">
        <v>44257</v>
      </c>
      <c r="Q93" s="363"/>
      <c r="R93" s="324" t="s">
        <v>792</v>
      </c>
      <c r="S93" s="37"/>
      <c r="Y93" s="37"/>
      <c r="Z93" s="37"/>
    </row>
    <row r="94" spans="1:34" s="369" customFormat="1" ht="13.9" customHeight="1">
      <c r="A94" s="528">
        <v>5</v>
      </c>
      <c r="B94" s="479">
        <v>44257</v>
      </c>
      <c r="C94" s="491"/>
      <c r="D94" s="461" t="s">
        <v>881</v>
      </c>
      <c r="E94" s="492" t="s">
        <v>557</v>
      </c>
      <c r="F94" s="462">
        <v>73.5</v>
      </c>
      <c r="G94" s="462">
        <v>25</v>
      </c>
      <c r="H94" s="462">
        <v>25</v>
      </c>
      <c r="I94" s="463">
        <v>150</v>
      </c>
      <c r="J94" s="463" t="s">
        <v>884</v>
      </c>
      <c r="K94" s="529">
        <f t="shared" ref="K94:K95" si="87">H94-F94</f>
        <v>-48.5</v>
      </c>
      <c r="L94" s="463">
        <v>100</v>
      </c>
      <c r="M94" s="512">
        <f t="shared" ref="M94:M95" si="88">(K94*N94)-L94</f>
        <v>-3737.5</v>
      </c>
      <c r="N94" s="463">
        <v>75</v>
      </c>
      <c r="O94" s="513" t="s">
        <v>620</v>
      </c>
      <c r="P94" s="484">
        <v>44258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516">
        <v>6</v>
      </c>
      <c r="B95" s="470">
        <v>44258</v>
      </c>
      <c r="C95" s="448"/>
      <c r="D95" s="446" t="s">
        <v>898</v>
      </c>
      <c r="E95" s="447" t="s">
        <v>557</v>
      </c>
      <c r="F95" s="444">
        <v>295</v>
      </c>
      <c r="G95" s="444">
        <v>145</v>
      </c>
      <c r="H95" s="444">
        <v>375</v>
      </c>
      <c r="I95" s="445">
        <v>600</v>
      </c>
      <c r="J95" s="445" t="s">
        <v>903</v>
      </c>
      <c r="K95" s="517">
        <f t="shared" si="87"/>
        <v>80</v>
      </c>
      <c r="L95" s="445">
        <v>100</v>
      </c>
      <c r="M95" s="472">
        <f t="shared" si="88"/>
        <v>1900</v>
      </c>
      <c r="N95" s="445">
        <v>25</v>
      </c>
      <c r="O95" s="473" t="s">
        <v>556</v>
      </c>
      <c r="P95" s="443">
        <v>44259</v>
      </c>
      <c r="Q95" s="363"/>
      <c r="R95" s="324" t="s">
        <v>559</v>
      </c>
      <c r="S95" s="37"/>
      <c r="Y95" s="37"/>
      <c r="Z95" s="37"/>
    </row>
    <row r="96" spans="1:34" s="369" customFormat="1" ht="13.9" customHeight="1">
      <c r="A96" s="516">
        <v>7</v>
      </c>
      <c r="B96" s="470">
        <v>44259</v>
      </c>
      <c r="C96" s="448"/>
      <c r="D96" s="446" t="s">
        <v>901</v>
      </c>
      <c r="E96" s="447" t="s">
        <v>557</v>
      </c>
      <c r="F96" s="444">
        <v>30</v>
      </c>
      <c r="G96" s="444"/>
      <c r="H96" s="444">
        <v>43</v>
      </c>
      <c r="I96" s="445">
        <v>80</v>
      </c>
      <c r="J96" s="445" t="s">
        <v>902</v>
      </c>
      <c r="K96" s="517">
        <f t="shared" ref="K96:K98" si="89">H96-F96</f>
        <v>13</v>
      </c>
      <c r="L96" s="445">
        <v>100</v>
      </c>
      <c r="M96" s="472">
        <f t="shared" ref="M96:M98" si="90">(K96*N96)-L96</f>
        <v>875</v>
      </c>
      <c r="N96" s="445">
        <v>75</v>
      </c>
      <c r="O96" s="473" t="s">
        <v>556</v>
      </c>
      <c r="P96" s="464">
        <v>44259</v>
      </c>
      <c r="Q96" s="363"/>
      <c r="R96" s="324" t="s">
        <v>792</v>
      </c>
      <c r="S96" s="37"/>
      <c r="Y96" s="37"/>
      <c r="Z96" s="37"/>
    </row>
    <row r="97" spans="1:26" s="369" customFormat="1" ht="13.9" customHeight="1">
      <c r="A97" s="516">
        <v>8</v>
      </c>
      <c r="B97" s="470">
        <v>44259</v>
      </c>
      <c r="C97" s="448"/>
      <c r="D97" s="446" t="s">
        <v>899</v>
      </c>
      <c r="E97" s="447" t="s">
        <v>557</v>
      </c>
      <c r="F97" s="444">
        <v>305</v>
      </c>
      <c r="G97" s="444">
        <v>145</v>
      </c>
      <c r="H97" s="444">
        <v>365</v>
      </c>
      <c r="I97" s="445">
        <v>600</v>
      </c>
      <c r="J97" s="445" t="s">
        <v>787</v>
      </c>
      <c r="K97" s="517">
        <f t="shared" si="89"/>
        <v>60</v>
      </c>
      <c r="L97" s="445">
        <v>100</v>
      </c>
      <c r="M97" s="472">
        <f t="shared" si="90"/>
        <v>1400</v>
      </c>
      <c r="N97" s="445">
        <v>25</v>
      </c>
      <c r="O97" s="473" t="s">
        <v>556</v>
      </c>
      <c r="P97" s="464">
        <v>44259</v>
      </c>
      <c r="Q97" s="363"/>
      <c r="R97" s="324" t="s">
        <v>559</v>
      </c>
      <c r="S97" s="37"/>
      <c r="Y97" s="37"/>
      <c r="Z97" s="37"/>
    </row>
    <row r="98" spans="1:26" s="369" customFormat="1" ht="13.9" customHeight="1">
      <c r="A98" s="533">
        <v>9</v>
      </c>
      <c r="B98" s="479">
        <v>44260</v>
      </c>
      <c r="C98" s="491"/>
      <c r="D98" s="461" t="s">
        <v>907</v>
      </c>
      <c r="E98" s="492" t="s">
        <v>557</v>
      </c>
      <c r="F98" s="462">
        <v>75</v>
      </c>
      <c r="G98" s="462">
        <v>30</v>
      </c>
      <c r="H98" s="462">
        <v>30</v>
      </c>
      <c r="I98" s="463">
        <v>150</v>
      </c>
      <c r="J98" s="463" t="s">
        <v>929</v>
      </c>
      <c r="K98" s="534">
        <f t="shared" si="89"/>
        <v>-45</v>
      </c>
      <c r="L98" s="463">
        <v>100</v>
      </c>
      <c r="M98" s="512">
        <f t="shared" si="90"/>
        <v>-3475</v>
      </c>
      <c r="N98" s="463">
        <v>75</v>
      </c>
      <c r="O98" s="513" t="s">
        <v>620</v>
      </c>
      <c r="P98" s="484">
        <v>44263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58">
        <v>10</v>
      </c>
      <c r="B99" s="560">
        <v>44260</v>
      </c>
      <c r="C99" s="419"/>
      <c r="D99" s="412" t="s">
        <v>916</v>
      </c>
      <c r="E99" s="413" t="s">
        <v>557</v>
      </c>
      <c r="F99" s="387" t="s">
        <v>917</v>
      </c>
      <c r="G99" s="387"/>
      <c r="H99" s="387"/>
      <c r="I99" s="352"/>
      <c r="J99" s="562" t="s">
        <v>558</v>
      </c>
      <c r="K99" s="406"/>
      <c r="L99" s="406"/>
      <c r="M99" s="509"/>
      <c r="N99" s="352"/>
      <c r="O99" s="380"/>
      <c r="P99" s="393"/>
      <c r="Q99" s="363"/>
      <c r="R99" s="324" t="s">
        <v>559</v>
      </c>
      <c r="S99" s="37"/>
      <c r="Y99" s="37"/>
      <c r="Z99" s="37"/>
    </row>
    <row r="100" spans="1:26" s="369" customFormat="1" ht="13.9" customHeight="1">
      <c r="A100" s="559"/>
      <c r="B100" s="561"/>
      <c r="C100" s="419"/>
      <c r="D100" s="412" t="s">
        <v>918</v>
      </c>
      <c r="E100" s="413" t="s">
        <v>817</v>
      </c>
      <c r="F100" s="387" t="s">
        <v>919</v>
      </c>
      <c r="G100" s="387"/>
      <c r="H100" s="387"/>
      <c r="I100" s="352"/>
      <c r="J100" s="563"/>
      <c r="K100" s="404"/>
      <c r="L100" s="406"/>
      <c r="M100" s="352"/>
      <c r="N100" s="352"/>
      <c r="O100" s="352"/>
      <c r="P100" s="352"/>
      <c r="Q100" s="363"/>
      <c r="R100" s="324" t="s">
        <v>559</v>
      </c>
      <c r="S100" s="37"/>
      <c r="Y100" s="37"/>
      <c r="Z100" s="37"/>
    </row>
    <row r="101" spans="1:26" s="369" customFormat="1" ht="13.9" customHeight="1">
      <c r="A101" s="516">
        <v>11</v>
      </c>
      <c r="B101" s="470">
        <v>44263</v>
      </c>
      <c r="C101" s="448"/>
      <c r="D101" s="446" t="s">
        <v>927</v>
      </c>
      <c r="E101" s="447" t="s">
        <v>557</v>
      </c>
      <c r="F101" s="444">
        <v>81</v>
      </c>
      <c r="G101" s="444">
        <v>40</v>
      </c>
      <c r="H101" s="444">
        <v>97</v>
      </c>
      <c r="I101" s="445">
        <v>160</v>
      </c>
      <c r="J101" s="445" t="s">
        <v>928</v>
      </c>
      <c r="K101" s="517">
        <f t="shared" ref="K101" si="91">H101-F101</f>
        <v>16</v>
      </c>
      <c r="L101" s="445">
        <v>100</v>
      </c>
      <c r="M101" s="472">
        <f t="shared" ref="M101" si="92">(K101*N101)-L101</f>
        <v>1100</v>
      </c>
      <c r="N101" s="445">
        <v>75</v>
      </c>
      <c r="O101" s="473" t="s">
        <v>556</v>
      </c>
      <c r="P101" s="464">
        <v>44263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6">
        <v>12</v>
      </c>
      <c r="B102" s="470">
        <v>44264</v>
      </c>
      <c r="C102" s="448"/>
      <c r="D102" s="446" t="s">
        <v>930</v>
      </c>
      <c r="E102" s="447" t="s">
        <v>557</v>
      </c>
      <c r="F102" s="444">
        <v>61</v>
      </c>
      <c r="G102" s="444">
        <v>20</v>
      </c>
      <c r="H102" s="444">
        <v>73</v>
      </c>
      <c r="I102" s="445">
        <v>140</v>
      </c>
      <c r="J102" s="445" t="s">
        <v>904</v>
      </c>
      <c r="K102" s="517">
        <f t="shared" ref="K102" si="93">H102-F102</f>
        <v>12</v>
      </c>
      <c r="L102" s="445">
        <v>100</v>
      </c>
      <c r="M102" s="472">
        <f t="shared" ref="M102" si="94">(K102*N102)-L102</f>
        <v>800</v>
      </c>
      <c r="N102" s="445">
        <v>75</v>
      </c>
      <c r="O102" s="473" t="s">
        <v>556</v>
      </c>
      <c r="P102" s="464">
        <v>44264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16">
        <v>13</v>
      </c>
      <c r="B103" s="470">
        <v>44264</v>
      </c>
      <c r="C103" s="448"/>
      <c r="D103" s="446" t="s">
        <v>899</v>
      </c>
      <c r="E103" s="447" t="s">
        <v>557</v>
      </c>
      <c r="F103" s="444">
        <v>200</v>
      </c>
      <c r="G103" s="444">
        <v>70</v>
      </c>
      <c r="H103" s="444">
        <v>260</v>
      </c>
      <c r="I103" s="445">
        <v>500</v>
      </c>
      <c r="J103" s="445" t="s">
        <v>787</v>
      </c>
      <c r="K103" s="517">
        <f t="shared" ref="K103:K104" si="95">H103-F103</f>
        <v>60</v>
      </c>
      <c r="L103" s="445">
        <v>100</v>
      </c>
      <c r="M103" s="472">
        <f t="shared" ref="M103:M104" si="96">(K103*N103)-L103</f>
        <v>1400</v>
      </c>
      <c r="N103" s="445">
        <v>25</v>
      </c>
      <c r="O103" s="473" t="s">
        <v>556</v>
      </c>
      <c r="P103" s="464">
        <v>44264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16">
        <v>14</v>
      </c>
      <c r="B104" s="470">
        <v>44264</v>
      </c>
      <c r="C104" s="448"/>
      <c r="D104" s="446" t="s">
        <v>899</v>
      </c>
      <c r="E104" s="447" t="s">
        <v>557</v>
      </c>
      <c r="F104" s="444">
        <v>175</v>
      </c>
      <c r="G104" s="444">
        <v>70</v>
      </c>
      <c r="H104" s="444">
        <v>225</v>
      </c>
      <c r="I104" s="445">
        <v>500</v>
      </c>
      <c r="J104" s="445" t="s">
        <v>932</v>
      </c>
      <c r="K104" s="517">
        <f t="shared" si="95"/>
        <v>50</v>
      </c>
      <c r="L104" s="445">
        <v>100</v>
      </c>
      <c r="M104" s="472">
        <f t="shared" si="96"/>
        <v>1150</v>
      </c>
      <c r="N104" s="445">
        <v>25</v>
      </c>
      <c r="O104" s="473" t="s">
        <v>556</v>
      </c>
      <c r="P104" s="464">
        <v>44264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16">
        <v>15</v>
      </c>
      <c r="B105" s="470">
        <v>44264</v>
      </c>
      <c r="C105" s="448"/>
      <c r="D105" s="446" t="s">
        <v>930</v>
      </c>
      <c r="E105" s="447" t="s">
        <v>557</v>
      </c>
      <c r="F105" s="444">
        <v>61</v>
      </c>
      <c r="G105" s="444">
        <v>20</v>
      </c>
      <c r="H105" s="444">
        <v>74</v>
      </c>
      <c r="I105" s="445">
        <v>140</v>
      </c>
      <c r="J105" s="445" t="s">
        <v>902</v>
      </c>
      <c r="K105" s="517">
        <f t="shared" ref="K105:K106" si="97">H105-F105</f>
        <v>13</v>
      </c>
      <c r="L105" s="445">
        <v>100</v>
      </c>
      <c r="M105" s="472">
        <f t="shared" ref="M105:M106" si="98">(K105*N105)-L105</f>
        <v>875</v>
      </c>
      <c r="N105" s="445">
        <v>75</v>
      </c>
      <c r="O105" s="473" t="s">
        <v>556</v>
      </c>
      <c r="P105" s="464">
        <v>44264</v>
      </c>
      <c r="Q105" s="363"/>
      <c r="R105" s="324" t="s">
        <v>792</v>
      </c>
      <c r="S105" s="37"/>
      <c r="Y105" s="37"/>
      <c r="Z105" s="37"/>
    </row>
    <row r="106" spans="1:26" s="369" customFormat="1" ht="13.9" customHeight="1">
      <c r="A106" s="516">
        <v>16</v>
      </c>
      <c r="B106" s="470">
        <v>44264</v>
      </c>
      <c r="C106" s="448"/>
      <c r="D106" s="446" t="s">
        <v>931</v>
      </c>
      <c r="E106" s="447" t="s">
        <v>557</v>
      </c>
      <c r="F106" s="444">
        <v>210</v>
      </c>
      <c r="G106" s="444">
        <v>70</v>
      </c>
      <c r="H106" s="444">
        <v>275</v>
      </c>
      <c r="I106" s="445">
        <v>500</v>
      </c>
      <c r="J106" s="445" t="s">
        <v>933</v>
      </c>
      <c r="K106" s="517">
        <f t="shared" si="97"/>
        <v>65</v>
      </c>
      <c r="L106" s="445">
        <v>100</v>
      </c>
      <c r="M106" s="472">
        <f t="shared" si="98"/>
        <v>1525</v>
      </c>
      <c r="N106" s="445">
        <v>25</v>
      </c>
      <c r="O106" s="473" t="s">
        <v>556</v>
      </c>
      <c r="P106" s="464">
        <v>44264</v>
      </c>
      <c r="Q106" s="363"/>
      <c r="R106" s="324" t="s">
        <v>559</v>
      </c>
      <c r="S106" s="37"/>
      <c r="Y106" s="37"/>
      <c r="Z106" s="37"/>
    </row>
    <row r="107" spans="1:26" s="369" customFormat="1" ht="13.9" customHeight="1">
      <c r="A107" s="516">
        <v>17</v>
      </c>
      <c r="B107" s="470">
        <v>44265</v>
      </c>
      <c r="C107" s="448"/>
      <c r="D107" s="446" t="s">
        <v>945</v>
      </c>
      <c r="E107" s="447" t="s">
        <v>557</v>
      </c>
      <c r="F107" s="444">
        <v>50</v>
      </c>
      <c r="G107" s="444"/>
      <c r="H107" s="444">
        <v>65</v>
      </c>
      <c r="I107" s="445">
        <v>100</v>
      </c>
      <c r="J107" s="445" t="s">
        <v>947</v>
      </c>
      <c r="K107" s="517">
        <f t="shared" ref="K107:K110" si="99">H107-F107</f>
        <v>15</v>
      </c>
      <c r="L107" s="445">
        <v>100</v>
      </c>
      <c r="M107" s="472">
        <f t="shared" ref="M107:M110" si="100">(K107*N107)-L107</f>
        <v>1025</v>
      </c>
      <c r="N107" s="445">
        <v>75</v>
      </c>
      <c r="O107" s="473" t="s">
        <v>556</v>
      </c>
      <c r="P107" s="464">
        <v>44265</v>
      </c>
      <c r="Q107" s="363"/>
      <c r="R107" s="324" t="s">
        <v>792</v>
      </c>
      <c r="S107" s="37"/>
      <c r="Y107" s="37"/>
      <c r="Z107" s="37"/>
    </row>
    <row r="108" spans="1:26" s="369" customFormat="1" ht="13.9" customHeight="1">
      <c r="A108" s="516">
        <v>18</v>
      </c>
      <c r="B108" s="470">
        <v>44265</v>
      </c>
      <c r="C108" s="448"/>
      <c r="D108" s="446" t="s">
        <v>946</v>
      </c>
      <c r="E108" s="447" t="s">
        <v>557</v>
      </c>
      <c r="F108" s="444">
        <v>350</v>
      </c>
      <c r="G108" s="444">
        <v>170</v>
      </c>
      <c r="H108" s="444">
        <v>405</v>
      </c>
      <c r="I108" s="445">
        <v>600</v>
      </c>
      <c r="J108" s="445" t="s">
        <v>680</v>
      </c>
      <c r="K108" s="517">
        <f t="shared" si="99"/>
        <v>55</v>
      </c>
      <c r="L108" s="445">
        <v>100</v>
      </c>
      <c r="M108" s="472">
        <f t="shared" si="100"/>
        <v>1275</v>
      </c>
      <c r="N108" s="445">
        <v>25</v>
      </c>
      <c r="O108" s="473" t="s">
        <v>556</v>
      </c>
      <c r="P108" s="464">
        <v>44265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39">
        <v>19</v>
      </c>
      <c r="B109" s="479">
        <v>44265</v>
      </c>
      <c r="C109" s="419"/>
      <c r="D109" s="461" t="s">
        <v>948</v>
      </c>
      <c r="E109" s="492" t="s">
        <v>557</v>
      </c>
      <c r="F109" s="462">
        <v>21.5</v>
      </c>
      <c r="G109" s="462"/>
      <c r="H109" s="462">
        <v>0</v>
      </c>
      <c r="I109" s="463">
        <v>50</v>
      </c>
      <c r="J109" s="463" t="s">
        <v>949</v>
      </c>
      <c r="K109" s="540">
        <f t="shared" si="99"/>
        <v>-21.5</v>
      </c>
      <c r="L109" s="463">
        <v>100</v>
      </c>
      <c r="M109" s="512">
        <f t="shared" si="100"/>
        <v>-1712.5</v>
      </c>
      <c r="N109" s="463">
        <v>75</v>
      </c>
      <c r="O109" s="513" t="s">
        <v>620</v>
      </c>
      <c r="P109" s="530">
        <v>44265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16">
        <v>20</v>
      </c>
      <c r="B110" s="470">
        <v>44265</v>
      </c>
      <c r="C110" s="448"/>
      <c r="D110" s="446" t="s">
        <v>952</v>
      </c>
      <c r="E110" s="447" t="s">
        <v>557</v>
      </c>
      <c r="F110" s="444">
        <v>4.2</v>
      </c>
      <c r="G110" s="444">
        <v>2.5</v>
      </c>
      <c r="H110" s="444">
        <v>5</v>
      </c>
      <c r="I110" s="445">
        <v>7</v>
      </c>
      <c r="J110" s="445" t="s">
        <v>984</v>
      </c>
      <c r="K110" s="517">
        <f t="shared" si="99"/>
        <v>0.79999999999999982</v>
      </c>
      <c r="L110" s="445">
        <v>100</v>
      </c>
      <c r="M110" s="472">
        <f t="shared" si="100"/>
        <v>2299.9999999999995</v>
      </c>
      <c r="N110" s="445">
        <v>3000</v>
      </c>
      <c r="O110" s="473" t="s">
        <v>556</v>
      </c>
      <c r="P110" s="443">
        <v>44267</v>
      </c>
      <c r="Q110" s="363"/>
      <c r="R110" s="324" t="s">
        <v>559</v>
      </c>
      <c r="S110" s="37"/>
      <c r="Y110" s="37"/>
      <c r="Z110" s="37"/>
    </row>
    <row r="111" spans="1:26" s="369" customFormat="1" ht="13.9" customHeight="1">
      <c r="A111" s="516">
        <v>21</v>
      </c>
      <c r="B111" s="470">
        <v>44267</v>
      </c>
      <c r="C111" s="448"/>
      <c r="D111" s="446" t="s">
        <v>980</v>
      </c>
      <c r="E111" s="447" t="s">
        <v>557</v>
      </c>
      <c r="F111" s="444">
        <v>335</v>
      </c>
      <c r="G111" s="444">
        <v>160</v>
      </c>
      <c r="H111" s="444">
        <v>390</v>
      </c>
      <c r="I111" s="445" t="s">
        <v>981</v>
      </c>
      <c r="J111" s="445" t="s">
        <v>680</v>
      </c>
      <c r="K111" s="517">
        <f t="shared" ref="K111:K112" si="101">H111-F111</f>
        <v>55</v>
      </c>
      <c r="L111" s="445">
        <v>100</v>
      </c>
      <c r="M111" s="472">
        <f t="shared" ref="M111:M112" si="102">(K111*N111)-L111</f>
        <v>1275</v>
      </c>
      <c r="N111" s="445">
        <v>25</v>
      </c>
      <c r="O111" s="473" t="s">
        <v>556</v>
      </c>
      <c r="P111" s="464">
        <v>44267</v>
      </c>
      <c r="Q111" s="363"/>
      <c r="R111" s="324" t="s">
        <v>559</v>
      </c>
      <c r="S111" s="37"/>
      <c r="Y111" s="37"/>
      <c r="Z111" s="37"/>
    </row>
    <row r="112" spans="1:26" s="369" customFormat="1" ht="13.9" customHeight="1">
      <c r="A112" s="516">
        <v>22</v>
      </c>
      <c r="B112" s="470">
        <v>44267</v>
      </c>
      <c r="C112" s="448"/>
      <c r="D112" s="446" t="s">
        <v>982</v>
      </c>
      <c r="E112" s="447" t="s">
        <v>557</v>
      </c>
      <c r="F112" s="444">
        <v>52</v>
      </c>
      <c r="G112" s="444">
        <v>18</v>
      </c>
      <c r="H112" s="444">
        <v>65</v>
      </c>
      <c r="I112" s="445" t="s">
        <v>983</v>
      </c>
      <c r="J112" s="445" t="s">
        <v>902</v>
      </c>
      <c r="K112" s="517">
        <f t="shared" si="101"/>
        <v>13</v>
      </c>
      <c r="L112" s="445">
        <v>100</v>
      </c>
      <c r="M112" s="472">
        <f t="shared" si="102"/>
        <v>875</v>
      </c>
      <c r="N112" s="445">
        <v>75</v>
      </c>
      <c r="O112" s="473" t="s">
        <v>556</v>
      </c>
      <c r="P112" s="464">
        <v>44267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41"/>
      <c r="B113" s="418"/>
      <c r="C113" s="419"/>
      <c r="D113" s="412"/>
      <c r="E113" s="413"/>
      <c r="F113" s="387"/>
      <c r="G113" s="387"/>
      <c r="H113" s="387"/>
      <c r="I113" s="352"/>
      <c r="J113" s="352"/>
      <c r="K113" s="542"/>
      <c r="L113" s="352"/>
      <c r="M113" s="509"/>
      <c r="N113" s="352"/>
      <c r="O113" s="380"/>
      <c r="P113" s="393"/>
      <c r="Q113" s="363"/>
      <c r="R113" s="324"/>
      <c r="S113" s="37"/>
      <c r="Y113" s="37"/>
      <c r="Z113" s="37"/>
    </row>
    <row r="114" spans="1:34" s="369" customFormat="1" ht="13.9" customHeight="1">
      <c r="A114" s="420"/>
      <c r="B114" s="418"/>
      <c r="C114" s="419"/>
      <c r="D114" s="412"/>
      <c r="E114" s="413"/>
      <c r="F114" s="387"/>
      <c r="G114" s="387"/>
      <c r="H114" s="387"/>
      <c r="I114" s="352"/>
      <c r="J114" s="352"/>
      <c r="K114" s="352"/>
      <c r="L114" s="352"/>
      <c r="M114" s="352"/>
      <c r="N114" s="352"/>
      <c r="O114" s="352"/>
      <c r="P114" s="352"/>
      <c r="Q114" s="363"/>
      <c r="R114" s="324"/>
      <c r="S114" s="37"/>
      <c r="Y114" s="37"/>
      <c r="Z114" s="37"/>
    </row>
    <row r="115" spans="1:34" s="37" customFormat="1" ht="14.25">
      <c r="A115" s="33"/>
      <c r="B115" s="397"/>
      <c r="C115" s="397"/>
      <c r="D115" s="398"/>
      <c r="E115" s="399"/>
      <c r="F115" s="399"/>
      <c r="G115" s="400"/>
      <c r="H115" s="400"/>
      <c r="I115" s="399"/>
      <c r="J115" s="395"/>
      <c r="K115" s="395"/>
      <c r="L115" s="395"/>
      <c r="M115" s="395"/>
      <c r="N115" s="395"/>
      <c r="O115" s="395"/>
      <c r="P115" s="395"/>
      <c r="Q115" s="363"/>
      <c r="R115" s="324"/>
      <c r="Z115" s="369"/>
      <c r="AA115" s="369"/>
      <c r="AB115" s="369"/>
      <c r="AC115" s="369"/>
      <c r="AD115" s="369"/>
      <c r="AE115" s="369"/>
      <c r="AF115" s="369"/>
      <c r="AG115" s="369"/>
      <c r="AH115" s="369"/>
    </row>
    <row r="116" spans="1:34" s="37" customFormat="1" ht="14.25">
      <c r="A116" s="33"/>
      <c r="B116" s="397"/>
      <c r="C116" s="397"/>
      <c r="D116" s="398"/>
      <c r="E116" s="399"/>
      <c r="F116" s="399"/>
      <c r="G116" s="400"/>
      <c r="H116" s="400"/>
      <c r="I116" s="399"/>
      <c r="J116" s="395"/>
      <c r="K116" s="395"/>
      <c r="L116" s="395"/>
      <c r="M116" s="395"/>
      <c r="N116" s="395"/>
      <c r="O116" s="395"/>
      <c r="P116" s="395"/>
      <c r="Q116" s="363"/>
      <c r="R116" s="324"/>
      <c r="Z116" s="369"/>
      <c r="AA116" s="369"/>
      <c r="AB116" s="369"/>
      <c r="AC116" s="369"/>
      <c r="AD116" s="369"/>
      <c r="AE116" s="369"/>
      <c r="AF116" s="369"/>
      <c r="AG116" s="369"/>
      <c r="AH116" s="369"/>
    </row>
    <row r="117" spans="1:34" s="37" customFormat="1" ht="14.25">
      <c r="A117" s="33"/>
      <c r="B117" s="397"/>
      <c r="C117" s="397"/>
      <c r="D117" s="398"/>
      <c r="E117" s="399"/>
      <c r="F117" s="399"/>
      <c r="G117" s="400"/>
      <c r="H117" s="400"/>
      <c r="I117" s="399"/>
      <c r="J117" s="395"/>
      <c r="K117" s="395"/>
      <c r="L117" s="395"/>
      <c r="M117" s="395"/>
      <c r="N117" s="395"/>
      <c r="O117" s="395"/>
      <c r="P117" s="395"/>
      <c r="Q117" s="363"/>
      <c r="R117" s="324"/>
      <c r="Z117" s="369"/>
      <c r="AA117" s="369"/>
      <c r="AB117" s="369"/>
      <c r="AC117" s="369"/>
      <c r="AD117" s="369"/>
      <c r="AE117" s="369"/>
      <c r="AF117" s="369"/>
      <c r="AG117" s="369"/>
      <c r="AH117" s="369"/>
    </row>
    <row r="118" spans="1:34" s="37" customFormat="1" ht="14.25">
      <c r="A118" s="33"/>
      <c r="B118" s="397"/>
      <c r="C118" s="397"/>
      <c r="D118" s="398"/>
      <c r="E118" s="399"/>
      <c r="F118" s="399"/>
      <c r="G118" s="400"/>
      <c r="H118" s="400"/>
      <c r="I118" s="399"/>
      <c r="J118" s="395"/>
      <c r="K118" s="395"/>
      <c r="L118" s="395"/>
      <c r="M118" s="395"/>
      <c r="N118" s="395"/>
      <c r="O118" s="395"/>
      <c r="P118" s="395"/>
      <c r="Q118" s="363"/>
      <c r="R118" s="324"/>
      <c r="Z118" s="369"/>
      <c r="AA118" s="369"/>
      <c r="AB118" s="369"/>
      <c r="AC118" s="369"/>
      <c r="AD118" s="369"/>
      <c r="AE118" s="369"/>
      <c r="AF118" s="369"/>
      <c r="AG118" s="369"/>
      <c r="AH118" s="369"/>
    </row>
    <row r="119" spans="1:34" s="37" customFormat="1" ht="14.25">
      <c r="A119" s="33"/>
      <c r="B119" s="397"/>
      <c r="C119" s="397"/>
      <c r="D119" s="398"/>
      <c r="E119" s="399"/>
      <c r="F119" s="399"/>
      <c r="G119" s="400"/>
      <c r="H119" s="400"/>
      <c r="I119" s="399"/>
      <c r="J119" s="395"/>
      <c r="K119" s="395"/>
      <c r="L119" s="395"/>
      <c r="M119" s="395"/>
      <c r="N119" s="395"/>
      <c r="O119" s="401"/>
      <c r="P119" s="395"/>
      <c r="Q119" s="363"/>
      <c r="R119" s="324"/>
      <c r="Z119" s="369"/>
      <c r="AA119" s="369"/>
      <c r="AB119" s="369"/>
      <c r="AC119" s="369"/>
      <c r="AD119" s="369"/>
      <c r="AE119" s="369"/>
      <c r="AF119" s="369"/>
      <c r="AG119" s="369"/>
      <c r="AH119" s="369"/>
    </row>
    <row r="120" spans="1:34" s="37" customFormat="1" ht="14.25">
      <c r="A120" s="353"/>
      <c r="B120" s="354"/>
      <c r="C120" s="354"/>
      <c r="D120" s="355"/>
      <c r="E120" s="353"/>
      <c r="F120" s="370"/>
      <c r="G120" s="353"/>
      <c r="H120" s="353"/>
      <c r="I120" s="353"/>
      <c r="J120" s="354"/>
      <c r="K120" s="371"/>
      <c r="L120" s="353"/>
      <c r="M120" s="353"/>
      <c r="N120" s="353"/>
      <c r="O120" s="372"/>
      <c r="P120" s="363"/>
      <c r="Q120" s="363"/>
      <c r="R120" s="324"/>
      <c r="Z120" s="369"/>
      <c r="AA120" s="369"/>
      <c r="AB120" s="369"/>
      <c r="AC120" s="369"/>
      <c r="AD120" s="369"/>
      <c r="AE120" s="369"/>
      <c r="AF120" s="369"/>
      <c r="AG120" s="369"/>
      <c r="AH120" s="369"/>
    </row>
    <row r="121" spans="1:34" ht="15">
      <c r="A121" s="96" t="s">
        <v>575</v>
      </c>
      <c r="B121" s="97"/>
      <c r="C121" s="97"/>
      <c r="D121" s="98"/>
      <c r="E121" s="31"/>
      <c r="F121" s="29"/>
      <c r="G121" s="29"/>
      <c r="H121" s="70"/>
      <c r="I121" s="116"/>
      <c r="J121" s="117"/>
      <c r="K121" s="14"/>
      <c r="L121" s="14"/>
      <c r="M121" s="14"/>
      <c r="N121" s="8"/>
      <c r="O121" s="50"/>
      <c r="Q121" s="92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34" ht="38.25">
      <c r="A122" s="17" t="s">
        <v>16</v>
      </c>
      <c r="B122" s="18" t="s">
        <v>534</v>
      </c>
      <c r="C122" s="18"/>
      <c r="D122" s="19" t="s">
        <v>545</v>
      </c>
      <c r="E122" s="18" t="s">
        <v>546</v>
      </c>
      <c r="F122" s="18" t="s">
        <v>547</v>
      </c>
      <c r="G122" s="18" t="s">
        <v>548</v>
      </c>
      <c r="H122" s="18" t="s">
        <v>549</v>
      </c>
      <c r="I122" s="18" t="s">
        <v>550</v>
      </c>
      <c r="J122" s="17" t="s">
        <v>551</v>
      </c>
      <c r="K122" s="59" t="s">
        <v>567</v>
      </c>
      <c r="L122" s="392" t="s">
        <v>820</v>
      </c>
      <c r="M122" s="60" t="s">
        <v>819</v>
      </c>
      <c r="N122" s="18" t="s">
        <v>554</v>
      </c>
      <c r="O122" s="75" t="s">
        <v>555</v>
      </c>
      <c r="P122" s="94"/>
      <c r="Q122" s="8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34" s="369" customFormat="1" ht="14.25">
      <c r="A123" s="494">
        <v>1</v>
      </c>
      <c r="B123" s="495">
        <v>44203</v>
      </c>
      <c r="C123" s="496"/>
      <c r="D123" s="497" t="s">
        <v>480</v>
      </c>
      <c r="E123" s="498" t="s">
        <v>557</v>
      </c>
      <c r="F123" s="499">
        <v>424</v>
      </c>
      <c r="G123" s="500">
        <v>385</v>
      </c>
      <c r="H123" s="499">
        <v>455</v>
      </c>
      <c r="I123" s="501" t="s">
        <v>830</v>
      </c>
      <c r="J123" s="502" t="s">
        <v>846</v>
      </c>
      <c r="K123" s="502">
        <f t="shared" ref="K123" si="103">H123-F123</f>
        <v>31</v>
      </c>
      <c r="L123" s="503">
        <f>(F123*-0.8)/100</f>
        <v>-3.3920000000000003</v>
      </c>
      <c r="M123" s="504">
        <f t="shared" ref="M123" si="104">(K123+L123)/F123</f>
        <v>6.5113207547169816E-2</v>
      </c>
      <c r="N123" s="505" t="s">
        <v>556</v>
      </c>
      <c r="O123" s="506">
        <v>43877</v>
      </c>
      <c r="P123" s="95"/>
      <c r="Q123" s="416"/>
      <c r="R123" s="455" t="s">
        <v>559</v>
      </c>
      <c r="S123" s="410"/>
      <c r="T123" s="410"/>
      <c r="U123" s="410"/>
      <c r="V123" s="410"/>
      <c r="W123" s="410"/>
      <c r="X123" s="410"/>
      <c r="Y123" s="410"/>
      <c r="Z123" s="410"/>
    </row>
    <row r="124" spans="1:34" s="369" customFormat="1" ht="14.25">
      <c r="A124" s="433">
        <v>2</v>
      </c>
      <c r="B124" s="373">
        <v>44238</v>
      </c>
      <c r="C124" s="435"/>
      <c r="D124" s="385" t="s">
        <v>445</v>
      </c>
      <c r="E124" s="378" t="s">
        <v>557</v>
      </c>
      <c r="F124" s="387" t="s">
        <v>842</v>
      </c>
      <c r="G124" s="383">
        <v>1390</v>
      </c>
      <c r="H124" s="387"/>
      <c r="I124" s="375" t="s">
        <v>843</v>
      </c>
      <c r="J124" s="493" t="s">
        <v>558</v>
      </c>
      <c r="K124" s="493"/>
      <c r="L124" s="406"/>
      <c r="M124" s="402"/>
      <c r="N124" s="407"/>
      <c r="O124" s="409"/>
      <c r="P124" s="95"/>
      <c r="Q124" s="416"/>
      <c r="R124" s="455" t="s">
        <v>559</v>
      </c>
      <c r="S124" s="410"/>
      <c r="T124" s="410"/>
      <c r="U124" s="410"/>
      <c r="V124" s="410"/>
      <c r="W124" s="410"/>
      <c r="X124" s="410"/>
      <c r="Y124" s="410"/>
      <c r="Z124" s="410"/>
    </row>
    <row r="125" spans="1:34" s="5" customFormat="1">
      <c r="A125" s="364"/>
      <c r="B125" s="365"/>
      <c r="C125" s="366"/>
      <c r="D125" s="367"/>
      <c r="E125" s="396"/>
      <c r="F125" s="396"/>
      <c r="G125" s="453"/>
      <c r="H125" s="453"/>
      <c r="I125" s="396"/>
      <c r="J125" s="454"/>
      <c r="K125" s="449"/>
      <c r="L125" s="450"/>
      <c r="M125" s="451"/>
      <c r="N125" s="452"/>
      <c r="O125" s="368"/>
      <c r="P125" s="120"/>
      <c r="Q125"/>
      <c r="R125" s="91"/>
      <c r="T125" s="54"/>
      <c r="U125" s="54"/>
      <c r="V125" s="54"/>
      <c r="W125" s="54"/>
      <c r="X125" s="54"/>
      <c r="Y125" s="54"/>
      <c r="Z125" s="54"/>
    </row>
    <row r="126" spans="1:34">
      <c r="A126" s="20" t="s">
        <v>560</v>
      </c>
      <c r="B126" s="20"/>
      <c r="C126" s="20"/>
      <c r="D126" s="20"/>
      <c r="E126" s="2"/>
      <c r="F126" s="27" t="s">
        <v>562</v>
      </c>
      <c r="G126" s="79"/>
      <c r="H126" s="79"/>
      <c r="I126" s="35"/>
      <c r="J126" s="82"/>
      <c r="K126" s="80"/>
      <c r="L126" s="81"/>
      <c r="M126" s="82"/>
      <c r="N126" s="83"/>
      <c r="O126" s="121"/>
      <c r="P126" s="8"/>
      <c r="Q126" s="13"/>
      <c r="R126" s="93"/>
      <c r="S126" s="13"/>
      <c r="T126" s="13"/>
      <c r="U126" s="13"/>
      <c r="V126" s="13"/>
      <c r="W126" s="13"/>
      <c r="X126" s="13"/>
      <c r="Y126" s="13"/>
    </row>
    <row r="127" spans="1:34">
      <c r="A127" s="26" t="s">
        <v>561</v>
      </c>
      <c r="B127" s="20"/>
      <c r="C127" s="20"/>
      <c r="D127" s="20"/>
      <c r="E127" s="29"/>
      <c r="F127" s="27" t="s">
        <v>564</v>
      </c>
      <c r="G127" s="9"/>
      <c r="H127" s="9"/>
      <c r="I127" s="9"/>
      <c r="J127" s="50"/>
      <c r="K127" s="9"/>
      <c r="L127" s="9"/>
      <c r="M127" s="9"/>
      <c r="N127" s="8"/>
      <c r="O127" s="50"/>
      <c r="Q127" s="4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34">
      <c r="A128" s="26"/>
      <c r="B128" s="20"/>
      <c r="C128" s="20"/>
      <c r="D128" s="20"/>
      <c r="E128" s="29"/>
      <c r="F128" s="27"/>
      <c r="G128" s="9"/>
      <c r="H128" s="9"/>
      <c r="I128" s="9"/>
      <c r="J128" s="50"/>
      <c r="K128" s="9"/>
      <c r="L128" s="9"/>
      <c r="M128" s="9"/>
      <c r="N128" s="8"/>
      <c r="O128" s="50"/>
      <c r="Q128" s="4"/>
      <c r="R128" s="79"/>
      <c r="S128" s="13"/>
      <c r="T128" s="13"/>
      <c r="U128" s="13"/>
      <c r="V128" s="13"/>
      <c r="W128" s="13"/>
      <c r="X128" s="13"/>
      <c r="Y128" s="13"/>
      <c r="Z128" s="13"/>
    </row>
    <row r="129" spans="1:29" ht="15">
      <c r="A129" s="8"/>
      <c r="B129" s="30" t="s">
        <v>824</v>
      </c>
      <c r="C129" s="30"/>
      <c r="D129" s="30"/>
      <c r="E129" s="30"/>
      <c r="F129" s="31"/>
      <c r="G129" s="29"/>
      <c r="H129" s="29"/>
      <c r="I129" s="70"/>
      <c r="J129" s="71"/>
      <c r="K129" s="72"/>
      <c r="L129" s="391"/>
      <c r="M129" s="9"/>
      <c r="N129" s="8"/>
      <c r="O129" s="50"/>
      <c r="Q129" s="4"/>
      <c r="R129" s="79"/>
      <c r="S129" s="13"/>
      <c r="T129" s="13"/>
      <c r="U129" s="13"/>
      <c r="V129" s="13"/>
      <c r="W129" s="13"/>
      <c r="X129" s="13"/>
      <c r="Y129" s="13"/>
      <c r="Z129" s="13"/>
    </row>
    <row r="130" spans="1:29" ht="38.25">
      <c r="A130" s="17" t="s">
        <v>16</v>
      </c>
      <c r="B130" s="18" t="s">
        <v>534</v>
      </c>
      <c r="C130" s="18"/>
      <c r="D130" s="19" t="s">
        <v>545</v>
      </c>
      <c r="E130" s="18" t="s">
        <v>546</v>
      </c>
      <c r="F130" s="18" t="s">
        <v>547</v>
      </c>
      <c r="G130" s="18" t="s">
        <v>566</v>
      </c>
      <c r="H130" s="18" t="s">
        <v>549</v>
      </c>
      <c r="I130" s="18" t="s">
        <v>550</v>
      </c>
      <c r="J130" s="73" t="s">
        <v>551</v>
      </c>
      <c r="K130" s="59" t="s">
        <v>567</v>
      </c>
      <c r="L130" s="74" t="s">
        <v>568</v>
      </c>
      <c r="M130" s="18" t="s">
        <v>569</v>
      </c>
      <c r="N130" s="392" t="s">
        <v>820</v>
      </c>
      <c r="O130" s="60" t="s">
        <v>819</v>
      </c>
      <c r="P130" s="18" t="s">
        <v>554</v>
      </c>
      <c r="Q130" s="75" t="s">
        <v>555</v>
      </c>
      <c r="R130" s="79"/>
      <c r="S130" s="13"/>
      <c r="T130" s="13"/>
      <c r="U130" s="13"/>
      <c r="V130" s="13"/>
      <c r="W130" s="13"/>
      <c r="X130" s="13"/>
      <c r="Y130" s="13"/>
      <c r="Z130" s="13"/>
    </row>
    <row r="131" spans="1:29" ht="14.25">
      <c r="A131" s="358"/>
      <c r="B131" s="373"/>
      <c r="C131" s="377"/>
      <c r="D131" s="385"/>
      <c r="E131" s="378"/>
      <c r="F131" s="403"/>
      <c r="G131" s="383"/>
      <c r="H131" s="378"/>
      <c r="I131" s="375"/>
      <c r="J131" s="414"/>
      <c r="K131" s="414"/>
      <c r="L131" s="415"/>
      <c r="M131" s="413"/>
      <c r="N131" s="415"/>
      <c r="O131" s="402"/>
      <c r="P131" s="379"/>
      <c r="Q131" s="393"/>
      <c r="R131" s="411"/>
      <c r="S131" s="401"/>
      <c r="T131" s="13"/>
      <c r="U131" s="410"/>
      <c r="V131" s="410"/>
      <c r="W131" s="410"/>
      <c r="X131" s="410"/>
      <c r="Y131" s="410"/>
      <c r="Z131" s="410"/>
      <c r="AA131" s="369"/>
      <c r="AB131" s="369"/>
      <c r="AC131" s="369"/>
    </row>
    <row r="132" spans="1:29" ht="14.25">
      <c r="A132" s="358"/>
      <c r="B132" s="373"/>
      <c r="C132" s="377"/>
      <c r="D132" s="385"/>
      <c r="E132" s="378"/>
      <c r="F132" s="403"/>
      <c r="G132" s="383"/>
      <c r="H132" s="378"/>
      <c r="I132" s="375"/>
      <c r="J132" s="414"/>
      <c r="K132" s="414"/>
      <c r="L132" s="415"/>
      <c r="M132" s="413"/>
      <c r="N132" s="415"/>
      <c r="O132" s="402"/>
      <c r="P132" s="379"/>
      <c r="Q132" s="393"/>
      <c r="R132" s="411"/>
      <c r="S132" s="401"/>
      <c r="T132" s="13"/>
      <c r="U132" s="410"/>
      <c r="V132" s="410"/>
      <c r="W132" s="410"/>
      <c r="X132" s="410"/>
      <c r="Y132" s="410"/>
      <c r="Z132" s="410"/>
      <c r="AA132" s="369"/>
      <c r="AB132" s="369"/>
      <c r="AC132" s="369"/>
    </row>
    <row r="133" spans="1:29" s="369" customFormat="1" ht="14.25">
      <c r="A133" s="358"/>
      <c r="B133" s="373"/>
      <c r="C133" s="377"/>
      <c r="D133" s="385"/>
      <c r="E133" s="378"/>
      <c r="F133" s="403"/>
      <c r="G133" s="383"/>
      <c r="H133" s="378"/>
      <c r="I133" s="375"/>
      <c r="J133" s="414"/>
      <c r="K133" s="414"/>
      <c r="L133" s="415"/>
      <c r="M133" s="413"/>
      <c r="N133" s="415"/>
      <c r="O133" s="402"/>
      <c r="P133" s="379"/>
      <c r="Q133" s="393"/>
      <c r="R133" s="408"/>
      <c r="S133" s="410"/>
      <c r="T133" s="410"/>
      <c r="U133" s="410"/>
      <c r="V133" s="410"/>
      <c r="W133" s="410"/>
      <c r="X133" s="410"/>
      <c r="Y133" s="410"/>
      <c r="Z133" s="410"/>
    </row>
    <row r="134" spans="1:29" s="369" customFormat="1" ht="14.25">
      <c r="A134" s="358"/>
      <c r="B134" s="373"/>
      <c r="C134" s="377"/>
      <c r="D134" s="385"/>
      <c r="E134" s="378"/>
      <c r="F134" s="414"/>
      <c r="G134" s="387"/>
      <c r="H134" s="378"/>
      <c r="I134" s="375"/>
      <c r="J134" s="414"/>
      <c r="K134" s="414"/>
      <c r="L134" s="415"/>
      <c r="M134" s="413"/>
      <c r="N134" s="415"/>
      <c r="O134" s="402"/>
      <c r="P134" s="379"/>
      <c r="Q134" s="393"/>
      <c r="R134" s="408"/>
      <c r="S134" s="410"/>
      <c r="T134" s="410"/>
      <c r="U134" s="410"/>
      <c r="V134" s="410"/>
      <c r="W134" s="410"/>
      <c r="X134" s="410"/>
      <c r="Y134" s="410"/>
      <c r="Z134" s="410"/>
    </row>
    <row r="135" spans="1:29" s="369" customFormat="1" ht="14.25">
      <c r="A135" s="358"/>
      <c r="B135" s="373"/>
      <c r="C135" s="377"/>
      <c r="D135" s="385"/>
      <c r="E135" s="378"/>
      <c r="F135" s="414"/>
      <c r="G135" s="387"/>
      <c r="H135" s="378"/>
      <c r="I135" s="375"/>
      <c r="J135" s="414"/>
      <c r="K135" s="414"/>
      <c r="L135" s="415"/>
      <c r="M135" s="413"/>
      <c r="N135" s="415"/>
      <c r="O135" s="402"/>
      <c r="P135" s="379"/>
      <c r="Q135" s="393"/>
      <c r="R135" s="408"/>
      <c r="S135" s="410"/>
      <c r="T135" s="410"/>
      <c r="U135" s="410"/>
      <c r="V135" s="410"/>
      <c r="W135" s="410"/>
      <c r="X135" s="410"/>
      <c r="Y135" s="410"/>
      <c r="Z135" s="410"/>
    </row>
    <row r="136" spans="1:29" s="369" customFormat="1" ht="14.25">
      <c r="A136" s="358"/>
      <c r="B136" s="373"/>
      <c r="C136" s="377"/>
      <c r="D136" s="385"/>
      <c r="E136" s="378"/>
      <c r="F136" s="403"/>
      <c r="G136" s="383"/>
      <c r="H136" s="378"/>
      <c r="I136" s="375"/>
      <c r="J136" s="414"/>
      <c r="K136" s="405"/>
      <c r="L136" s="415"/>
      <c r="M136" s="413"/>
      <c r="N136" s="415"/>
      <c r="O136" s="402"/>
      <c r="P136" s="407"/>
      <c r="Q136" s="393"/>
      <c r="R136" s="408"/>
      <c r="S136" s="410"/>
      <c r="T136" s="410"/>
      <c r="U136" s="410"/>
      <c r="V136" s="410"/>
      <c r="W136" s="410"/>
      <c r="X136" s="410"/>
      <c r="Y136" s="410"/>
      <c r="Z136" s="410"/>
    </row>
    <row r="137" spans="1:29" s="369" customFormat="1" ht="14.25">
      <c r="A137" s="358"/>
      <c r="B137" s="373"/>
      <c r="C137" s="377"/>
      <c r="D137" s="385"/>
      <c r="E137" s="378"/>
      <c r="F137" s="403"/>
      <c r="G137" s="383"/>
      <c r="H137" s="378"/>
      <c r="I137" s="375"/>
      <c r="J137" s="405"/>
      <c r="K137" s="405"/>
      <c r="L137" s="405"/>
      <c r="M137" s="405"/>
      <c r="N137" s="406"/>
      <c r="O137" s="417"/>
      <c r="P137" s="407"/>
      <c r="Q137" s="393"/>
      <c r="R137" s="408"/>
      <c r="S137" s="410"/>
      <c r="T137" s="410"/>
      <c r="U137" s="410"/>
      <c r="V137" s="410"/>
      <c r="W137" s="410"/>
      <c r="X137" s="410"/>
      <c r="Y137" s="410"/>
      <c r="Z137" s="410"/>
    </row>
    <row r="138" spans="1:29" s="369" customFormat="1" ht="14.25">
      <c r="A138" s="358"/>
      <c r="B138" s="373"/>
      <c r="C138" s="377"/>
      <c r="D138" s="385"/>
      <c r="E138" s="378"/>
      <c r="F138" s="414"/>
      <c r="G138" s="387"/>
      <c r="H138" s="378"/>
      <c r="I138" s="375"/>
      <c r="J138" s="414"/>
      <c r="K138" s="414"/>
      <c r="L138" s="415"/>
      <c r="M138" s="413"/>
      <c r="N138" s="415"/>
      <c r="O138" s="402"/>
      <c r="P138" s="379"/>
      <c r="Q138" s="393"/>
      <c r="R138" s="411"/>
      <c r="S138" s="401"/>
      <c r="T138" s="410"/>
      <c r="U138" s="410"/>
      <c r="V138" s="410"/>
      <c r="W138" s="410"/>
      <c r="X138" s="410"/>
      <c r="Y138" s="410"/>
      <c r="Z138" s="410"/>
    </row>
    <row r="139" spans="1:29" s="369" customFormat="1" ht="14.25">
      <c r="A139" s="358"/>
      <c r="B139" s="373"/>
      <c r="C139" s="377"/>
      <c r="D139" s="385"/>
      <c r="E139" s="378"/>
      <c r="F139" s="403"/>
      <c r="G139" s="383"/>
      <c r="H139" s="378"/>
      <c r="I139" s="375"/>
      <c r="J139" s="352"/>
      <c r="K139" s="352"/>
      <c r="L139" s="352"/>
      <c r="M139" s="352"/>
      <c r="N139" s="404"/>
      <c r="O139" s="402"/>
      <c r="P139" s="380"/>
      <c r="Q139" s="393"/>
      <c r="R139" s="411"/>
      <c r="S139" s="401"/>
      <c r="T139" s="410"/>
      <c r="U139" s="410"/>
      <c r="V139" s="410"/>
      <c r="W139" s="410"/>
      <c r="X139" s="410"/>
      <c r="Y139" s="410"/>
      <c r="Z139" s="410"/>
    </row>
    <row r="140" spans="1:29">
      <c r="A140" s="26"/>
      <c r="B140" s="20"/>
      <c r="C140" s="20"/>
      <c r="D140" s="20"/>
      <c r="E140" s="29"/>
      <c r="F140" s="27"/>
      <c r="G140" s="9"/>
      <c r="H140" s="9"/>
      <c r="I140" s="9"/>
      <c r="J140" s="50"/>
      <c r="K140" s="9"/>
      <c r="L140" s="9"/>
      <c r="M140" s="9"/>
      <c r="N140" s="8"/>
      <c r="O140" s="50"/>
      <c r="P140" s="4"/>
      <c r="Q140" s="8"/>
      <c r="R140" s="138"/>
      <c r="S140" s="13"/>
      <c r="T140" s="13"/>
      <c r="U140" s="13"/>
      <c r="V140" s="13"/>
      <c r="W140" s="13"/>
      <c r="X140" s="13"/>
      <c r="Y140" s="13"/>
      <c r="Z140" s="13"/>
    </row>
    <row r="141" spans="1:29">
      <c r="A141" s="26"/>
      <c r="B141" s="20"/>
      <c r="C141" s="20"/>
      <c r="D141" s="20"/>
      <c r="E141" s="29"/>
      <c r="F141" s="27"/>
      <c r="G141" s="38"/>
      <c r="H141" s="39"/>
      <c r="I141" s="79"/>
      <c r="J141" s="14"/>
      <c r="K141" s="80"/>
      <c r="L141" s="81"/>
      <c r="M141" s="82"/>
      <c r="N141" s="83"/>
      <c r="O141" s="84"/>
      <c r="P141" s="8"/>
      <c r="Q141" s="13"/>
      <c r="R141" s="138"/>
      <c r="S141" s="13"/>
      <c r="T141" s="13"/>
      <c r="U141" s="13"/>
      <c r="V141" s="13"/>
      <c r="W141" s="13"/>
      <c r="X141" s="13"/>
      <c r="Y141" s="13"/>
      <c r="Z141" s="13"/>
    </row>
    <row r="142" spans="1:29">
      <c r="A142" s="34"/>
      <c r="B142" s="42"/>
      <c r="C142" s="99"/>
      <c r="D142" s="3"/>
      <c r="E142" s="35"/>
      <c r="F142" s="79"/>
      <c r="G142" s="38"/>
      <c r="H142" s="39"/>
      <c r="I142" s="79"/>
      <c r="J142" s="14"/>
      <c r="K142" s="80"/>
      <c r="L142" s="81"/>
      <c r="M142" s="82"/>
      <c r="N142" s="83"/>
      <c r="O142" s="84"/>
      <c r="P142" s="8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9" ht="15">
      <c r="A143" s="2"/>
      <c r="B143" s="100" t="s">
        <v>576</v>
      </c>
      <c r="C143" s="100"/>
      <c r="D143" s="100"/>
      <c r="E143" s="100"/>
      <c r="F143" s="14"/>
      <c r="G143" s="14"/>
      <c r="H143" s="101"/>
      <c r="I143" s="14"/>
      <c r="J143" s="71"/>
      <c r="K143" s="72"/>
      <c r="L143" s="14"/>
      <c r="M143" s="14"/>
      <c r="N143" s="13"/>
      <c r="O143" s="95"/>
      <c r="P143" s="8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9" ht="38.25">
      <c r="A144" s="17" t="s">
        <v>16</v>
      </c>
      <c r="B144" s="18" t="s">
        <v>534</v>
      </c>
      <c r="C144" s="18"/>
      <c r="D144" s="19" t="s">
        <v>545</v>
      </c>
      <c r="E144" s="18" t="s">
        <v>546</v>
      </c>
      <c r="F144" s="18" t="s">
        <v>547</v>
      </c>
      <c r="G144" s="18" t="s">
        <v>577</v>
      </c>
      <c r="H144" s="18" t="s">
        <v>578</v>
      </c>
      <c r="I144" s="18" t="s">
        <v>550</v>
      </c>
      <c r="J144" s="58" t="s">
        <v>551</v>
      </c>
      <c r="K144" s="18" t="s">
        <v>552</v>
      </c>
      <c r="L144" s="18" t="s">
        <v>553</v>
      </c>
      <c r="M144" s="18" t="s">
        <v>554</v>
      </c>
      <c r="N144" s="19" t="s">
        <v>555</v>
      </c>
      <c r="O144" s="95"/>
      <c r="P144" s="8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</v>
      </c>
      <c r="B145" s="102">
        <v>41579</v>
      </c>
      <c r="C145" s="102"/>
      <c r="D145" s="103" t="s">
        <v>579</v>
      </c>
      <c r="E145" s="104" t="s">
        <v>580</v>
      </c>
      <c r="F145" s="105">
        <v>82</v>
      </c>
      <c r="G145" s="104" t="s">
        <v>581</v>
      </c>
      <c r="H145" s="104">
        <v>100</v>
      </c>
      <c r="I145" s="122">
        <v>100</v>
      </c>
      <c r="J145" s="123" t="s">
        <v>582</v>
      </c>
      <c r="K145" s="124">
        <f t="shared" ref="K145:K176" si="105">H145-F145</f>
        <v>18</v>
      </c>
      <c r="L145" s="125">
        <f t="shared" ref="L145:L176" si="106">K145/F145</f>
        <v>0.21951219512195122</v>
      </c>
      <c r="M145" s="126" t="s">
        <v>556</v>
      </c>
      <c r="N145" s="127">
        <v>42657</v>
      </c>
      <c r="O145" s="50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2</v>
      </c>
      <c r="B146" s="102">
        <v>41794</v>
      </c>
      <c r="C146" s="102"/>
      <c r="D146" s="103" t="s">
        <v>583</v>
      </c>
      <c r="E146" s="104" t="s">
        <v>557</v>
      </c>
      <c r="F146" s="105">
        <v>257</v>
      </c>
      <c r="G146" s="104" t="s">
        <v>581</v>
      </c>
      <c r="H146" s="104">
        <v>300</v>
      </c>
      <c r="I146" s="122">
        <v>300</v>
      </c>
      <c r="J146" s="123" t="s">
        <v>582</v>
      </c>
      <c r="K146" s="124">
        <f t="shared" si="105"/>
        <v>43</v>
      </c>
      <c r="L146" s="125">
        <f t="shared" si="106"/>
        <v>0.16731517509727625</v>
      </c>
      <c r="M146" s="126" t="s">
        <v>556</v>
      </c>
      <c r="N146" s="127">
        <v>41822</v>
      </c>
      <c r="O146" s="50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</v>
      </c>
      <c r="B147" s="102">
        <v>41828</v>
      </c>
      <c r="C147" s="102"/>
      <c r="D147" s="103" t="s">
        <v>584</v>
      </c>
      <c r="E147" s="104" t="s">
        <v>557</v>
      </c>
      <c r="F147" s="105">
        <v>393</v>
      </c>
      <c r="G147" s="104" t="s">
        <v>581</v>
      </c>
      <c r="H147" s="104">
        <v>468</v>
      </c>
      <c r="I147" s="122">
        <v>468</v>
      </c>
      <c r="J147" s="123" t="s">
        <v>582</v>
      </c>
      <c r="K147" s="124">
        <f t="shared" si="105"/>
        <v>75</v>
      </c>
      <c r="L147" s="125">
        <f t="shared" si="106"/>
        <v>0.19083969465648856</v>
      </c>
      <c r="M147" s="126" t="s">
        <v>556</v>
      </c>
      <c r="N147" s="127">
        <v>41863</v>
      </c>
      <c r="O147" s="50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</v>
      </c>
      <c r="B148" s="102">
        <v>41857</v>
      </c>
      <c r="C148" s="102"/>
      <c r="D148" s="103" t="s">
        <v>585</v>
      </c>
      <c r="E148" s="104" t="s">
        <v>557</v>
      </c>
      <c r="F148" s="105">
        <v>205</v>
      </c>
      <c r="G148" s="104" t="s">
        <v>581</v>
      </c>
      <c r="H148" s="104">
        <v>275</v>
      </c>
      <c r="I148" s="122">
        <v>250</v>
      </c>
      <c r="J148" s="123" t="s">
        <v>582</v>
      </c>
      <c r="K148" s="124">
        <f t="shared" si="105"/>
        <v>70</v>
      </c>
      <c r="L148" s="125">
        <f t="shared" si="106"/>
        <v>0.34146341463414637</v>
      </c>
      <c r="M148" s="126" t="s">
        <v>556</v>
      </c>
      <c r="N148" s="127">
        <v>41962</v>
      </c>
      <c r="O148" s="50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</v>
      </c>
      <c r="B149" s="102">
        <v>41886</v>
      </c>
      <c r="C149" s="102"/>
      <c r="D149" s="103" t="s">
        <v>586</v>
      </c>
      <c r="E149" s="104" t="s">
        <v>557</v>
      </c>
      <c r="F149" s="105">
        <v>162</v>
      </c>
      <c r="G149" s="104" t="s">
        <v>581</v>
      </c>
      <c r="H149" s="104">
        <v>190</v>
      </c>
      <c r="I149" s="122">
        <v>190</v>
      </c>
      <c r="J149" s="123" t="s">
        <v>582</v>
      </c>
      <c r="K149" s="124">
        <f t="shared" si="105"/>
        <v>28</v>
      </c>
      <c r="L149" s="125">
        <f t="shared" si="106"/>
        <v>0.1728395061728395</v>
      </c>
      <c r="M149" s="126" t="s">
        <v>556</v>
      </c>
      <c r="N149" s="127">
        <v>42006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6</v>
      </c>
      <c r="B150" s="102">
        <v>41886</v>
      </c>
      <c r="C150" s="102"/>
      <c r="D150" s="103" t="s">
        <v>587</v>
      </c>
      <c r="E150" s="104" t="s">
        <v>557</v>
      </c>
      <c r="F150" s="105">
        <v>75</v>
      </c>
      <c r="G150" s="104" t="s">
        <v>581</v>
      </c>
      <c r="H150" s="104">
        <v>91.5</v>
      </c>
      <c r="I150" s="122" t="s">
        <v>588</v>
      </c>
      <c r="J150" s="123" t="s">
        <v>589</v>
      </c>
      <c r="K150" s="124">
        <f t="shared" si="105"/>
        <v>16.5</v>
      </c>
      <c r="L150" s="125">
        <f t="shared" si="106"/>
        <v>0.22</v>
      </c>
      <c r="M150" s="126" t="s">
        <v>556</v>
      </c>
      <c r="N150" s="127">
        <v>41954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7</v>
      </c>
      <c r="B151" s="102">
        <v>41913</v>
      </c>
      <c r="C151" s="102"/>
      <c r="D151" s="103" t="s">
        <v>590</v>
      </c>
      <c r="E151" s="104" t="s">
        <v>557</v>
      </c>
      <c r="F151" s="105">
        <v>850</v>
      </c>
      <c r="G151" s="104" t="s">
        <v>581</v>
      </c>
      <c r="H151" s="104">
        <v>982.5</v>
      </c>
      <c r="I151" s="122">
        <v>1050</v>
      </c>
      <c r="J151" s="123" t="s">
        <v>591</v>
      </c>
      <c r="K151" s="124">
        <f t="shared" si="105"/>
        <v>132.5</v>
      </c>
      <c r="L151" s="125">
        <f t="shared" si="106"/>
        <v>0.15588235294117647</v>
      </c>
      <c r="M151" s="126" t="s">
        <v>556</v>
      </c>
      <c r="N151" s="127">
        <v>42039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8</v>
      </c>
      <c r="B152" s="102">
        <v>41913</v>
      </c>
      <c r="C152" s="102"/>
      <c r="D152" s="103" t="s">
        <v>592</v>
      </c>
      <c r="E152" s="104" t="s">
        <v>557</v>
      </c>
      <c r="F152" s="105">
        <v>475</v>
      </c>
      <c r="G152" s="104" t="s">
        <v>581</v>
      </c>
      <c r="H152" s="104">
        <v>515</v>
      </c>
      <c r="I152" s="122">
        <v>600</v>
      </c>
      <c r="J152" s="123" t="s">
        <v>593</v>
      </c>
      <c r="K152" s="124">
        <f t="shared" si="105"/>
        <v>40</v>
      </c>
      <c r="L152" s="125">
        <f t="shared" si="106"/>
        <v>8.4210526315789472E-2</v>
      </c>
      <c r="M152" s="126" t="s">
        <v>556</v>
      </c>
      <c r="N152" s="127">
        <v>41939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9</v>
      </c>
      <c r="B153" s="102">
        <v>41913</v>
      </c>
      <c r="C153" s="102"/>
      <c r="D153" s="103" t="s">
        <v>594</v>
      </c>
      <c r="E153" s="104" t="s">
        <v>557</v>
      </c>
      <c r="F153" s="105">
        <v>86</v>
      </c>
      <c r="G153" s="104" t="s">
        <v>581</v>
      </c>
      <c r="H153" s="104">
        <v>99</v>
      </c>
      <c r="I153" s="122">
        <v>140</v>
      </c>
      <c r="J153" s="123" t="s">
        <v>595</v>
      </c>
      <c r="K153" s="124">
        <f t="shared" si="105"/>
        <v>13</v>
      </c>
      <c r="L153" s="125">
        <f t="shared" si="106"/>
        <v>0.15116279069767441</v>
      </c>
      <c r="M153" s="126" t="s">
        <v>556</v>
      </c>
      <c r="N153" s="127">
        <v>41939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10</v>
      </c>
      <c r="B154" s="102">
        <v>41926</v>
      </c>
      <c r="C154" s="102"/>
      <c r="D154" s="103" t="s">
        <v>596</v>
      </c>
      <c r="E154" s="104" t="s">
        <v>557</v>
      </c>
      <c r="F154" s="105">
        <v>496.6</v>
      </c>
      <c r="G154" s="104" t="s">
        <v>581</v>
      </c>
      <c r="H154" s="104">
        <v>621</v>
      </c>
      <c r="I154" s="122">
        <v>580</v>
      </c>
      <c r="J154" s="123" t="s">
        <v>582</v>
      </c>
      <c r="K154" s="124">
        <f t="shared" si="105"/>
        <v>124.39999999999998</v>
      </c>
      <c r="L154" s="125">
        <f t="shared" si="106"/>
        <v>0.25050342327829234</v>
      </c>
      <c r="M154" s="126" t="s">
        <v>556</v>
      </c>
      <c r="N154" s="127">
        <v>42605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11</v>
      </c>
      <c r="B155" s="102">
        <v>41926</v>
      </c>
      <c r="C155" s="102"/>
      <c r="D155" s="103" t="s">
        <v>597</v>
      </c>
      <c r="E155" s="104" t="s">
        <v>557</v>
      </c>
      <c r="F155" s="105">
        <v>2481.9</v>
      </c>
      <c r="G155" s="104" t="s">
        <v>581</v>
      </c>
      <c r="H155" s="104">
        <v>2840</v>
      </c>
      <c r="I155" s="122">
        <v>2870</v>
      </c>
      <c r="J155" s="123" t="s">
        <v>598</v>
      </c>
      <c r="K155" s="124">
        <f t="shared" si="105"/>
        <v>358.09999999999991</v>
      </c>
      <c r="L155" s="125">
        <f t="shared" si="106"/>
        <v>0.14428462065353154</v>
      </c>
      <c r="M155" s="126" t="s">
        <v>556</v>
      </c>
      <c r="N155" s="127">
        <v>42017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12</v>
      </c>
      <c r="B156" s="102">
        <v>41928</v>
      </c>
      <c r="C156" s="102"/>
      <c r="D156" s="103" t="s">
        <v>599</v>
      </c>
      <c r="E156" s="104" t="s">
        <v>557</v>
      </c>
      <c r="F156" s="105">
        <v>84.5</v>
      </c>
      <c r="G156" s="104" t="s">
        <v>581</v>
      </c>
      <c r="H156" s="104">
        <v>93</v>
      </c>
      <c r="I156" s="122">
        <v>110</v>
      </c>
      <c r="J156" s="123" t="s">
        <v>600</v>
      </c>
      <c r="K156" s="124">
        <f t="shared" si="105"/>
        <v>8.5</v>
      </c>
      <c r="L156" s="125">
        <f t="shared" si="106"/>
        <v>0.10059171597633136</v>
      </c>
      <c r="M156" s="126" t="s">
        <v>556</v>
      </c>
      <c r="N156" s="127">
        <v>41939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13</v>
      </c>
      <c r="B157" s="102">
        <v>41928</v>
      </c>
      <c r="C157" s="102"/>
      <c r="D157" s="103" t="s">
        <v>601</v>
      </c>
      <c r="E157" s="104" t="s">
        <v>557</v>
      </c>
      <c r="F157" s="105">
        <v>401</v>
      </c>
      <c r="G157" s="104" t="s">
        <v>581</v>
      </c>
      <c r="H157" s="104">
        <v>428</v>
      </c>
      <c r="I157" s="122">
        <v>450</v>
      </c>
      <c r="J157" s="123" t="s">
        <v>602</v>
      </c>
      <c r="K157" s="124">
        <f t="shared" si="105"/>
        <v>27</v>
      </c>
      <c r="L157" s="125">
        <f t="shared" si="106"/>
        <v>6.7331670822942641E-2</v>
      </c>
      <c r="M157" s="126" t="s">
        <v>556</v>
      </c>
      <c r="N157" s="127">
        <v>42020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14</v>
      </c>
      <c r="B158" s="102">
        <v>41928</v>
      </c>
      <c r="C158" s="102"/>
      <c r="D158" s="103" t="s">
        <v>603</v>
      </c>
      <c r="E158" s="104" t="s">
        <v>557</v>
      </c>
      <c r="F158" s="105">
        <v>101</v>
      </c>
      <c r="G158" s="104" t="s">
        <v>581</v>
      </c>
      <c r="H158" s="104">
        <v>112</v>
      </c>
      <c r="I158" s="122">
        <v>120</v>
      </c>
      <c r="J158" s="123" t="s">
        <v>604</v>
      </c>
      <c r="K158" s="124">
        <f t="shared" si="105"/>
        <v>11</v>
      </c>
      <c r="L158" s="125">
        <f t="shared" si="106"/>
        <v>0.10891089108910891</v>
      </c>
      <c r="M158" s="126" t="s">
        <v>556</v>
      </c>
      <c r="N158" s="127">
        <v>41939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15</v>
      </c>
      <c r="B159" s="102">
        <v>41954</v>
      </c>
      <c r="C159" s="102"/>
      <c r="D159" s="103" t="s">
        <v>605</v>
      </c>
      <c r="E159" s="104" t="s">
        <v>557</v>
      </c>
      <c r="F159" s="105">
        <v>59</v>
      </c>
      <c r="G159" s="104" t="s">
        <v>581</v>
      </c>
      <c r="H159" s="104">
        <v>76</v>
      </c>
      <c r="I159" s="122">
        <v>76</v>
      </c>
      <c r="J159" s="123" t="s">
        <v>582</v>
      </c>
      <c r="K159" s="124">
        <f t="shared" si="105"/>
        <v>17</v>
      </c>
      <c r="L159" s="125">
        <f t="shared" si="106"/>
        <v>0.28813559322033899</v>
      </c>
      <c r="M159" s="126" t="s">
        <v>556</v>
      </c>
      <c r="N159" s="127">
        <v>43032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16</v>
      </c>
      <c r="B160" s="102">
        <v>41954</v>
      </c>
      <c r="C160" s="102"/>
      <c r="D160" s="103" t="s">
        <v>594</v>
      </c>
      <c r="E160" s="104" t="s">
        <v>557</v>
      </c>
      <c r="F160" s="105">
        <v>99</v>
      </c>
      <c r="G160" s="104" t="s">
        <v>581</v>
      </c>
      <c r="H160" s="104">
        <v>120</v>
      </c>
      <c r="I160" s="122">
        <v>120</v>
      </c>
      <c r="J160" s="123" t="s">
        <v>606</v>
      </c>
      <c r="K160" s="124">
        <f t="shared" si="105"/>
        <v>21</v>
      </c>
      <c r="L160" s="125">
        <f t="shared" si="106"/>
        <v>0.21212121212121213</v>
      </c>
      <c r="M160" s="126" t="s">
        <v>556</v>
      </c>
      <c r="N160" s="127">
        <v>41960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17</v>
      </c>
      <c r="B161" s="102">
        <v>41956</v>
      </c>
      <c r="C161" s="102"/>
      <c r="D161" s="103" t="s">
        <v>607</v>
      </c>
      <c r="E161" s="104" t="s">
        <v>557</v>
      </c>
      <c r="F161" s="105">
        <v>22</v>
      </c>
      <c r="G161" s="104" t="s">
        <v>581</v>
      </c>
      <c r="H161" s="104">
        <v>33.549999999999997</v>
      </c>
      <c r="I161" s="122">
        <v>32</v>
      </c>
      <c r="J161" s="123" t="s">
        <v>608</v>
      </c>
      <c r="K161" s="124">
        <f t="shared" si="105"/>
        <v>11.549999999999997</v>
      </c>
      <c r="L161" s="125">
        <f t="shared" si="106"/>
        <v>0.52499999999999991</v>
      </c>
      <c r="M161" s="126" t="s">
        <v>556</v>
      </c>
      <c r="N161" s="127">
        <v>42188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18</v>
      </c>
      <c r="B162" s="102">
        <v>41976</v>
      </c>
      <c r="C162" s="102"/>
      <c r="D162" s="103" t="s">
        <v>609</v>
      </c>
      <c r="E162" s="104" t="s">
        <v>557</v>
      </c>
      <c r="F162" s="105">
        <v>440</v>
      </c>
      <c r="G162" s="104" t="s">
        <v>581</v>
      </c>
      <c r="H162" s="104">
        <v>520</v>
      </c>
      <c r="I162" s="122">
        <v>520</v>
      </c>
      <c r="J162" s="123" t="s">
        <v>610</v>
      </c>
      <c r="K162" s="124">
        <f t="shared" si="105"/>
        <v>80</v>
      </c>
      <c r="L162" s="125">
        <f t="shared" si="106"/>
        <v>0.18181818181818182</v>
      </c>
      <c r="M162" s="126" t="s">
        <v>556</v>
      </c>
      <c r="N162" s="127">
        <v>42208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19</v>
      </c>
      <c r="B163" s="102">
        <v>41976</v>
      </c>
      <c r="C163" s="102"/>
      <c r="D163" s="103" t="s">
        <v>611</v>
      </c>
      <c r="E163" s="104" t="s">
        <v>557</v>
      </c>
      <c r="F163" s="105">
        <v>360</v>
      </c>
      <c r="G163" s="104" t="s">
        <v>581</v>
      </c>
      <c r="H163" s="104">
        <v>427</v>
      </c>
      <c r="I163" s="122">
        <v>425</v>
      </c>
      <c r="J163" s="123" t="s">
        <v>612</v>
      </c>
      <c r="K163" s="124">
        <f t="shared" si="105"/>
        <v>67</v>
      </c>
      <c r="L163" s="125">
        <f t="shared" si="106"/>
        <v>0.18611111111111112</v>
      </c>
      <c r="M163" s="126" t="s">
        <v>556</v>
      </c>
      <c r="N163" s="127">
        <v>42058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20</v>
      </c>
      <c r="B164" s="102">
        <v>42012</v>
      </c>
      <c r="C164" s="102"/>
      <c r="D164" s="103" t="s">
        <v>613</v>
      </c>
      <c r="E164" s="104" t="s">
        <v>557</v>
      </c>
      <c r="F164" s="105">
        <v>360</v>
      </c>
      <c r="G164" s="104" t="s">
        <v>581</v>
      </c>
      <c r="H164" s="104">
        <v>455</v>
      </c>
      <c r="I164" s="122">
        <v>420</v>
      </c>
      <c r="J164" s="123" t="s">
        <v>614</v>
      </c>
      <c r="K164" s="124">
        <f t="shared" si="105"/>
        <v>95</v>
      </c>
      <c r="L164" s="125">
        <f t="shared" si="106"/>
        <v>0.2638888888888889</v>
      </c>
      <c r="M164" s="126" t="s">
        <v>556</v>
      </c>
      <c r="N164" s="127">
        <v>42024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21</v>
      </c>
      <c r="B165" s="102">
        <v>42012</v>
      </c>
      <c r="C165" s="102"/>
      <c r="D165" s="103" t="s">
        <v>615</v>
      </c>
      <c r="E165" s="104" t="s">
        <v>557</v>
      </c>
      <c r="F165" s="105">
        <v>130</v>
      </c>
      <c r="G165" s="104"/>
      <c r="H165" s="104">
        <v>175.5</v>
      </c>
      <c r="I165" s="122">
        <v>165</v>
      </c>
      <c r="J165" s="123" t="s">
        <v>616</v>
      </c>
      <c r="K165" s="124">
        <f t="shared" si="105"/>
        <v>45.5</v>
      </c>
      <c r="L165" s="125">
        <f t="shared" si="106"/>
        <v>0.35</v>
      </c>
      <c r="M165" s="126" t="s">
        <v>556</v>
      </c>
      <c r="N165" s="127">
        <v>43088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22</v>
      </c>
      <c r="B166" s="102">
        <v>42040</v>
      </c>
      <c r="C166" s="102"/>
      <c r="D166" s="103" t="s">
        <v>376</v>
      </c>
      <c r="E166" s="104" t="s">
        <v>580</v>
      </c>
      <c r="F166" s="105">
        <v>98</v>
      </c>
      <c r="G166" s="104"/>
      <c r="H166" s="104">
        <v>120</v>
      </c>
      <c r="I166" s="122">
        <v>120</v>
      </c>
      <c r="J166" s="123" t="s">
        <v>582</v>
      </c>
      <c r="K166" s="124">
        <f t="shared" si="105"/>
        <v>22</v>
      </c>
      <c r="L166" s="125">
        <f t="shared" si="106"/>
        <v>0.22448979591836735</v>
      </c>
      <c r="M166" s="126" t="s">
        <v>556</v>
      </c>
      <c r="N166" s="127">
        <v>42753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23</v>
      </c>
      <c r="B167" s="102">
        <v>42040</v>
      </c>
      <c r="C167" s="102"/>
      <c r="D167" s="103" t="s">
        <v>617</v>
      </c>
      <c r="E167" s="104" t="s">
        <v>580</v>
      </c>
      <c r="F167" s="105">
        <v>196</v>
      </c>
      <c r="G167" s="104"/>
      <c r="H167" s="104">
        <v>262</v>
      </c>
      <c r="I167" s="122">
        <v>255</v>
      </c>
      <c r="J167" s="123" t="s">
        <v>582</v>
      </c>
      <c r="K167" s="124">
        <f t="shared" si="105"/>
        <v>66</v>
      </c>
      <c r="L167" s="125">
        <f t="shared" si="106"/>
        <v>0.33673469387755101</v>
      </c>
      <c r="M167" s="126" t="s">
        <v>556</v>
      </c>
      <c r="N167" s="127">
        <v>42599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5">
        <v>24</v>
      </c>
      <c r="B168" s="106">
        <v>42067</v>
      </c>
      <c r="C168" s="106"/>
      <c r="D168" s="107" t="s">
        <v>375</v>
      </c>
      <c r="E168" s="108" t="s">
        <v>580</v>
      </c>
      <c r="F168" s="109">
        <v>235</v>
      </c>
      <c r="G168" s="109"/>
      <c r="H168" s="110">
        <v>77</v>
      </c>
      <c r="I168" s="128" t="s">
        <v>618</v>
      </c>
      <c r="J168" s="129" t="s">
        <v>619</v>
      </c>
      <c r="K168" s="130">
        <f t="shared" si="105"/>
        <v>-158</v>
      </c>
      <c r="L168" s="131">
        <f t="shared" si="106"/>
        <v>-0.67234042553191486</v>
      </c>
      <c r="M168" s="132" t="s">
        <v>620</v>
      </c>
      <c r="N168" s="133">
        <v>43522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25</v>
      </c>
      <c r="B169" s="102">
        <v>42067</v>
      </c>
      <c r="C169" s="102"/>
      <c r="D169" s="103" t="s">
        <v>453</v>
      </c>
      <c r="E169" s="104" t="s">
        <v>580</v>
      </c>
      <c r="F169" s="105">
        <v>185</v>
      </c>
      <c r="G169" s="104"/>
      <c r="H169" s="104">
        <v>224</v>
      </c>
      <c r="I169" s="122" t="s">
        <v>621</v>
      </c>
      <c r="J169" s="123" t="s">
        <v>582</v>
      </c>
      <c r="K169" s="124">
        <f t="shared" si="105"/>
        <v>39</v>
      </c>
      <c r="L169" s="125">
        <f t="shared" si="106"/>
        <v>0.21081081081081082</v>
      </c>
      <c r="M169" s="126" t="s">
        <v>556</v>
      </c>
      <c r="N169" s="127">
        <v>42647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339">
        <v>26</v>
      </c>
      <c r="B170" s="111">
        <v>42090</v>
      </c>
      <c r="C170" s="111"/>
      <c r="D170" s="112" t="s">
        <v>622</v>
      </c>
      <c r="E170" s="113" t="s">
        <v>580</v>
      </c>
      <c r="F170" s="114">
        <v>49.5</v>
      </c>
      <c r="G170" s="115"/>
      <c r="H170" s="115">
        <v>15.85</v>
      </c>
      <c r="I170" s="115">
        <v>67</v>
      </c>
      <c r="J170" s="134" t="s">
        <v>623</v>
      </c>
      <c r="K170" s="115">
        <f t="shared" si="105"/>
        <v>-33.65</v>
      </c>
      <c r="L170" s="135">
        <f t="shared" si="106"/>
        <v>-0.67979797979797973</v>
      </c>
      <c r="M170" s="132" t="s">
        <v>620</v>
      </c>
      <c r="N170" s="136">
        <v>43627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27</v>
      </c>
      <c r="B171" s="102">
        <v>42093</v>
      </c>
      <c r="C171" s="102"/>
      <c r="D171" s="103" t="s">
        <v>624</v>
      </c>
      <c r="E171" s="104" t="s">
        <v>580</v>
      </c>
      <c r="F171" s="105">
        <v>183.5</v>
      </c>
      <c r="G171" s="104"/>
      <c r="H171" s="104">
        <v>219</v>
      </c>
      <c r="I171" s="122">
        <v>218</v>
      </c>
      <c r="J171" s="123" t="s">
        <v>625</v>
      </c>
      <c r="K171" s="124">
        <f t="shared" si="105"/>
        <v>35.5</v>
      </c>
      <c r="L171" s="125">
        <f t="shared" si="106"/>
        <v>0.19346049046321526</v>
      </c>
      <c r="M171" s="126" t="s">
        <v>556</v>
      </c>
      <c r="N171" s="127">
        <v>42103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28</v>
      </c>
      <c r="B172" s="102">
        <v>42114</v>
      </c>
      <c r="C172" s="102"/>
      <c r="D172" s="103" t="s">
        <v>626</v>
      </c>
      <c r="E172" s="104" t="s">
        <v>580</v>
      </c>
      <c r="F172" s="105">
        <f>(227+237)/2</f>
        <v>232</v>
      </c>
      <c r="G172" s="104"/>
      <c r="H172" s="104">
        <v>298</v>
      </c>
      <c r="I172" s="122">
        <v>298</v>
      </c>
      <c r="J172" s="123" t="s">
        <v>582</v>
      </c>
      <c r="K172" s="124">
        <f t="shared" si="105"/>
        <v>66</v>
      </c>
      <c r="L172" s="125">
        <f t="shared" si="106"/>
        <v>0.28448275862068967</v>
      </c>
      <c r="M172" s="126" t="s">
        <v>556</v>
      </c>
      <c r="N172" s="127">
        <v>42823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29</v>
      </c>
      <c r="B173" s="102">
        <v>42128</v>
      </c>
      <c r="C173" s="102"/>
      <c r="D173" s="103" t="s">
        <v>627</v>
      </c>
      <c r="E173" s="104" t="s">
        <v>557</v>
      </c>
      <c r="F173" s="105">
        <v>385</v>
      </c>
      <c r="G173" s="104"/>
      <c r="H173" s="104">
        <f>212.5+331</f>
        <v>543.5</v>
      </c>
      <c r="I173" s="122">
        <v>510</v>
      </c>
      <c r="J173" s="123" t="s">
        <v>628</v>
      </c>
      <c r="K173" s="124">
        <f t="shared" si="105"/>
        <v>158.5</v>
      </c>
      <c r="L173" s="125">
        <f t="shared" si="106"/>
        <v>0.41168831168831171</v>
      </c>
      <c r="M173" s="126" t="s">
        <v>556</v>
      </c>
      <c r="N173" s="127">
        <v>42235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30</v>
      </c>
      <c r="B174" s="102">
        <v>42128</v>
      </c>
      <c r="C174" s="102"/>
      <c r="D174" s="103" t="s">
        <v>629</v>
      </c>
      <c r="E174" s="104" t="s">
        <v>557</v>
      </c>
      <c r="F174" s="105">
        <v>115.5</v>
      </c>
      <c r="G174" s="104"/>
      <c r="H174" s="104">
        <v>146</v>
      </c>
      <c r="I174" s="122">
        <v>142</v>
      </c>
      <c r="J174" s="123" t="s">
        <v>630</v>
      </c>
      <c r="K174" s="124">
        <f t="shared" si="105"/>
        <v>30.5</v>
      </c>
      <c r="L174" s="125">
        <f t="shared" si="106"/>
        <v>0.26406926406926406</v>
      </c>
      <c r="M174" s="126" t="s">
        <v>556</v>
      </c>
      <c r="N174" s="127">
        <v>42202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31</v>
      </c>
      <c r="B175" s="102">
        <v>42151</v>
      </c>
      <c r="C175" s="102"/>
      <c r="D175" s="103" t="s">
        <v>631</v>
      </c>
      <c r="E175" s="104" t="s">
        <v>557</v>
      </c>
      <c r="F175" s="105">
        <v>237.5</v>
      </c>
      <c r="G175" s="104"/>
      <c r="H175" s="104">
        <v>279.5</v>
      </c>
      <c r="I175" s="122">
        <v>278</v>
      </c>
      <c r="J175" s="123" t="s">
        <v>582</v>
      </c>
      <c r="K175" s="124">
        <f t="shared" si="105"/>
        <v>42</v>
      </c>
      <c r="L175" s="125">
        <f t="shared" si="106"/>
        <v>0.17684210526315788</v>
      </c>
      <c r="M175" s="126" t="s">
        <v>556</v>
      </c>
      <c r="N175" s="127">
        <v>42222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32</v>
      </c>
      <c r="B176" s="102">
        <v>42174</v>
      </c>
      <c r="C176" s="102"/>
      <c r="D176" s="103" t="s">
        <v>601</v>
      </c>
      <c r="E176" s="104" t="s">
        <v>580</v>
      </c>
      <c r="F176" s="105">
        <v>340</v>
      </c>
      <c r="G176" s="104"/>
      <c r="H176" s="104">
        <v>448</v>
      </c>
      <c r="I176" s="122">
        <v>448</v>
      </c>
      <c r="J176" s="123" t="s">
        <v>582</v>
      </c>
      <c r="K176" s="124">
        <f t="shared" si="105"/>
        <v>108</v>
      </c>
      <c r="L176" s="125">
        <f t="shared" si="106"/>
        <v>0.31764705882352939</v>
      </c>
      <c r="M176" s="126" t="s">
        <v>556</v>
      </c>
      <c r="N176" s="127">
        <v>43018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33</v>
      </c>
      <c r="B177" s="102">
        <v>42191</v>
      </c>
      <c r="C177" s="102"/>
      <c r="D177" s="103" t="s">
        <v>632</v>
      </c>
      <c r="E177" s="104" t="s">
        <v>580</v>
      </c>
      <c r="F177" s="105">
        <v>390</v>
      </c>
      <c r="G177" s="104"/>
      <c r="H177" s="104">
        <v>460</v>
      </c>
      <c r="I177" s="122">
        <v>460</v>
      </c>
      <c r="J177" s="123" t="s">
        <v>582</v>
      </c>
      <c r="K177" s="124">
        <f t="shared" ref="K177:K197" si="107">H177-F177</f>
        <v>70</v>
      </c>
      <c r="L177" s="125">
        <f t="shared" ref="L177:L197" si="108">K177/F177</f>
        <v>0.17948717948717949</v>
      </c>
      <c r="M177" s="126" t="s">
        <v>556</v>
      </c>
      <c r="N177" s="127">
        <v>42478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5">
        <v>34</v>
      </c>
      <c r="B178" s="106">
        <v>42195</v>
      </c>
      <c r="C178" s="106"/>
      <c r="D178" s="107" t="s">
        <v>633</v>
      </c>
      <c r="E178" s="108" t="s">
        <v>580</v>
      </c>
      <c r="F178" s="109">
        <v>122.5</v>
      </c>
      <c r="G178" s="109"/>
      <c r="H178" s="110">
        <v>61</v>
      </c>
      <c r="I178" s="128">
        <v>172</v>
      </c>
      <c r="J178" s="129" t="s">
        <v>634</v>
      </c>
      <c r="K178" s="130">
        <f t="shared" si="107"/>
        <v>-61.5</v>
      </c>
      <c r="L178" s="131">
        <f t="shared" si="108"/>
        <v>-0.50204081632653064</v>
      </c>
      <c r="M178" s="132" t="s">
        <v>620</v>
      </c>
      <c r="N178" s="133">
        <v>43333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35</v>
      </c>
      <c r="B179" s="102">
        <v>42219</v>
      </c>
      <c r="C179" s="102"/>
      <c r="D179" s="103" t="s">
        <v>635</v>
      </c>
      <c r="E179" s="104" t="s">
        <v>580</v>
      </c>
      <c r="F179" s="105">
        <v>297.5</v>
      </c>
      <c r="G179" s="104"/>
      <c r="H179" s="104">
        <v>350</v>
      </c>
      <c r="I179" s="122">
        <v>360</v>
      </c>
      <c r="J179" s="123" t="s">
        <v>636</v>
      </c>
      <c r="K179" s="124">
        <f t="shared" si="107"/>
        <v>52.5</v>
      </c>
      <c r="L179" s="125">
        <f t="shared" si="108"/>
        <v>0.17647058823529413</v>
      </c>
      <c r="M179" s="126" t="s">
        <v>556</v>
      </c>
      <c r="N179" s="127">
        <v>42232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36</v>
      </c>
      <c r="B180" s="102">
        <v>42219</v>
      </c>
      <c r="C180" s="102"/>
      <c r="D180" s="103" t="s">
        <v>637</v>
      </c>
      <c r="E180" s="104" t="s">
        <v>580</v>
      </c>
      <c r="F180" s="105">
        <v>115.5</v>
      </c>
      <c r="G180" s="104"/>
      <c r="H180" s="104">
        <v>149</v>
      </c>
      <c r="I180" s="122">
        <v>140</v>
      </c>
      <c r="J180" s="137" t="s">
        <v>638</v>
      </c>
      <c r="K180" s="124">
        <f t="shared" si="107"/>
        <v>33.5</v>
      </c>
      <c r="L180" s="125">
        <f t="shared" si="108"/>
        <v>0.29004329004329005</v>
      </c>
      <c r="M180" s="126" t="s">
        <v>556</v>
      </c>
      <c r="N180" s="127">
        <v>42740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37</v>
      </c>
      <c r="B181" s="102">
        <v>42251</v>
      </c>
      <c r="C181" s="102"/>
      <c r="D181" s="103" t="s">
        <v>631</v>
      </c>
      <c r="E181" s="104" t="s">
        <v>580</v>
      </c>
      <c r="F181" s="105">
        <v>226</v>
      </c>
      <c r="G181" s="104"/>
      <c r="H181" s="104">
        <v>292</v>
      </c>
      <c r="I181" s="122">
        <v>292</v>
      </c>
      <c r="J181" s="123" t="s">
        <v>639</v>
      </c>
      <c r="K181" s="124">
        <f t="shared" si="107"/>
        <v>66</v>
      </c>
      <c r="L181" s="125">
        <f t="shared" si="108"/>
        <v>0.29203539823008851</v>
      </c>
      <c r="M181" s="126" t="s">
        <v>556</v>
      </c>
      <c r="N181" s="127">
        <v>42286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38</v>
      </c>
      <c r="B182" s="102">
        <v>42254</v>
      </c>
      <c r="C182" s="102"/>
      <c r="D182" s="103" t="s">
        <v>626</v>
      </c>
      <c r="E182" s="104" t="s">
        <v>580</v>
      </c>
      <c r="F182" s="105">
        <v>232.5</v>
      </c>
      <c r="G182" s="104"/>
      <c r="H182" s="104">
        <v>312.5</v>
      </c>
      <c r="I182" s="122">
        <v>310</v>
      </c>
      <c r="J182" s="123" t="s">
        <v>582</v>
      </c>
      <c r="K182" s="124">
        <f t="shared" si="107"/>
        <v>80</v>
      </c>
      <c r="L182" s="125">
        <f t="shared" si="108"/>
        <v>0.34408602150537637</v>
      </c>
      <c r="M182" s="126" t="s">
        <v>556</v>
      </c>
      <c r="N182" s="127">
        <v>42823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39</v>
      </c>
      <c r="B183" s="102">
        <v>42268</v>
      </c>
      <c r="C183" s="102"/>
      <c r="D183" s="103" t="s">
        <v>640</v>
      </c>
      <c r="E183" s="104" t="s">
        <v>580</v>
      </c>
      <c r="F183" s="105">
        <v>196.5</v>
      </c>
      <c r="G183" s="104"/>
      <c r="H183" s="104">
        <v>238</v>
      </c>
      <c r="I183" s="122">
        <v>238</v>
      </c>
      <c r="J183" s="123" t="s">
        <v>639</v>
      </c>
      <c r="K183" s="124">
        <f t="shared" si="107"/>
        <v>41.5</v>
      </c>
      <c r="L183" s="125">
        <f t="shared" si="108"/>
        <v>0.21119592875318066</v>
      </c>
      <c r="M183" s="126" t="s">
        <v>556</v>
      </c>
      <c r="N183" s="127">
        <v>42291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40</v>
      </c>
      <c r="B184" s="102">
        <v>42271</v>
      </c>
      <c r="C184" s="102"/>
      <c r="D184" s="103" t="s">
        <v>579</v>
      </c>
      <c r="E184" s="104" t="s">
        <v>580</v>
      </c>
      <c r="F184" s="105">
        <v>65</v>
      </c>
      <c r="G184" s="104"/>
      <c r="H184" s="104">
        <v>82</v>
      </c>
      <c r="I184" s="122">
        <v>82</v>
      </c>
      <c r="J184" s="123" t="s">
        <v>639</v>
      </c>
      <c r="K184" s="124">
        <f t="shared" si="107"/>
        <v>17</v>
      </c>
      <c r="L184" s="125">
        <f t="shared" si="108"/>
        <v>0.26153846153846155</v>
      </c>
      <c r="M184" s="126" t="s">
        <v>556</v>
      </c>
      <c r="N184" s="127">
        <v>42578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41</v>
      </c>
      <c r="B185" s="102">
        <v>42291</v>
      </c>
      <c r="C185" s="102"/>
      <c r="D185" s="103" t="s">
        <v>641</v>
      </c>
      <c r="E185" s="104" t="s">
        <v>580</v>
      </c>
      <c r="F185" s="105">
        <v>144</v>
      </c>
      <c r="G185" s="104"/>
      <c r="H185" s="104">
        <v>182.5</v>
      </c>
      <c r="I185" s="122">
        <v>181</v>
      </c>
      <c r="J185" s="123" t="s">
        <v>639</v>
      </c>
      <c r="K185" s="124">
        <f t="shared" si="107"/>
        <v>38.5</v>
      </c>
      <c r="L185" s="125">
        <f t="shared" si="108"/>
        <v>0.2673611111111111</v>
      </c>
      <c r="M185" s="126" t="s">
        <v>556</v>
      </c>
      <c r="N185" s="127">
        <v>42817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42</v>
      </c>
      <c r="B186" s="102">
        <v>42291</v>
      </c>
      <c r="C186" s="102"/>
      <c r="D186" s="103" t="s">
        <v>642</v>
      </c>
      <c r="E186" s="104" t="s">
        <v>580</v>
      </c>
      <c r="F186" s="105">
        <v>264</v>
      </c>
      <c r="G186" s="104"/>
      <c r="H186" s="104">
        <v>311</v>
      </c>
      <c r="I186" s="122">
        <v>311</v>
      </c>
      <c r="J186" s="123" t="s">
        <v>639</v>
      </c>
      <c r="K186" s="124">
        <f t="shared" si="107"/>
        <v>47</v>
      </c>
      <c r="L186" s="125">
        <f t="shared" si="108"/>
        <v>0.17803030303030304</v>
      </c>
      <c r="M186" s="126" t="s">
        <v>556</v>
      </c>
      <c r="N186" s="127">
        <v>42604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43</v>
      </c>
      <c r="B187" s="102">
        <v>42318</v>
      </c>
      <c r="C187" s="102"/>
      <c r="D187" s="103" t="s">
        <v>643</v>
      </c>
      <c r="E187" s="104" t="s">
        <v>557</v>
      </c>
      <c r="F187" s="105">
        <v>549.5</v>
      </c>
      <c r="G187" s="104"/>
      <c r="H187" s="104">
        <v>630</v>
      </c>
      <c r="I187" s="122">
        <v>630</v>
      </c>
      <c r="J187" s="123" t="s">
        <v>639</v>
      </c>
      <c r="K187" s="124">
        <f t="shared" si="107"/>
        <v>80.5</v>
      </c>
      <c r="L187" s="125">
        <f t="shared" si="108"/>
        <v>0.1464968152866242</v>
      </c>
      <c r="M187" s="126" t="s">
        <v>556</v>
      </c>
      <c r="N187" s="127">
        <v>42419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44</v>
      </c>
      <c r="B188" s="102">
        <v>42342</v>
      </c>
      <c r="C188" s="102"/>
      <c r="D188" s="103" t="s">
        <v>644</v>
      </c>
      <c r="E188" s="104" t="s">
        <v>580</v>
      </c>
      <c r="F188" s="105">
        <v>1027.5</v>
      </c>
      <c r="G188" s="104"/>
      <c r="H188" s="104">
        <v>1315</v>
      </c>
      <c r="I188" s="122">
        <v>1250</v>
      </c>
      <c r="J188" s="123" t="s">
        <v>639</v>
      </c>
      <c r="K188" s="124">
        <f t="shared" si="107"/>
        <v>287.5</v>
      </c>
      <c r="L188" s="125">
        <f t="shared" si="108"/>
        <v>0.27980535279805352</v>
      </c>
      <c r="M188" s="126" t="s">
        <v>556</v>
      </c>
      <c r="N188" s="127">
        <v>43244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45</v>
      </c>
      <c r="B189" s="102">
        <v>42367</v>
      </c>
      <c r="C189" s="102"/>
      <c r="D189" s="103" t="s">
        <v>645</v>
      </c>
      <c r="E189" s="104" t="s">
        <v>580</v>
      </c>
      <c r="F189" s="105">
        <v>465</v>
      </c>
      <c r="G189" s="104"/>
      <c r="H189" s="104">
        <v>540</v>
      </c>
      <c r="I189" s="122">
        <v>540</v>
      </c>
      <c r="J189" s="123" t="s">
        <v>639</v>
      </c>
      <c r="K189" s="124">
        <f t="shared" si="107"/>
        <v>75</v>
      </c>
      <c r="L189" s="125">
        <f t="shared" si="108"/>
        <v>0.16129032258064516</v>
      </c>
      <c r="M189" s="126" t="s">
        <v>556</v>
      </c>
      <c r="N189" s="127">
        <v>42530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46</v>
      </c>
      <c r="B190" s="102">
        <v>42380</v>
      </c>
      <c r="C190" s="102"/>
      <c r="D190" s="103" t="s">
        <v>376</v>
      </c>
      <c r="E190" s="104" t="s">
        <v>557</v>
      </c>
      <c r="F190" s="105">
        <v>81</v>
      </c>
      <c r="G190" s="104"/>
      <c r="H190" s="104">
        <v>110</v>
      </c>
      <c r="I190" s="122">
        <v>110</v>
      </c>
      <c r="J190" s="123" t="s">
        <v>639</v>
      </c>
      <c r="K190" s="124">
        <f t="shared" si="107"/>
        <v>29</v>
      </c>
      <c r="L190" s="125">
        <f t="shared" si="108"/>
        <v>0.35802469135802467</v>
      </c>
      <c r="M190" s="126" t="s">
        <v>556</v>
      </c>
      <c r="N190" s="127">
        <v>42745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47</v>
      </c>
      <c r="B191" s="102">
        <v>42382</v>
      </c>
      <c r="C191" s="102"/>
      <c r="D191" s="103" t="s">
        <v>646</v>
      </c>
      <c r="E191" s="104" t="s">
        <v>557</v>
      </c>
      <c r="F191" s="105">
        <v>417.5</v>
      </c>
      <c r="G191" s="104"/>
      <c r="H191" s="104">
        <v>547</v>
      </c>
      <c r="I191" s="122">
        <v>535</v>
      </c>
      <c r="J191" s="123" t="s">
        <v>639</v>
      </c>
      <c r="K191" s="124">
        <f t="shared" si="107"/>
        <v>129.5</v>
      </c>
      <c r="L191" s="125">
        <f t="shared" si="108"/>
        <v>0.31017964071856285</v>
      </c>
      <c r="M191" s="126" t="s">
        <v>556</v>
      </c>
      <c r="N191" s="127">
        <v>42578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48</v>
      </c>
      <c r="B192" s="102">
        <v>42408</v>
      </c>
      <c r="C192" s="102"/>
      <c r="D192" s="103" t="s">
        <v>647</v>
      </c>
      <c r="E192" s="104" t="s">
        <v>580</v>
      </c>
      <c r="F192" s="105">
        <v>650</v>
      </c>
      <c r="G192" s="104"/>
      <c r="H192" s="104">
        <v>800</v>
      </c>
      <c r="I192" s="122">
        <v>800</v>
      </c>
      <c r="J192" s="123" t="s">
        <v>639</v>
      </c>
      <c r="K192" s="124">
        <f t="shared" si="107"/>
        <v>150</v>
      </c>
      <c r="L192" s="125">
        <f t="shared" si="108"/>
        <v>0.23076923076923078</v>
      </c>
      <c r="M192" s="126" t="s">
        <v>556</v>
      </c>
      <c r="N192" s="127">
        <v>43154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49</v>
      </c>
      <c r="B193" s="102">
        <v>42433</v>
      </c>
      <c r="C193" s="102"/>
      <c r="D193" s="103" t="s">
        <v>193</v>
      </c>
      <c r="E193" s="104" t="s">
        <v>580</v>
      </c>
      <c r="F193" s="105">
        <v>437.5</v>
      </c>
      <c r="G193" s="104"/>
      <c r="H193" s="104">
        <v>504.5</v>
      </c>
      <c r="I193" s="122">
        <v>522</v>
      </c>
      <c r="J193" s="123" t="s">
        <v>648</v>
      </c>
      <c r="K193" s="124">
        <f t="shared" si="107"/>
        <v>67</v>
      </c>
      <c r="L193" s="125">
        <f t="shared" si="108"/>
        <v>0.15314285714285714</v>
      </c>
      <c r="M193" s="126" t="s">
        <v>556</v>
      </c>
      <c r="N193" s="127">
        <v>42480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50</v>
      </c>
      <c r="B194" s="102">
        <v>42438</v>
      </c>
      <c r="C194" s="102"/>
      <c r="D194" s="103" t="s">
        <v>649</v>
      </c>
      <c r="E194" s="104" t="s">
        <v>580</v>
      </c>
      <c r="F194" s="105">
        <v>189.5</v>
      </c>
      <c r="G194" s="104"/>
      <c r="H194" s="104">
        <v>218</v>
      </c>
      <c r="I194" s="122">
        <v>218</v>
      </c>
      <c r="J194" s="123" t="s">
        <v>639</v>
      </c>
      <c r="K194" s="124">
        <f t="shared" si="107"/>
        <v>28.5</v>
      </c>
      <c r="L194" s="125">
        <f t="shared" si="108"/>
        <v>0.15039577836411611</v>
      </c>
      <c r="M194" s="126" t="s">
        <v>556</v>
      </c>
      <c r="N194" s="127">
        <v>43034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339">
        <v>51</v>
      </c>
      <c r="B195" s="111">
        <v>42471</v>
      </c>
      <c r="C195" s="111"/>
      <c r="D195" s="112" t="s">
        <v>650</v>
      </c>
      <c r="E195" s="113" t="s">
        <v>580</v>
      </c>
      <c r="F195" s="114">
        <v>36.5</v>
      </c>
      <c r="G195" s="115"/>
      <c r="H195" s="115">
        <v>15.85</v>
      </c>
      <c r="I195" s="115">
        <v>60</v>
      </c>
      <c r="J195" s="134" t="s">
        <v>651</v>
      </c>
      <c r="K195" s="130">
        <f t="shared" si="107"/>
        <v>-20.65</v>
      </c>
      <c r="L195" s="164">
        <f t="shared" si="108"/>
        <v>-0.5657534246575342</v>
      </c>
      <c r="M195" s="132" t="s">
        <v>620</v>
      </c>
      <c r="N195" s="165">
        <v>43627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52</v>
      </c>
      <c r="B196" s="102">
        <v>42472</v>
      </c>
      <c r="C196" s="102"/>
      <c r="D196" s="103" t="s">
        <v>652</v>
      </c>
      <c r="E196" s="104" t="s">
        <v>580</v>
      </c>
      <c r="F196" s="105">
        <v>93</v>
      </c>
      <c r="G196" s="104"/>
      <c r="H196" s="104">
        <v>149</v>
      </c>
      <c r="I196" s="122">
        <v>140</v>
      </c>
      <c r="J196" s="137" t="s">
        <v>653</v>
      </c>
      <c r="K196" s="124">
        <f t="shared" si="107"/>
        <v>56</v>
      </c>
      <c r="L196" s="125">
        <f t="shared" si="108"/>
        <v>0.60215053763440862</v>
      </c>
      <c r="M196" s="126" t="s">
        <v>556</v>
      </c>
      <c r="N196" s="127">
        <v>42740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53</v>
      </c>
      <c r="B197" s="102">
        <v>42472</v>
      </c>
      <c r="C197" s="102"/>
      <c r="D197" s="103" t="s">
        <v>654</v>
      </c>
      <c r="E197" s="104" t="s">
        <v>580</v>
      </c>
      <c r="F197" s="105">
        <v>130</v>
      </c>
      <c r="G197" s="104"/>
      <c r="H197" s="104">
        <v>150</v>
      </c>
      <c r="I197" s="122" t="s">
        <v>655</v>
      </c>
      <c r="J197" s="123" t="s">
        <v>639</v>
      </c>
      <c r="K197" s="124">
        <f t="shared" si="107"/>
        <v>20</v>
      </c>
      <c r="L197" s="125">
        <f t="shared" si="108"/>
        <v>0.15384615384615385</v>
      </c>
      <c r="M197" s="126" t="s">
        <v>556</v>
      </c>
      <c r="N197" s="127">
        <v>42564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54</v>
      </c>
      <c r="B198" s="102">
        <v>42473</v>
      </c>
      <c r="C198" s="102"/>
      <c r="D198" s="103" t="s">
        <v>344</v>
      </c>
      <c r="E198" s="104" t="s">
        <v>580</v>
      </c>
      <c r="F198" s="105">
        <v>196</v>
      </c>
      <c r="G198" s="104"/>
      <c r="H198" s="104">
        <v>299</v>
      </c>
      <c r="I198" s="122">
        <v>299</v>
      </c>
      <c r="J198" s="123" t="s">
        <v>639</v>
      </c>
      <c r="K198" s="124">
        <v>103</v>
      </c>
      <c r="L198" s="125">
        <v>0.52551020408163296</v>
      </c>
      <c r="M198" s="126" t="s">
        <v>556</v>
      </c>
      <c r="N198" s="127">
        <v>42620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55</v>
      </c>
      <c r="B199" s="102">
        <v>42473</v>
      </c>
      <c r="C199" s="102"/>
      <c r="D199" s="103" t="s">
        <v>713</v>
      </c>
      <c r="E199" s="104" t="s">
        <v>580</v>
      </c>
      <c r="F199" s="105">
        <v>88</v>
      </c>
      <c r="G199" s="104"/>
      <c r="H199" s="104">
        <v>103</v>
      </c>
      <c r="I199" s="122">
        <v>103</v>
      </c>
      <c r="J199" s="123" t="s">
        <v>639</v>
      </c>
      <c r="K199" s="124">
        <v>15</v>
      </c>
      <c r="L199" s="125">
        <v>0.170454545454545</v>
      </c>
      <c r="M199" s="126" t="s">
        <v>556</v>
      </c>
      <c r="N199" s="127">
        <v>42530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56</v>
      </c>
      <c r="B200" s="102">
        <v>42492</v>
      </c>
      <c r="C200" s="102"/>
      <c r="D200" s="103" t="s">
        <v>656</v>
      </c>
      <c r="E200" s="104" t="s">
        <v>580</v>
      </c>
      <c r="F200" s="105">
        <v>127.5</v>
      </c>
      <c r="G200" s="104"/>
      <c r="H200" s="104">
        <v>148</v>
      </c>
      <c r="I200" s="122" t="s">
        <v>657</v>
      </c>
      <c r="J200" s="123" t="s">
        <v>639</v>
      </c>
      <c r="K200" s="124">
        <f>H200-F200</f>
        <v>20.5</v>
      </c>
      <c r="L200" s="125">
        <f>K200/F200</f>
        <v>0.16078431372549021</v>
      </c>
      <c r="M200" s="126" t="s">
        <v>556</v>
      </c>
      <c r="N200" s="127">
        <v>42564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57</v>
      </c>
      <c r="B201" s="102">
        <v>42493</v>
      </c>
      <c r="C201" s="102"/>
      <c r="D201" s="103" t="s">
        <v>658</v>
      </c>
      <c r="E201" s="104" t="s">
        <v>580</v>
      </c>
      <c r="F201" s="105">
        <v>675</v>
      </c>
      <c r="G201" s="104"/>
      <c r="H201" s="104">
        <v>815</v>
      </c>
      <c r="I201" s="122" t="s">
        <v>659</v>
      </c>
      <c r="J201" s="123" t="s">
        <v>639</v>
      </c>
      <c r="K201" s="124">
        <f>H201-F201</f>
        <v>140</v>
      </c>
      <c r="L201" s="125">
        <f>K201/F201</f>
        <v>0.2074074074074074</v>
      </c>
      <c r="M201" s="126" t="s">
        <v>556</v>
      </c>
      <c r="N201" s="127">
        <v>43154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58</v>
      </c>
      <c r="B202" s="106">
        <v>42522</v>
      </c>
      <c r="C202" s="106"/>
      <c r="D202" s="107" t="s">
        <v>714</v>
      </c>
      <c r="E202" s="108" t="s">
        <v>580</v>
      </c>
      <c r="F202" s="109">
        <v>500</v>
      </c>
      <c r="G202" s="109"/>
      <c r="H202" s="110">
        <v>232.5</v>
      </c>
      <c r="I202" s="128" t="s">
        <v>715</v>
      </c>
      <c r="J202" s="129" t="s">
        <v>716</v>
      </c>
      <c r="K202" s="130">
        <f>H202-F202</f>
        <v>-267.5</v>
      </c>
      <c r="L202" s="131">
        <f>K202/F202</f>
        <v>-0.53500000000000003</v>
      </c>
      <c r="M202" s="132" t="s">
        <v>620</v>
      </c>
      <c r="N202" s="133">
        <v>43735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59</v>
      </c>
      <c r="B203" s="102">
        <v>42527</v>
      </c>
      <c r="C203" s="102"/>
      <c r="D203" s="103" t="s">
        <v>660</v>
      </c>
      <c r="E203" s="104" t="s">
        <v>580</v>
      </c>
      <c r="F203" s="105">
        <v>110</v>
      </c>
      <c r="G203" s="104"/>
      <c r="H203" s="104">
        <v>126.5</v>
      </c>
      <c r="I203" s="122">
        <v>125</v>
      </c>
      <c r="J203" s="123" t="s">
        <v>589</v>
      </c>
      <c r="K203" s="124">
        <f>H203-F203</f>
        <v>16.5</v>
      </c>
      <c r="L203" s="125">
        <f>K203/F203</f>
        <v>0.15</v>
      </c>
      <c r="M203" s="126" t="s">
        <v>556</v>
      </c>
      <c r="N203" s="127">
        <v>42552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60</v>
      </c>
      <c r="B204" s="102">
        <v>42538</v>
      </c>
      <c r="C204" s="102"/>
      <c r="D204" s="103" t="s">
        <v>661</v>
      </c>
      <c r="E204" s="104" t="s">
        <v>580</v>
      </c>
      <c r="F204" s="105">
        <v>44</v>
      </c>
      <c r="G204" s="104"/>
      <c r="H204" s="104">
        <v>69.5</v>
      </c>
      <c r="I204" s="122">
        <v>69.5</v>
      </c>
      <c r="J204" s="123" t="s">
        <v>662</v>
      </c>
      <c r="K204" s="124">
        <f>H204-F204</f>
        <v>25.5</v>
      </c>
      <c r="L204" s="125">
        <f>K204/F204</f>
        <v>0.57954545454545459</v>
      </c>
      <c r="M204" s="126" t="s">
        <v>556</v>
      </c>
      <c r="N204" s="127">
        <v>42977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61</v>
      </c>
      <c r="B205" s="102">
        <v>42549</v>
      </c>
      <c r="C205" s="102"/>
      <c r="D205" s="144" t="s">
        <v>717</v>
      </c>
      <c r="E205" s="104" t="s">
        <v>580</v>
      </c>
      <c r="F205" s="105">
        <v>262.5</v>
      </c>
      <c r="G205" s="104"/>
      <c r="H205" s="104">
        <v>340</v>
      </c>
      <c r="I205" s="122">
        <v>333</v>
      </c>
      <c r="J205" s="123" t="s">
        <v>718</v>
      </c>
      <c r="K205" s="124">
        <v>77.5</v>
      </c>
      <c r="L205" s="125">
        <v>0.29523809523809502</v>
      </c>
      <c r="M205" s="126" t="s">
        <v>556</v>
      </c>
      <c r="N205" s="127">
        <v>43017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62</v>
      </c>
      <c r="B206" s="102">
        <v>42549</v>
      </c>
      <c r="C206" s="102"/>
      <c r="D206" s="144" t="s">
        <v>719</v>
      </c>
      <c r="E206" s="104" t="s">
        <v>580</v>
      </c>
      <c r="F206" s="105">
        <v>840</v>
      </c>
      <c r="G206" s="104"/>
      <c r="H206" s="104">
        <v>1230</v>
      </c>
      <c r="I206" s="122">
        <v>1230</v>
      </c>
      <c r="J206" s="123" t="s">
        <v>639</v>
      </c>
      <c r="K206" s="124">
        <v>390</v>
      </c>
      <c r="L206" s="125">
        <v>0.46428571428571402</v>
      </c>
      <c r="M206" s="126" t="s">
        <v>556</v>
      </c>
      <c r="N206" s="127">
        <v>42649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40">
        <v>63</v>
      </c>
      <c r="B207" s="139">
        <v>42556</v>
      </c>
      <c r="C207" s="139"/>
      <c r="D207" s="140" t="s">
        <v>663</v>
      </c>
      <c r="E207" s="141" t="s">
        <v>580</v>
      </c>
      <c r="F207" s="142">
        <v>395</v>
      </c>
      <c r="G207" s="143"/>
      <c r="H207" s="143">
        <f>(468.5+342.5)/2</f>
        <v>405.5</v>
      </c>
      <c r="I207" s="143">
        <v>510</v>
      </c>
      <c r="J207" s="166" t="s">
        <v>664</v>
      </c>
      <c r="K207" s="167">
        <f t="shared" ref="K207:K213" si="109">H207-F207</f>
        <v>10.5</v>
      </c>
      <c r="L207" s="168">
        <f t="shared" ref="L207:L213" si="110">K207/F207</f>
        <v>2.6582278481012658E-2</v>
      </c>
      <c r="M207" s="169" t="s">
        <v>665</v>
      </c>
      <c r="N207" s="170">
        <v>43606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5">
        <v>64</v>
      </c>
      <c r="B208" s="106">
        <v>42584</v>
      </c>
      <c r="C208" s="106"/>
      <c r="D208" s="107" t="s">
        <v>666</v>
      </c>
      <c r="E208" s="108" t="s">
        <v>557</v>
      </c>
      <c r="F208" s="109">
        <f>169.5-12.8</f>
        <v>156.69999999999999</v>
      </c>
      <c r="G208" s="109"/>
      <c r="H208" s="110">
        <v>77</v>
      </c>
      <c r="I208" s="128" t="s">
        <v>667</v>
      </c>
      <c r="J208" s="359" t="s">
        <v>795</v>
      </c>
      <c r="K208" s="130">
        <f t="shared" si="109"/>
        <v>-79.699999999999989</v>
      </c>
      <c r="L208" s="131">
        <f t="shared" si="110"/>
        <v>-0.50861518825781749</v>
      </c>
      <c r="M208" s="132" t="s">
        <v>620</v>
      </c>
      <c r="N208" s="133">
        <v>43522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65</v>
      </c>
      <c r="B209" s="106">
        <v>42586</v>
      </c>
      <c r="C209" s="106"/>
      <c r="D209" s="107" t="s">
        <v>668</v>
      </c>
      <c r="E209" s="108" t="s">
        <v>580</v>
      </c>
      <c r="F209" s="109">
        <v>400</v>
      </c>
      <c r="G209" s="109"/>
      <c r="H209" s="110">
        <v>305</v>
      </c>
      <c r="I209" s="128">
        <v>475</v>
      </c>
      <c r="J209" s="129" t="s">
        <v>669</v>
      </c>
      <c r="K209" s="130">
        <f t="shared" si="109"/>
        <v>-95</v>
      </c>
      <c r="L209" s="131">
        <f t="shared" si="110"/>
        <v>-0.23749999999999999</v>
      </c>
      <c r="M209" s="132" t="s">
        <v>620</v>
      </c>
      <c r="N209" s="133">
        <v>43606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66</v>
      </c>
      <c r="B210" s="102">
        <v>42593</v>
      </c>
      <c r="C210" s="102"/>
      <c r="D210" s="103" t="s">
        <v>670</v>
      </c>
      <c r="E210" s="104" t="s">
        <v>580</v>
      </c>
      <c r="F210" s="105">
        <v>86.5</v>
      </c>
      <c r="G210" s="104"/>
      <c r="H210" s="104">
        <v>130</v>
      </c>
      <c r="I210" s="122">
        <v>130</v>
      </c>
      <c r="J210" s="137" t="s">
        <v>671</v>
      </c>
      <c r="K210" s="124">
        <f t="shared" si="109"/>
        <v>43.5</v>
      </c>
      <c r="L210" s="125">
        <f t="shared" si="110"/>
        <v>0.50289017341040465</v>
      </c>
      <c r="M210" s="126" t="s">
        <v>556</v>
      </c>
      <c r="N210" s="127">
        <v>43091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5">
        <v>67</v>
      </c>
      <c r="B211" s="106">
        <v>42600</v>
      </c>
      <c r="C211" s="106"/>
      <c r="D211" s="107" t="s">
        <v>367</v>
      </c>
      <c r="E211" s="108" t="s">
        <v>580</v>
      </c>
      <c r="F211" s="109">
        <v>133.5</v>
      </c>
      <c r="G211" s="109"/>
      <c r="H211" s="110">
        <v>126.5</v>
      </c>
      <c r="I211" s="128">
        <v>178</v>
      </c>
      <c r="J211" s="129" t="s">
        <v>672</v>
      </c>
      <c r="K211" s="130">
        <f t="shared" si="109"/>
        <v>-7</v>
      </c>
      <c r="L211" s="131">
        <f t="shared" si="110"/>
        <v>-5.2434456928838954E-2</v>
      </c>
      <c r="M211" s="132" t="s">
        <v>620</v>
      </c>
      <c r="N211" s="133">
        <v>42615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68</v>
      </c>
      <c r="B212" s="102">
        <v>42613</v>
      </c>
      <c r="C212" s="102"/>
      <c r="D212" s="103" t="s">
        <v>673</v>
      </c>
      <c r="E212" s="104" t="s">
        <v>580</v>
      </c>
      <c r="F212" s="105">
        <v>560</v>
      </c>
      <c r="G212" s="104"/>
      <c r="H212" s="104">
        <v>725</v>
      </c>
      <c r="I212" s="122">
        <v>725</v>
      </c>
      <c r="J212" s="123" t="s">
        <v>582</v>
      </c>
      <c r="K212" s="124">
        <f t="shared" si="109"/>
        <v>165</v>
      </c>
      <c r="L212" s="125">
        <f t="shared" si="110"/>
        <v>0.29464285714285715</v>
      </c>
      <c r="M212" s="126" t="s">
        <v>556</v>
      </c>
      <c r="N212" s="127">
        <v>42456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69</v>
      </c>
      <c r="B213" s="102">
        <v>42614</v>
      </c>
      <c r="C213" s="102"/>
      <c r="D213" s="103" t="s">
        <v>674</v>
      </c>
      <c r="E213" s="104" t="s">
        <v>580</v>
      </c>
      <c r="F213" s="105">
        <v>160.5</v>
      </c>
      <c r="G213" s="104"/>
      <c r="H213" s="104">
        <v>210</v>
      </c>
      <c r="I213" s="122">
        <v>210</v>
      </c>
      <c r="J213" s="123" t="s">
        <v>582</v>
      </c>
      <c r="K213" s="124">
        <f t="shared" si="109"/>
        <v>49.5</v>
      </c>
      <c r="L213" s="125">
        <f t="shared" si="110"/>
        <v>0.30841121495327101</v>
      </c>
      <c r="M213" s="126" t="s">
        <v>556</v>
      </c>
      <c r="N213" s="127">
        <v>42871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70</v>
      </c>
      <c r="B214" s="102">
        <v>42646</v>
      </c>
      <c r="C214" s="102"/>
      <c r="D214" s="144" t="s">
        <v>390</v>
      </c>
      <c r="E214" s="104" t="s">
        <v>580</v>
      </c>
      <c r="F214" s="105">
        <v>430</v>
      </c>
      <c r="G214" s="104"/>
      <c r="H214" s="104">
        <v>596</v>
      </c>
      <c r="I214" s="122">
        <v>575</v>
      </c>
      <c r="J214" s="123" t="s">
        <v>720</v>
      </c>
      <c r="K214" s="124">
        <v>166</v>
      </c>
      <c r="L214" s="125">
        <v>0.38604651162790699</v>
      </c>
      <c r="M214" s="126" t="s">
        <v>556</v>
      </c>
      <c r="N214" s="127">
        <v>42769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71</v>
      </c>
      <c r="B215" s="102">
        <v>42657</v>
      </c>
      <c r="C215" s="102"/>
      <c r="D215" s="103" t="s">
        <v>675</v>
      </c>
      <c r="E215" s="104" t="s">
        <v>580</v>
      </c>
      <c r="F215" s="105">
        <v>280</v>
      </c>
      <c r="G215" s="104"/>
      <c r="H215" s="104">
        <v>345</v>
      </c>
      <c r="I215" s="122">
        <v>345</v>
      </c>
      <c r="J215" s="123" t="s">
        <v>582</v>
      </c>
      <c r="K215" s="124">
        <f t="shared" ref="K215:K220" si="111">H215-F215</f>
        <v>65</v>
      </c>
      <c r="L215" s="125">
        <f>K215/F215</f>
        <v>0.23214285714285715</v>
      </c>
      <c r="M215" s="126" t="s">
        <v>556</v>
      </c>
      <c r="N215" s="127">
        <v>42814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72</v>
      </c>
      <c r="B216" s="102">
        <v>42657</v>
      </c>
      <c r="C216" s="102"/>
      <c r="D216" s="103" t="s">
        <v>676</v>
      </c>
      <c r="E216" s="104" t="s">
        <v>580</v>
      </c>
      <c r="F216" s="105">
        <v>245</v>
      </c>
      <c r="G216" s="104"/>
      <c r="H216" s="104">
        <v>325.5</v>
      </c>
      <c r="I216" s="122">
        <v>330</v>
      </c>
      <c r="J216" s="123" t="s">
        <v>677</v>
      </c>
      <c r="K216" s="124">
        <f t="shared" si="111"/>
        <v>80.5</v>
      </c>
      <c r="L216" s="125">
        <f>K216/F216</f>
        <v>0.32857142857142857</v>
      </c>
      <c r="M216" s="126" t="s">
        <v>556</v>
      </c>
      <c r="N216" s="127">
        <v>42769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73</v>
      </c>
      <c r="B217" s="102">
        <v>42660</v>
      </c>
      <c r="C217" s="102"/>
      <c r="D217" s="103" t="s">
        <v>340</v>
      </c>
      <c r="E217" s="104" t="s">
        <v>580</v>
      </c>
      <c r="F217" s="105">
        <v>125</v>
      </c>
      <c r="G217" s="104"/>
      <c r="H217" s="104">
        <v>160</v>
      </c>
      <c r="I217" s="122">
        <v>160</v>
      </c>
      <c r="J217" s="123" t="s">
        <v>639</v>
      </c>
      <c r="K217" s="124">
        <f t="shared" si="111"/>
        <v>35</v>
      </c>
      <c r="L217" s="125">
        <v>0.28000000000000003</v>
      </c>
      <c r="M217" s="126" t="s">
        <v>556</v>
      </c>
      <c r="N217" s="127">
        <v>42803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74</v>
      </c>
      <c r="B218" s="102">
        <v>42660</v>
      </c>
      <c r="C218" s="102"/>
      <c r="D218" s="103" t="s">
        <v>455</v>
      </c>
      <c r="E218" s="104" t="s">
        <v>580</v>
      </c>
      <c r="F218" s="105">
        <v>114</v>
      </c>
      <c r="G218" s="104"/>
      <c r="H218" s="104">
        <v>145</v>
      </c>
      <c r="I218" s="122">
        <v>145</v>
      </c>
      <c r="J218" s="123" t="s">
        <v>639</v>
      </c>
      <c r="K218" s="124">
        <f t="shared" si="111"/>
        <v>31</v>
      </c>
      <c r="L218" s="125">
        <f>K218/F218</f>
        <v>0.27192982456140352</v>
      </c>
      <c r="M218" s="126" t="s">
        <v>556</v>
      </c>
      <c r="N218" s="127">
        <v>42859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75</v>
      </c>
      <c r="B219" s="102">
        <v>42660</v>
      </c>
      <c r="C219" s="102"/>
      <c r="D219" s="103" t="s">
        <v>678</v>
      </c>
      <c r="E219" s="104" t="s">
        <v>580</v>
      </c>
      <c r="F219" s="105">
        <v>212</v>
      </c>
      <c r="G219" s="104"/>
      <c r="H219" s="104">
        <v>280</v>
      </c>
      <c r="I219" s="122">
        <v>276</v>
      </c>
      <c r="J219" s="123" t="s">
        <v>679</v>
      </c>
      <c r="K219" s="124">
        <f t="shared" si="111"/>
        <v>68</v>
      </c>
      <c r="L219" s="125">
        <f>K219/F219</f>
        <v>0.32075471698113206</v>
      </c>
      <c r="M219" s="126" t="s">
        <v>556</v>
      </c>
      <c r="N219" s="127">
        <v>42858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76</v>
      </c>
      <c r="B220" s="102">
        <v>42678</v>
      </c>
      <c r="C220" s="102"/>
      <c r="D220" s="103" t="s">
        <v>149</v>
      </c>
      <c r="E220" s="104" t="s">
        <v>580</v>
      </c>
      <c r="F220" s="105">
        <v>155</v>
      </c>
      <c r="G220" s="104"/>
      <c r="H220" s="104">
        <v>210</v>
      </c>
      <c r="I220" s="122">
        <v>210</v>
      </c>
      <c r="J220" s="123" t="s">
        <v>680</v>
      </c>
      <c r="K220" s="124">
        <f t="shared" si="111"/>
        <v>55</v>
      </c>
      <c r="L220" s="125">
        <f>K220/F220</f>
        <v>0.35483870967741937</v>
      </c>
      <c r="M220" s="126" t="s">
        <v>556</v>
      </c>
      <c r="N220" s="127">
        <v>42944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5">
        <v>77</v>
      </c>
      <c r="B221" s="106">
        <v>42710</v>
      </c>
      <c r="C221" s="106"/>
      <c r="D221" s="107" t="s">
        <v>721</v>
      </c>
      <c r="E221" s="108" t="s">
        <v>580</v>
      </c>
      <c r="F221" s="109">
        <v>150.5</v>
      </c>
      <c r="G221" s="109"/>
      <c r="H221" s="110">
        <v>72.5</v>
      </c>
      <c r="I221" s="128">
        <v>174</v>
      </c>
      <c r="J221" s="129" t="s">
        <v>722</v>
      </c>
      <c r="K221" s="130">
        <v>-78</v>
      </c>
      <c r="L221" s="131">
        <v>-0.51827242524916906</v>
      </c>
      <c r="M221" s="132" t="s">
        <v>620</v>
      </c>
      <c r="N221" s="133">
        <v>43333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78</v>
      </c>
      <c r="B222" s="102">
        <v>42712</v>
      </c>
      <c r="C222" s="102"/>
      <c r="D222" s="103" t="s">
        <v>123</v>
      </c>
      <c r="E222" s="104" t="s">
        <v>580</v>
      </c>
      <c r="F222" s="105">
        <v>380</v>
      </c>
      <c r="G222" s="104"/>
      <c r="H222" s="104">
        <v>478</v>
      </c>
      <c r="I222" s="122">
        <v>468</v>
      </c>
      <c r="J222" s="123" t="s">
        <v>639</v>
      </c>
      <c r="K222" s="124">
        <f>H222-F222</f>
        <v>98</v>
      </c>
      <c r="L222" s="125">
        <f>K222/F222</f>
        <v>0.25789473684210529</v>
      </c>
      <c r="M222" s="126" t="s">
        <v>556</v>
      </c>
      <c r="N222" s="127">
        <v>43025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79</v>
      </c>
      <c r="B223" s="102">
        <v>42734</v>
      </c>
      <c r="C223" s="102"/>
      <c r="D223" s="103" t="s">
        <v>244</v>
      </c>
      <c r="E223" s="104" t="s">
        <v>580</v>
      </c>
      <c r="F223" s="105">
        <v>305</v>
      </c>
      <c r="G223" s="104"/>
      <c r="H223" s="104">
        <v>375</v>
      </c>
      <c r="I223" s="122">
        <v>375</v>
      </c>
      <c r="J223" s="123" t="s">
        <v>639</v>
      </c>
      <c r="K223" s="124">
        <f>H223-F223</f>
        <v>70</v>
      </c>
      <c r="L223" s="125">
        <f>K223/F223</f>
        <v>0.22950819672131148</v>
      </c>
      <c r="M223" s="126" t="s">
        <v>556</v>
      </c>
      <c r="N223" s="127">
        <v>42768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80</v>
      </c>
      <c r="B224" s="102">
        <v>42739</v>
      </c>
      <c r="C224" s="102"/>
      <c r="D224" s="103" t="s">
        <v>342</v>
      </c>
      <c r="E224" s="104" t="s">
        <v>580</v>
      </c>
      <c r="F224" s="105">
        <v>99.5</v>
      </c>
      <c r="G224" s="104"/>
      <c r="H224" s="104">
        <v>158</v>
      </c>
      <c r="I224" s="122">
        <v>158</v>
      </c>
      <c r="J224" s="123" t="s">
        <v>639</v>
      </c>
      <c r="K224" s="124">
        <f>H224-F224</f>
        <v>58.5</v>
      </c>
      <c r="L224" s="125">
        <f>K224/F224</f>
        <v>0.5879396984924623</v>
      </c>
      <c r="M224" s="126" t="s">
        <v>556</v>
      </c>
      <c r="N224" s="127">
        <v>42898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81</v>
      </c>
      <c r="B225" s="102">
        <v>42739</v>
      </c>
      <c r="C225" s="102"/>
      <c r="D225" s="103" t="s">
        <v>342</v>
      </c>
      <c r="E225" s="104" t="s">
        <v>580</v>
      </c>
      <c r="F225" s="105">
        <v>99.5</v>
      </c>
      <c r="G225" s="104"/>
      <c r="H225" s="104">
        <v>158</v>
      </c>
      <c r="I225" s="122">
        <v>158</v>
      </c>
      <c r="J225" s="123" t="s">
        <v>639</v>
      </c>
      <c r="K225" s="124">
        <v>58.5</v>
      </c>
      <c r="L225" s="125">
        <v>0.58793969849246197</v>
      </c>
      <c r="M225" s="126" t="s">
        <v>556</v>
      </c>
      <c r="N225" s="127">
        <v>42898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82</v>
      </c>
      <c r="B226" s="102">
        <v>42786</v>
      </c>
      <c r="C226" s="102"/>
      <c r="D226" s="103" t="s">
        <v>166</v>
      </c>
      <c r="E226" s="104" t="s">
        <v>580</v>
      </c>
      <c r="F226" s="105">
        <v>140.5</v>
      </c>
      <c r="G226" s="104"/>
      <c r="H226" s="104">
        <v>220</v>
      </c>
      <c r="I226" s="122">
        <v>220</v>
      </c>
      <c r="J226" s="123" t="s">
        <v>639</v>
      </c>
      <c r="K226" s="124">
        <f>H226-F226</f>
        <v>79.5</v>
      </c>
      <c r="L226" s="125">
        <f>K226/F226</f>
        <v>0.5658362989323843</v>
      </c>
      <c r="M226" s="126" t="s">
        <v>556</v>
      </c>
      <c r="N226" s="127">
        <v>42864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83</v>
      </c>
      <c r="B227" s="102">
        <v>42786</v>
      </c>
      <c r="C227" s="102"/>
      <c r="D227" s="103" t="s">
        <v>723</v>
      </c>
      <c r="E227" s="104" t="s">
        <v>580</v>
      </c>
      <c r="F227" s="105">
        <v>202.5</v>
      </c>
      <c r="G227" s="104"/>
      <c r="H227" s="104">
        <v>234</v>
      </c>
      <c r="I227" s="122">
        <v>234</v>
      </c>
      <c r="J227" s="123" t="s">
        <v>639</v>
      </c>
      <c r="K227" s="124">
        <v>31.5</v>
      </c>
      <c r="L227" s="125">
        <v>0.155555555555556</v>
      </c>
      <c r="M227" s="126" t="s">
        <v>556</v>
      </c>
      <c r="N227" s="127">
        <v>42836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84</v>
      </c>
      <c r="B228" s="102">
        <v>42818</v>
      </c>
      <c r="C228" s="102"/>
      <c r="D228" s="103" t="s">
        <v>517</v>
      </c>
      <c r="E228" s="104" t="s">
        <v>580</v>
      </c>
      <c r="F228" s="105">
        <v>300.5</v>
      </c>
      <c r="G228" s="104"/>
      <c r="H228" s="104">
        <v>417.5</v>
      </c>
      <c r="I228" s="122">
        <v>420</v>
      </c>
      <c r="J228" s="123" t="s">
        <v>681</v>
      </c>
      <c r="K228" s="124">
        <f>H228-F228</f>
        <v>117</v>
      </c>
      <c r="L228" s="125">
        <f>K228/F228</f>
        <v>0.38935108153078202</v>
      </c>
      <c r="M228" s="126" t="s">
        <v>556</v>
      </c>
      <c r="N228" s="127">
        <v>43070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85</v>
      </c>
      <c r="B229" s="102">
        <v>42818</v>
      </c>
      <c r="C229" s="102"/>
      <c r="D229" s="103" t="s">
        <v>719</v>
      </c>
      <c r="E229" s="104" t="s">
        <v>580</v>
      </c>
      <c r="F229" s="105">
        <v>850</v>
      </c>
      <c r="G229" s="104"/>
      <c r="H229" s="104">
        <v>1042.5</v>
      </c>
      <c r="I229" s="122">
        <v>1023</v>
      </c>
      <c r="J229" s="123" t="s">
        <v>724</v>
      </c>
      <c r="K229" s="124">
        <v>192.5</v>
      </c>
      <c r="L229" s="125">
        <v>0.22647058823529401</v>
      </c>
      <c r="M229" s="126" t="s">
        <v>556</v>
      </c>
      <c r="N229" s="127">
        <v>42830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86</v>
      </c>
      <c r="B230" s="102">
        <v>42830</v>
      </c>
      <c r="C230" s="102"/>
      <c r="D230" s="103" t="s">
        <v>471</v>
      </c>
      <c r="E230" s="104" t="s">
        <v>580</v>
      </c>
      <c r="F230" s="105">
        <v>785</v>
      </c>
      <c r="G230" s="104"/>
      <c r="H230" s="104">
        <v>930</v>
      </c>
      <c r="I230" s="122">
        <v>920</v>
      </c>
      <c r="J230" s="123" t="s">
        <v>682</v>
      </c>
      <c r="K230" s="124">
        <f>H230-F230</f>
        <v>145</v>
      </c>
      <c r="L230" s="125">
        <f>K230/F230</f>
        <v>0.18471337579617833</v>
      </c>
      <c r="M230" s="126" t="s">
        <v>556</v>
      </c>
      <c r="N230" s="127">
        <v>42976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5">
        <v>87</v>
      </c>
      <c r="B231" s="106">
        <v>42831</v>
      </c>
      <c r="C231" s="106"/>
      <c r="D231" s="107" t="s">
        <v>725</v>
      </c>
      <c r="E231" s="108" t="s">
        <v>580</v>
      </c>
      <c r="F231" s="109">
        <v>40</v>
      </c>
      <c r="G231" s="109"/>
      <c r="H231" s="110">
        <v>13.1</v>
      </c>
      <c r="I231" s="128">
        <v>60</v>
      </c>
      <c r="J231" s="134" t="s">
        <v>726</v>
      </c>
      <c r="K231" s="130">
        <v>-26.9</v>
      </c>
      <c r="L231" s="131">
        <v>-0.67249999999999999</v>
      </c>
      <c r="M231" s="132" t="s">
        <v>620</v>
      </c>
      <c r="N231" s="133">
        <v>43138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88</v>
      </c>
      <c r="B232" s="102">
        <v>42837</v>
      </c>
      <c r="C232" s="102"/>
      <c r="D232" s="103" t="s">
        <v>87</v>
      </c>
      <c r="E232" s="104" t="s">
        <v>580</v>
      </c>
      <c r="F232" s="105">
        <v>289.5</v>
      </c>
      <c r="G232" s="104"/>
      <c r="H232" s="104">
        <v>354</v>
      </c>
      <c r="I232" s="122">
        <v>360</v>
      </c>
      <c r="J232" s="123" t="s">
        <v>683</v>
      </c>
      <c r="K232" s="124">
        <f t="shared" ref="K232:K240" si="112">H232-F232</f>
        <v>64.5</v>
      </c>
      <c r="L232" s="125">
        <f t="shared" ref="L232:L240" si="113">K232/F232</f>
        <v>0.22279792746113988</v>
      </c>
      <c r="M232" s="126" t="s">
        <v>556</v>
      </c>
      <c r="N232" s="127">
        <v>43040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89</v>
      </c>
      <c r="B233" s="102">
        <v>42845</v>
      </c>
      <c r="C233" s="102"/>
      <c r="D233" s="103" t="s">
        <v>416</v>
      </c>
      <c r="E233" s="104" t="s">
        <v>580</v>
      </c>
      <c r="F233" s="105">
        <v>700</v>
      </c>
      <c r="G233" s="104"/>
      <c r="H233" s="104">
        <v>840</v>
      </c>
      <c r="I233" s="122">
        <v>840</v>
      </c>
      <c r="J233" s="123" t="s">
        <v>684</v>
      </c>
      <c r="K233" s="124">
        <f t="shared" si="112"/>
        <v>140</v>
      </c>
      <c r="L233" s="125">
        <f t="shared" si="113"/>
        <v>0.2</v>
      </c>
      <c r="M233" s="126" t="s">
        <v>556</v>
      </c>
      <c r="N233" s="127">
        <v>42893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90</v>
      </c>
      <c r="B234" s="102">
        <v>42887</v>
      </c>
      <c r="C234" s="102"/>
      <c r="D234" s="144" t="s">
        <v>353</v>
      </c>
      <c r="E234" s="104" t="s">
        <v>580</v>
      </c>
      <c r="F234" s="105">
        <v>130</v>
      </c>
      <c r="G234" s="104"/>
      <c r="H234" s="104">
        <v>144.25</v>
      </c>
      <c r="I234" s="122">
        <v>170</v>
      </c>
      <c r="J234" s="123" t="s">
        <v>685</v>
      </c>
      <c r="K234" s="124">
        <f t="shared" si="112"/>
        <v>14.25</v>
      </c>
      <c r="L234" s="125">
        <f t="shared" si="113"/>
        <v>0.10961538461538461</v>
      </c>
      <c r="M234" s="126" t="s">
        <v>556</v>
      </c>
      <c r="N234" s="127">
        <v>43675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91</v>
      </c>
      <c r="B235" s="102">
        <v>42901</v>
      </c>
      <c r="C235" s="102"/>
      <c r="D235" s="144" t="s">
        <v>686</v>
      </c>
      <c r="E235" s="104" t="s">
        <v>580</v>
      </c>
      <c r="F235" s="105">
        <v>214.5</v>
      </c>
      <c r="G235" s="104"/>
      <c r="H235" s="104">
        <v>262</v>
      </c>
      <c r="I235" s="122">
        <v>262</v>
      </c>
      <c r="J235" s="123" t="s">
        <v>687</v>
      </c>
      <c r="K235" s="124">
        <f t="shared" si="112"/>
        <v>47.5</v>
      </c>
      <c r="L235" s="125">
        <f t="shared" si="113"/>
        <v>0.22144522144522144</v>
      </c>
      <c r="M235" s="126" t="s">
        <v>556</v>
      </c>
      <c r="N235" s="127">
        <v>42977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92</v>
      </c>
      <c r="B236" s="150">
        <v>42933</v>
      </c>
      <c r="C236" s="150"/>
      <c r="D236" s="151" t="s">
        <v>688</v>
      </c>
      <c r="E236" s="152" t="s">
        <v>580</v>
      </c>
      <c r="F236" s="153">
        <v>370</v>
      </c>
      <c r="G236" s="152"/>
      <c r="H236" s="152">
        <v>447.5</v>
      </c>
      <c r="I236" s="174">
        <v>450</v>
      </c>
      <c r="J236" s="218" t="s">
        <v>639</v>
      </c>
      <c r="K236" s="124">
        <f t="shared" si="112"/>
        <v>77.5</v>
      </c>
      <c r="L236" s="176">
        <f t="shared" si="113"/>
        <v>0.20945945945945946</v>
      </c>
      <c r="M236" s="177" t="s">
        <v>556</v>
      </c>
      <c r="N236" s="178">
        <v>43035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93</v>
      </c>
      <c r="B237" s="150">
        <v>42943</v>
      </c>
      <c r="C237" s="150"/>
      <c r="D237" s="151" t="s">
        <v>164</v>
      </c>
      <c r="E237" s="152" t="s">
        <v>580</v>
      </c>
      <c r="F237" s="153">
        <v>657.5</v>
      </c>
      <c r="G237" s="152"/>
      <c r="H237" s="152">
        <v>825</v>
      </c>
      <c r="I237" s="174">
        <v>820</v>
      </c>
      <c r="J237" s="218" t="s">
        <v>639</v>
      </c>
      <c r="K237" s="124">
        <f t="shared" si="112"/>
        <v>167.5</v>
      </c>
      <c r="L237" s="176">
        <f t="shared" si="113"/>
        <v>0.25475285171102663</v>
      </c>
      <c r="M237" s="177" t="s">
        <v>556</v>
      </c>
      <c r="N237" s="178">
        <v>43090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94</v>
      </c>
      <c r="B238" s="102">
        <v>42964</v>
      </c>
      <c r="C238" s="102"/>
      <c r="D238" s="103" t="s">
        <v>357</v>
      </c>
      <c r="E238" s="104" t="s">
        <v>580</v>
      </c>
      <c r="F238" s="105">
        <v>605</v>
      </c>
      <c r="G238" s="104"/>
      <c r="H238" s="104">
        <v>750</v>
      </c>
      <c r="I238" s="122">
        <v>750</v>
      </c>
      <c r="J238" s="123" t="s">
        <v>682</v>
      </c>
      <c r="K238" s="124">
        <f t="shared" si="112"/>
        <v>145</v>
      </c>
      <c r="L238" s="125">
        <f t="shared" si="113"/>
        <v>0.23966942148760331</v>
      </c>
      <c r="M238" s="126" t="s">
        <v>556</v>
      </c>
      <c r="N238" s="127">
        <v>43027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1">
        <v>95</v>
      </c>
      <c r="B239" s="145">
        <v>42979</v>
      </c>
      <c r="C239" s="145"/>
      <c r="D239" s="146" t="s">
        <v>475</v>
      </c>
      <c r="E239" s="147" t="s">
        <v>580</v>
      </c>
      <c r="F239" s="148">
        <v>255</v>
      </c>
      <c r="G239" s="149"/>
      <c r="H239" s="149">
        <v>217.25</v>
      </c>
      <c r="I239" s="149">
        <v>320</v>
      </c>
      <c r="J239" s="171" t="s">
        <v>689</v>
      </c>
      <c r="K239" s="130">
        <f t="shared" si="112"/>
        <v>-37.75</v>
      </c>
      <c r="L239" s="172">
        <f t="shared" si="113"/>
        <v>-0.14803921568627451</v>
      </c>
      <c r="M239" s="132" t="s">
        <v>620</v>
      </c>
      <c r="N239" s="173">
        <v>43661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96</v>
      </c>
      <c r="B240" s="102">
        <v>42997</v>
      </c>
      <c r="C240" s="102"/>
      <c r="D240" s="103" t="s">
        <v>690</v>
      </c>
      <c r="E240" s="104" t="s">
        <v>580</v>
      </c>
      <c r="F240" s="105">
        <v>215</v>
      </c>
      <c r="G240" s="104"/>
      <c r="H240" s="104">
        <v>258</v>
      </c>
      <c r="I240" s="122">
        <v>258</v>
      </c>
      <c r="J240" s="123" t="s">
        <v>639</v>
      </c>
      <c r="K240" s="124">
        <f t="shared" si="112"/>
        <v>43</v>
      </c>
      <c r="L240" s="125">
        <f t="shared" si="113"/>
        <v>0.2</v>
      </c>
      <c r="M240" s="126" t="s">
        <v>556</v>
      </c>
      <c r="N240" s="127">
        <v>43040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97</v>
      </c>
      <c r="B241" s="102">
        <v>42997</v>
      </c>
      <c r="C241" s="102"/>
      <c r="D241" s="103" t="s">
        <v>690</v>
      </c>
      <c r="E241" s="104" t="s">
        <v>580</v>
      </c>
      <c r="F241" s="105">
        <v>215</v>
      </c>
      <c r="G241" s="104"/>
      <c r="H241" s="104">
        <v>258</v>
      </c>
      <c r="I241" s="122">
        <v>258</v>
      </c>
      <c r="J241" s="218" t="s">
        <v>639</v>
      </c>
      <c r="K241" s="124">
        <v>43</v>
      </c>
      <c r="L241" s="125">
        <v>0.2</v>
      </c>
      <c r="M241" s="126" t="s">
        <v>556</v>
      </c>
      <c r="N241" s="127">
        <v>43040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98</v>
      </c>
      <c r="B242" s="198">
        <v>42998</v>
      </c>
      <c r="C242" s="198"/>
      <c r="D242" s="350" t="s">
        <v>780</v>
      </c>
      <c r="E242" s="199" t="s">
        <v>580</v>
      </c>
      <c r="F242" s="200">
        <v>75</v>
      </c>
      <c r="G242" s="199"/>
      <c r="H242" s="199">
        <v>90</v>
      </c>
      <c r="I242" s="219">
        <v>90</v>
      </c>
      <c r="J242" s="123" t="s">
        <v>691</v>
      </c>
      <c r="K242" s="124">
        <f t="shared" ref="K242:K247" si="114">H242-F242</f>
        <v>15</v>
      </c>
      <c r="L242" s="125">
        <f t="shared" ref="L242:L247" si="115">K242/F242</f>
        <v>0.2</v>
      </c>
      <c r="M242" s="126" t="s">
        <v>556</v>
      </c>
      <c r="N242" s="127">
        <v>43019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99</v>
      </c>
      <c r="B243" s="150">
        <v>43011</v>
      </c>
      <c r="C243" s="150"/>
      <c r="D243" s="151" t="s">
        <v>692</v>
      </c>
      <c r="E243" s="152" t="s">
        <v>580</v>
      </c>
      <c r="F243" s="153">
        <v>315</v>
      </c>
      <c r="G243" s="152"/>
      <c r="H243" s="152">
        <v>392</v>
      </c>
      <c r="I243" s="174">
        <v>384</v>
      </c>
      <c r="J243" s="218" t="s">
        <v>693</v>
      </c>
      <c r="K243" s="124">
        <f t="shared" si="114"/>
        <v>77</v>
      </c>
      <c r="L243" s="176">
        <f t="shared" si="115"/>
        <v>0.24444444444444444</v>
      </c>
      <c r="M243" s="177" t="s">
        <v>556</v>
      </c>
      <c r="N243" s="178">
        <v>43017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6">
        <v>100</v>
      </c>
      <c r="B244" s="150">
        <v>43013</v>
      </c>
      <c r="C244" s="150"/>
      <c r="D244" s="151" t="s">
        <v>694</v>
      </c>
      <c r="E244" s="152" t="s">
        <v>580</v>
      </c>
      <c r="F244" s="153">
        <v>145</v>
      </c>
      <c r="G244" s="152"/>
      <c r="H244" s="152">
        <v>179</v>
      </c>
      <c r="I244" s="174">
        <v>180</v>
      </c>
      <c r="J244" s="218" t="s">
        <v>570</v>
      </c>
      <c r="K244" s="124">
        <f t="shared" si="114"/>
        <v>34</v>
      </c>
      <c r="L244" s="176">
        <f t="shared" si="115"/>
        <v>0.23448275862068965</v>
      </c>
      <c r="M244" s="177" t="s">
        <v>556</v>
      </c>
      <c r="N244" s="178">
        <v>43025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6">
        <v>101</v>
      </c>
      <c r="B245" s="150">
        <v>43014</v>
      </c>
      <c r="C245" s="150"/>
      <c r="D245" s="151" t="s">
        <v>330</v>
      </c>
      <c r="E245" s="152" t="s">
        <v>580</v>
      </c>
      <c r="F245" s="153">
        <v>256</v>
      </c>
      <c r="G245" s="152"/>
      <c r="H245" s="152">
        <v>323</v>
      </c>
      <c r="I245" s="174">
        <v>320</v>
      </c>
      <c r="J245" s="218" t="s">
        <v>639</v>
      </c>
      <c r="K245" s="124">
        <f t="shared" si="114"/>
        <v>67</v>
      </c>
      <c r="L245" s="176">
        <f t="shared" si="115"/>
        <v>0.26171875</v>
      </c>
      <c r="M245" s="177" t="s">
        <v>556</v>
      </c>
      <c r="N245" s="178">
        <v>43067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6">
        <v>102</v>
      </c>
      <c r="B246" s="150">
        <v>43017</v>
      </c>
      <c r="C246" s="150"/>
      <c r="D246" s="151" t="s">
        <v>350</v>
      </c>
      <c r="E246" s="152" t="s">
        <v>580</v>
      </c>
      <c r="F246" s="153">
        <v>137.5</v>
      </c>
      <c r="G246" s="152"/>
      <c r="H246" s="152">
        <v>184</v>
      </c>
      <c r="I246" s="174">
        <v>183</v>
      </c>
      <c r="J246" s="175" t="s">
        <v>695</v>
      </c>
      <c r="K246" s="124">
        <f t="shared" si="114"/>
        <v>46.5</v>
      </c>
      <c r="L246" s="176">
        <f t="shared" si="115"/>
        <v>0.33818181818181819</v>
      </c>
      <c r="M246" s="177" t="s">
        <v>556</v>
      </c>
      <c r="N246" s="178">
        <v>43108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103</v>
      </c>
      <c r="B247" s="150">
        <v>43018</v>
      </c>
      <c r="C247" s="150"/>
      <c r="D247" s="151" t="s">
        <v>696</v>
      </c>
      <c r="E247" s="152" t="s">
        <v>580</v>
      </c>
      <c r="F247" s="153">
        <v>125.5</v>
      </c>
      <c r="G247" s="152"/>
      <c r="H247" s="152">
        <v>158</v>
      </c>
      <c r="I247" s="174">
        <v>155</v>
      </c>
      <c r="J247" s="175" t="s">
        <v>697</v>
      </c>
      <c r="K247" s="124">
        <f t="shared" si="114"/>
        <v>32.5</v>
      </c>
      <c r="L247" s="176">
        <f t="shared" si="115"/>
        <v>0.25896414342629481</v>
      </c>
      <c r="M247" s="177" t="s">
        <v>556</v>
      </c>
      <c r="N247" s="178">
        <v>43067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104</v>
      </c>
      <c r="B248" s="150">
        <v>43018</v>
      </c>
      <c r="C248" s="150"/>
      <c r="D248" s="151" t="s">
        <v>727</v>
      </c>
      <c r="E248" s="152" t="s">
        <v>580</v>
      </c>
      <c r="F248" s="153">
        <v>895</v>
      </c>
      <c r="G248" s="152"/>
      <c r="H248" s="152">
        <v>1122.5</v>
      </c>
      <c r="I248" s="174">
        <v>1078</v>
      </c>
      <c r="J248" s="175" t="s">
        <v>728</v>
      </c>
      <c r="K248" s="124">
        <v>227.5</v>
      </c>
      <c r="L248" s="176">
        <v>0.25418994413407803</v>
      </c>
      <c r="M248" s="177" t="s">
        <v>556</v>
      </c>
      <c r="N248" s="178">
        <v>43117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105</v>
      </c>
      <c r="B249" s="150">
        <v>43020</v>
      </c>
      <c r="C249" s="150"/>
      <c r="D249" s="151" t="s">
        <v>338</v>
      </c>
      <c r="E249" s="152" t="s">
        <v>580</v>
      </c>
      <c r="F249" s="153">
        <v>525</v>
      </c>
      <c r="G249" s="152"/>
      <c r="H249" s="152">
        <v>629</v>
      </c>
      <c r="I249" s="174">
        <v>629</v>
      </c>
      <c r="J249" s="218" t="s">
        <v>639</v>
      </c>
      <c r="K249" s="124">
        <v>104</v>
      </c>
      <c r="L249" s="176">
        <v>0.19809523809523799</v>
      </c>
      <c r="M249" s="177" t="s">
        <v>556</v>
      </c>
      <c r="N249" s="178">
        <v>43119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6">
        <v>106</v>
      </c>
      <c r="B250" s="150">
        <v>43046</v>
      </c>
      <c r="C250" s="150"/>
      <c r="D250" s="151" t="s">
        <v>379</v>
      </c>
      <c r="E250" s="152" t="s">
        <v>580</v>
      </c>
      <c r="F250" s="153">
        <v>740</v>
      </c>
      <c r="G250" s="152"/>
      <c r="H250" s="152">
        <v>892.5</v>
      </c>
      <c r="I250" s="174">
        <v>900</v>
      </c>
      <c r="J250" s="175" t="s">
        <v>698</v>
      </c>
      <c r="K250" s="124">
        <f>H250-F250</f>
        <v>152.5</v>
      </c>
      <c r="L250" s="176">
        <f>K250/F250</f>
        <v>0.20608108108108109</v>
      </c>
      <c r="M250" s="177" t="s">
        <v>556</v>
      </c>
      <c r="N250" s="178">
        <v>43052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107</v>
      </c>
      <c r="B251" s="102">
        <v>43073</v>
      </c>
      <c r="C251" s="102"/>
      <c r="D251" s="103" t="s">
        <v>699</v>
      </c>
      <c r="E251" s="104" t="s">
        <v>580</v>
      </c>
      <c r="F251" s="105">
        <v>118.5</v>
      </c>
      <c r="G251" s="104"/>
      <c r="H251" s="104">
        <v>143.5</v>
      </c>
      <c r="I251" s="122">
        <v>145</v>
      </c>
      <c r="J251" s="137" t="s">
        <v>700</v>
      </c>
      <c r="K251" s="124">
        <f>H251-F251</f>
        <v>25</v>
      </c>
      <c r="L251" s="125">
        <f>K251/F251</f>
        <v>0.2109704641350211</v>
      </c>
      <c r="M251" s="126" t="s">
        <v>556</v>
      </c>
      <c r="N251" s="127">
        <v>43097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5">
        <v>108</v>
      </c>
      <c r="B252" s="106">
        <v>43090</v>
      </c>
      <c r="C252" s="106"/>
      <c r="D252" s="154" t="s">
        <v>420</v>
      </c>
      <c r="E252" s="108" t="s">
        <v>580</v>
      </c>
      <c r="F252" s="109">
        <v>715</v>
      </c>
      <c r="G252" s="109"/>
      <c r="H252" s="110">
        <v>500</v>
      </c>
      <c r="I252" s="128">
        <v>872</v>
      </c>
      <c r="J252" s="134" t="s">
        <v>701</v>
      </c>
      <c r="K252" s="130">
        <f>H252-F252</f>
        <v>-215</v>
      </c>
      <c r="L252" s="131">
        <f>K252/F252</f>
        <v>-0.30069930069930068</v>
      </c>
      <c r="M252" s="132" t="s">
        <v>620</v>
      </c>
      <c r="N252" s="133">
        <v>43670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109</v>
      </c>
      <c r="B253" s="102">
        <v>43098</v>
      </c>
      <c r="C253" s="102"/>
      <c r="D253" s="103" t="s">
        <v>692</v>
      </c>
      <c r="E253" s="104" t="s">
        <v>580</v>
      </c>
      <c r="F253" s="105">
        <v>435</v>
      </c>
      <c r="G253" s="104"/>
      <c r="H253" s="104">
        <v>542.5</v>
      </c>
      <c r="I253" s="122">
        <v>539</v>
      </c>
      <c r="J253" s="137" t="s">
        <v>639</v>
      </c>
      <c r="K253" s="124">
        <v>107.5</v>
      </c>
      <c r="L253" s="125">
        <v>0.247126436781609</v>
      </c>
      <c r="M253" s="126" t="s">
        <v>556</v>
      </c>
      <c r="N253" s="127">
        <v>43206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110</v>
      </c>
      <c r="B254" s="102">
        <v>43098</v>
      </c>
      <c r="C254" s="102"/>
      <c r="D254" s="103" t="s">
        <v>530</v>
      </c>
      <c r="E254" s="104" t="s">
        <v>580</v>
      </c>
      <c r="F254" s="105">
        <v>885</v>
      </c>
      <c r="G254" s="104"/>
      <c r="H254" s="104">
        <v>1090</v>
      </c>
      <c r="I254" s="122">
        <v>1084</v>
      </c>
      <c r="J254" s="137" t="s">
        <v>639</v>
      </c>
      <c r="K254" s="124">
        <v>205</v>
      </c>
      <c r="L254" s="125">
        <v>0.23163841807909599</v>
      </c>
      <c r="M254" s="126" t="s">
        <v>556</v>
      </c>
      <c r="N254" s="127">
        <v>43213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2">
        <v>111</v>
      </c>
      <c r="B255" s="328">
        <v>43192</v>
      </c>
      <c r="C255" s="328"/>
      <c r="D255" s="112" t="s">
        <v>709</v>
      </c>
      <c r="E255" s="330" t="s">
        <v>580</v>
      </c>
      <c r="F255" s="332">
        <v>478.5</v>
      </c>
      <c r="G255" s="330"/>
      <c r="H255" s="330">
        <v>442</v>
      </c>
      <c r="I255" s="334">
        <v>613</v>
      </c>
      <c r="J255" s="359" t="s">
        <v>797</v>
      </c>
      <c r="K255" s="130">
        <f>H255-F255</f>
        <v>-36.5</v>
      </c>
      <c r="L255" s="131">
        <f>K255/F255</f>
        <v>-7.6280041797283177E-2</v>
      </c>
      <c r="M255" s="132" t="s">
        <v>620</v>
      </c>
      <c r="N255" s="133">
        <v>43762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5">
        <v>112</v>
      </c>
      <c r="B256" s="106">
        <v>43194</v>
      </c>
      <c r="C256" s="106"/>
      <c r="D256" s="349" t="s">
        <v>779</v>
      </c>
      <c r="E256" s="108" t="s">
        <v>580</v>
      </c>
      <c r="F256" s="109">
        <f>141.5-7.3</f>
        <v>134.19999999999999</v>
      </c>
      <c r="G256" s="109"/>
      <c r="H256" s="110">
        <v>77</v>
      </c>
      <c r="I256" s="128">
        <v>180</v>
      </c>
      <c r="J256" s="359" t="s">
        <v>796</v>
      </c>
      <c r="K256" s="130">
        <f>H256-F256</f>
        <v>-57.199999999999989</v>
      </c>
      <c r="L256" s="131">
        <f>K256/F256</f>
        <v>-0.42622950819672129</v>
      </c>
      <c r="M256" s="132" t="s">
        <v>620</v>
      </c>
      <c r="N256" s="133">
        <v>43522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5">
        <v>113</v>
      </c>
      <c r="B257" s="106">
        <v>43209</v>
      </c>
      <c r="C257" s="106"/>
      <c r="D257" s="107" t="s">
        <v>702</v>
      </c>
      <c r="E257" s="108" t="s">
        <v>580</v>
      </c>
      <c r="F257" s="109">
        <v>430</v>
      </c>
      <c r="G257" s="109"/>
      <c r="H257" s="110">
        <v>220</v>
      </c>
      <c r="I257" s="128">
        <v>537</v>
      </c>
      <c r="J257" s="134" t="s">
        <v>703</v>
      </c>
      <c r="K257" s="130">
        <f>H257-F257</f>
        <v>-210</v>
      </c>
      <c r="L257" s="131">
        <f>K257/F257</f>
        <v>-0.48837209302325579</v>
      </c>
      <c r="M257" s="132" t="s">
        <v>620</v>
      </c>
      <c r="N257" s="133">
        <v>43252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3">
        <v>114</v>
      </c>
      <c r="B258" s="155">
        <v>43220</v>
      </c>
      <c r="C258" s="155"/>
      <c r="D258" s="156" t="s">
        <v>380</v>
      </c>
      <c r="E258" s="157" t="s">
        <v>580</v>
      </c>
      <c r="F258" s="159">
        <v>153.5</v>
      </c>
      <c r="G258" s="159"/>
      <c r="H258" s="159">
        <v>196</v>
      </c>
      <c r="I258" s="159">
        <v>196</v>
      </c>
      <c r="J258" s="336" t="s">
        <v>813</v>
      </c>
      <c r="K258" s="179">
        <f>H258-F258</f>
        <v>42.5</v>
      </c>
      <c r="L258" s="180">
        <f>K258/F258</f>
        <v>0.27687296416938112</v>
      </c>
      <c r="M258" s="158" t="s">
        <v>556</v>
      </c>
      <c r="N258" s="181">
        <v>43605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5">
        <v>115</v>
      </c>
      <c r="B259" s="106">
        <v>43306</v>
      </c>
      <c r="C259" s="106"/>
      <c r="D259" s="107" t="s">
        <v>725</v>
      </c>
      <c r="E259" s="108" t="s">
        <v>580</v>
      </c>
      <c r="F259" s="109">
        <v>27.5</v>
      </c>
      <c r="G259" s="109"/>
      <c r="H259" s="110">
        <v>13.1</v>
      </c>
      <c r="I259" s="128">
        <v>60</v>
      </c>
      <c r="J259" s="134" t="s">
        <v>729</v>
      </c>
      <c r="K259" s="130">
        <v>-14.4</v>
      </c>
      <c r="L259" s="131">
        <v>-0.52363636363636401</v>
      </c>
      <c r="M259" s="132" t="s">
        <v>620</v>
      </c>
      <c r="N259" s="133">
        <v>43138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2">
        <v>116</v>
      </c>
      <c r="B260" s="328">
        <v>43318</v>
      </c>
      <c r="C260" s="328"/>
      <c r="D260" s="112" t="s">
        <v>704</v>
      </c>
      <c r="E260" s="330" t="s">
        <v>580</v>
      </c>
      <c r="F260" s="330">
        <v>148.5</v>
      </c>
      <c r="G260" s="330"/>
      <c r="H260" s="330">
        <v>102</v>
      </c>
      <c r="I260" s="334">
        <v>182</v>
      </c>
      <c r="J260" s="134" t="s">
        <v>812</v>
      </c>
      <c r="K260" s="130">
        <f>H260-F260</f>
        <v>-46.5</v>
      </c>
      <c r="L260" s="131">
        <f>K260/F260</f>
        <v>-0.31313131313131315</v>
      </c>
      <c r="M260" s="132" t="s">
        <v>620</v>
      </c>
      <c r="N260" s="133">
        <v>43661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117</v>
      </c>
      <c r="B261" s="102">
        <v>43335</v>
      </c>
      <c r="C261" s="102"/>
      <c r="D261" s="103" t="s">
        <v>730</v>
      </c>
      <c r="E261" s="104" t="s">
        <v>580</v>
      </c>
      <c r="F261" s="152">
        <v>285</v>
      </c>
      <c r="G261" s="104"/>
      <c r="H261" s="104">
        <v>355</v>
      </c>
      <c r="I261" s="122">
        <v>364</v>
      </c>
      <c r="J261" s="137" t="s">
        <v>731</v>
      </c>
      <c r="K261" s="124">
        <v>70</v>
      </c>
      <c r="L261" s="125">
        <v>0.24561403508771901</v>
      </c>
      <c r="M261" s="126" t="s">
        <v>556</v>
      </c>
      <c r="N261" s="127">
        <v>43455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118</v>
      </c>
      <c r="B262" s="102">
        <v>43341</v>
      </c>
      <c r="C262" s="102"/>
      <c r="D262" s="103" t="s">
        <v>370</v>
      </c>
      <c r="E262" s="104" t="s">
        <v>580</v>
      </c>
      <c r="F262" s="152">
        <v>525</v>
      </c>
      <c r="G262" s="104"/>
      <c r="H262" s="104">
        <v>585</v>
      </c>
      <c r="I262" s="122">
        <v>635</v>
      </c>
      <c r="J262" s="137" t="s">
        <v>705</v>
      </c>
      <c r="K262" s="124">
        <f t="shared" ref="K262:K274" si="116">H262-F262</f>
        <v>60</v>
      </c>
      <c r="L262" s="125">
        <f t="shared" ref="L262:L274" si="117">K262/F262</f>
        <v>0.11428571428571428</v>
      </c>
      <c r="M262" s="126" t="s">
        <v>556</v>
      </c>
      <c r="N262" s="127">
        <v>43662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119</v>
      </c>
      <c r="B263" s="102">
        <v>43395</v>
      </c>
      <c r="C263" s="102"/>
      <c r="D263" s="103" t="s">
        <v>357</v>
      </c>
      <c r="E263" s="104" t="s">
        <v>580</v>
      </c>
      <c r="F263" s="152">
        <v>475</v>
      </c>
      <c r="G263" s="104"/>
      <c r="H263" s="104">
        <v>574</v>
      </c>
      <c r="I263" s="122">
        <v>570</v>
      </c>
      <c r="J263" s="137" t="s">
        <v>639</v>
      </c>
      <c r="K263" s="124">
        <f t="shared" si="116"/>
        <v>99</v>
      </c>
      <c r="L263" s="125">
        <f t="shared" si="117"/>
        <v>0.20842105263157895</v>
      </c>
      <c r="M263" s="126" t="s">
        <v>556</v>
      </c>
      <c r="N263" s="127">
        <v>43403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6">
        <v>120</v>
      </c>
      <c r="B264" s="150">
        <v>43397</v>
      </c>
      <c r="C264" s="150"/>
      <c r="D264" s="376" t="s">
        <v>377</v>
      </c>
      <c r="E264" s="152" t="s">
        <v>580</v>
      </c>
      <c r="F264" s="152">
        <v>707.5</v>
      </c>
      <c r="G264" s="152"/>
      <c r="H264" s="152">
        <v>872</v>
      </c>
      <c r="I264" s="174">
        <v>872</v>
      </c>
      <c r="J264" s="175" t="s">
        <v>639</v>
      </c>
      <c r="K264" s="124">
        <f t="shared" si="116"/>
        <v>164.5</v>
      </c>
      <c r="L264" s="176">
        <f t="shared" si="117"/>
        <v>0.23250883392226149</v>
      </c>
      <c r="M264" s="177" t="s">
        <v>556</v>
      </c>
      <c r="N264" s="178">
        <v>43482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6">
        <v>121</v>
      </c>
      <c r="B265" s="150">
        <v>43398</v>
      </c>
      <c r="C265" s="150"/>
      <c r="D265" s="376" t="s">
        <v>339</v>
      </c>
      <c r="E265" s="152" t="s">
        <v>580</v>
      </c>
      <c r="F265" s="152">
        <v>162</v>
      </c>
      <c r="G265" s="152"/>
      <c r="H265" s="152">
        <v>204</v>
      </c>
      <c r="I265" s="174">
        <v>209</v>
      </c>
      <c r="J265" s="175" t="s">
        <v>811</v>
      </c>
      <c r="K265" s="124">
        <f t="shared" si="116"/>
        <v>42</v>
      </c>
      <c r="L265" s="176">
        <f t="shared" si="117"/>
        <v>0.25925925925925924</v>
      </c>
      <c r="M265" s="177" t="s">
        <v>556</v>
      </c>
      <c r="N265" s="178">
        <v>43539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122</v>
      </c>
      <c r="B266" s="198">
        <v>43399</v>
      </c>
      <c r="C266" s="198"/>
      <c r="D266" s="151" t="s">
        <v>465</v>
      </c>
      <c r="E266" s="199" t="s">
        <v>580</v>
      </c>
      <c r="F266" s="199">
        <v>240</v>
      </c>
      <c r="G266" s="199"/>
      <c r="H266" s="199">
        <v>297</v>
      </c>
      <c r="I266" s="219">
        <v>297</v>
      </c>
      <c r="J266" s="175" t="s">
        <v>639</v>
      </c>
      <c r="K266" s="220">
        <f t="shared" si="116"/>
        <v>57</v>
      </c>
      <c r="L266" s="221">
        <f t="shared" si="117"/>
        <v>0.23749999999999999</v>
      </c>
      <c r="M266" s="222" t="s">
        <v>556</v>
      </c>
      <c r="N266" s="223">
        <v>43417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123</v>
      </c>
      <c r="B267" s="102">
        <v>43439</v>
      </c>
      <c r="C267" s="102"/>
      <c r="D267" s="144" t="s">
        <v>706</v>
      </c>
      <c r="E267" s="104" t="s">
        <v>580</v>
      </c>
      <c r="F267" s="104">
        <v>202.5</v>
      </c>
      <c r="G267" s="104"/>
      <c r="H267" s="104">
        <v>255</v>
      </c>
      <c r="I267" s="122">
        <v>252</v>
      </c>
      <c r="J267" s="137" t="s">
        <v>639</v>
      </c>
      <c r="K267" s="124">
        <f t="shared" si="116"/>
        <v>52.5</v>
      </c>
      <c r="L267" s="125">
        <f t="shared" si="117"/>
        <v>0.25925925925925924</v>
      </c>
      <c r="M267" s="126" t="s">
        <v>556</v>
      </c>
      <c r="N267" s="127">
        <v>43542</v>
      </c>
      <c r="O267" s="54"/>
      <c r="P267" s="13"/>
      <c r="Q267" s="13"/>
      <c r="R267" s="90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124</v>
      </c>
      <c r="B268" s="198">
        <v>43465</v>
      </c>
      <c r="C268" s="102"/>
      <c r="D268" s="376" t="s">
        <v>402</v>
      </c>
      <c r="E268" s="199" t="s">
        <v>580</v>
      </c>
      <c r="F268" s="199">
        <v>710</v>
      </c>
      <c r="G268" s="199"/>
      <c r="H268" s="199">
        <v>866</v>
      </c>
      <c r="I268" s="219">
        <v>866</v>
      </c>
      <c r="J268" s="175" t="s">
        <v>639</v>
      </c>
      <c r="K268" s="124">
        <f t="shared" si="116"/>
        <v>156</v>
      </c>
      <c r="L268" s="125">
        <f t="shared" si="117"/>
        <v>0.21971830985915494</v>
      </c>
      <c r="M268" s="126" t="s">
        <v>556</v>
      </c>
      <c r="N268" s="338">
        <v>43553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125</v>
      </c>
      <c r="B269" s="198">
        <v>43522</v>
      </c>
      <c r="C269" s="198"/>
      <c r="D269" s="376" t="s">
        <v>139</v>
      </c>
      <c r="E269" s="199" t="s">
        <v>580</v>
      </c>
      <c r="F269" s="199">
        <v>337.25</v>
      </c>
      <c r="G269" s="199"/>
      <c r="H269" s="199">
        <v>398.5</v>
      </c>
      <c r="I269" s="219">
        <v>411</v>
      </c>
      <c r="J269" s="137" t="s">
        <v>810</v>
      </c>
      <c r="K269" s="124">
        <f t="shared" si="116"/>
        <v>61.25</v>
      </c>
      <c r="L269" s="125">
        <f t="shared" si="117"/>
        <v>0.1816160118606375</v>
      </c>
      <c r="M269" s="126" t="s">
        <v>556</v>
      </c>
      <c r="N269" s="338">
        <v>43760</v>
      </c>
      <c r="O269" s="54"/>
      <c r="P269" s="13"/>
      <c r="Q269" s="13"/>
      <c r="R269" s="90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44">
        <v>126</v>
      </c>
      <c r="B270" s="160">
        <v>43559</v>
      </c>
      <c r="C270" s="160"/>
      <c r="D270" s="161" t="s">
        <v>394</v>
      </c>
      <c r="E270" s="162" t="s">
        <v>580</v>
      </c>
      <c r="F270" s="162">
        <v>130</v>
      </c>
      <c r="G270" s="162"/>
      <c r="H270" s="162">
        <v>65</v>
      </c>
      <c r="I270" s="182">
        <v>158</v>
      </c>
      <c r="J270" s="134" t="s">
        <v>707</v>
      </c>
      <c r="K270" s="130">
        <f t="shared" si="116"/>
        <v>-65</v>
      </c>
      <c r="L270" s="131">
        <f t="shared" si="117"/>
        <v>-0.5</v>
      </c>
      <c r="M270" s="132" t="s">
        <v>620</v>
      </c>
      <c r="N270" s="133">
        <v>43726</v>
      </c>
      <c r="O270" s="54"/>
      <c r="P270" s="13"/>
      <c r="Q270" s="13"/>
      <c r="R270" s="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5">
        <v>127</v>
      </c>
      <c r="B271" s="183">
        <v>43017</v>
      </c>
      <c r="C271" s="183"/>
      <c r="D271" s="184" t="s">
        <v>166</v>
      </c>
      <c r="E271" s="185" t="s">
        <v>580</v>
      </c>
      <c r="F271" s="186">
        <v>141.5</v>
      </c>
      <c r="G271" s="187"/>
      <c r="H271" s="187">
        <v>183.5</v>
      </c>
      <c r="I271" s="187">
        <v>210</v>
      </c>
      <c r="J271" s="208" t="s">
        <v>801</v>
      </c>
      <c r="K271" s="209">
        <f t="shared" si="116"/>
        <v>42</v>
      </c>
      <c r="L271" s="210">
        <f t="shared" si="117"/>
        <v>0.29681978798586572</v>
      </c>
      <c r="M271" s="186" t="s">
        <v>556</v>
      </c>
      <c r="N271" s="211">
        <v>43042</v>
      </c>
      <c r="O271" s="54"/>
      <c r="P271" s="13"/>
      <c r="Q271" s="13"/>
      <c r="R271" s="90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4">
        <v>128</v>
      </c>
      <c r="B272" s="160">
        <v>43074</v>
      </c>
      <c r="C272" s="160"/>
      <c r="D272" s="161" t="s">
        <v>295</v>
      </c>
      <c r="E272" s="162" t="s">
        <v>580</v>
      </c>
      <c r="F272" s="163">
        <v>172</v>
      </c>
      <c r="G272" s="162"/>
      <c r="H272" s="162">
        <v>155.25</v>
      </c>
      <c r="I272" s="182">
        <v>230</v>
      </c>
      <c r="J272" s="359" t="s">
        <v>794</v>
      </c>
      <c r="K272" s="130">
        <f t="shared" ref="K272" si="118">H272-F272</f>
        <v>-16.75</v>
      </c>
      <c r="L272" s="131">
        <f t="shared" ref="L272" si="119">K272/F272</f>
        <v>-9.7383720930232565E-2</v>
      </c>
      <c r="M272" s="132" t="s">
        <v>620</v>
      </c>
      <c r="N272" s="133">
        <v>43787</v>
      </c>
      <c r="O272" s="54"/>
      <c r="P272" s="13"/>
      <c r="Q272" s="13"/>
      <c r="R272" s="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5">
        <v>129</v>
      </c>
      <c r="B273" s="183">
        <v>43398</v>
      </c>
      <c r="C273" s="183"/>
      <c r="D273" s="184" t="s">
        <v>103</v>
      </c>
      <c r="E273" s="185" t="s">
        <v>580</v>
      </c>
      <c r="F273" s="187">
        <v>698.5</v>
      </c>
      <c r="G273" s="187"/>
      <c r="H273" s="187">
        <v>850</v>
      </c>
      <c r="I273" s="187">
        <v>890</v>
      </c>
      <c r="J273" s="212" t="s">
        <v>807</v>
      </c>
      <c r="K273" s="209">
        <f t="shared" si="116"/>
        <v>151.5</v>
      </c>
      <c r="L273" s="210">
        <f t="shared" si="117"/>
        <v>0.21689334287759485</v>
      </c>
      <c r="M273" s="186" t="s">
        <v>556</v>
      </c>
      <c r="N273" s="211">
        <v>43453</v>
      </c>
      <c r="O273" s="54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130</v>
      </c>
      <c r="B274" s="155">
        <v>42877</v>
      </c>
      <c r="C274" s="155"/>
      <c r="D274" s="156" t="s">
        <v>369</v>
      </c>
      <c r="E274" s="157" t="s">
        <v>580</v>
      </c>
      <c r="F274" s="158">
        <v>127.6</v>
      </c>
      <c r="G274" s="159"/>
      <c r="H274" s="159">
        <v>138</v>
      </c>
      <c r="I274" s="159">
        <v>190</v>
      </c>
      <c r="J274" s="360" t="s">
        <v>798</v>
      </c>
      <c r="K274" s="179">
        <f t="shared" si="116"/>
        <v>10.400000000000006</v>
      </c>
      <c r="L274" s="180">
        <f t="shared" si="117"/>
        <v>8.1504702194357417E-2</v>
      </c>
      <c r="M274" s="158" t="s">
        <v>556</v>
      </c>
      <c r="N274" s="181">
        <v>43774</v>
      </c>
      <c r="O274" s="54"/>
      <c r="P274" s="13"/>
      <c r="Q274" s="13"/>
      <c r="R274" s="90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131</v>
      </c>
      <c r="B275" s="155">
        <v>43158</v>
      </c>
      <c r="C275" s="155"/>
      <c r="D275" s="156" t="s">
        <v>711</v>
      </c>
      <c r="E275" s="157" t="s">
        <v>580</v>
      </c>
      <c r="F275" s="158">
        <v>317</v>
      </c>
      <c r="G275" s="159"/>
      <c r="H275" s="159">
        <v>382.5</v>
      </c>
      <c r="I275" s="159">
        <v>398</v>
      </c>
      <c r="J275" s="360" t="s">
        <v>844</v>
      </c>
      <c r="K275" s="179">
        <f t="shared" ref="K275" si="120">H275-F275</f>
        <v>65.5</v>
      </c>
      <c r="L275" s="180">
        <f t="shared" ref="L275" si="121">K275/F275</f>
        <v>0.20662460567823343</v>
      </c>
      <c r="M275" s="158" t="s">
        <v>556</v>
      </c>
      <c r="N275" s="181">
        <v>44238</v>
      </c>
      <c r="O275" s="54"/>
      <c r="P275" s="13"/>
      <c r="Q275" s="13"/>
      <c r="R275" s="322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4">
        <v>132</v>
      </c>
      <c r="B276" s="160">
        <v>43164</v>
      </c>
      <c r="C276" s="160"/>
      <c r="D276" s="161" t="s">
        <v>133</v>
      </c>
      <c r="E276" s="162" t="s">
        <v>580</v>
      </c>
      <c r="F276" s="163">
        <f>510-14.4</f>
        <v>495.6</v>
      </c>
      <c r="G276" s="162"/>
      <c r="H276" s="162">
        <v>350</v>
      </c>
      <c r="I276" s="182">
        <v>672</v>
      </c>
      <c r="J276" s="359" t="s">
        <v>803</v>
      </c>
      <c r="K276" s="130">
        <f t="shared" ref="K276" si="122">H276-F276</f>
        <v>-145.60000000000002</v>
      </c>
      <c r="L276" s="131">
        <f t="shared" ref="L276" si="123">K276/F276</f>
        <v>-0.29378531073446329</v>
      </c>
      <c r="M276" s="132" t="s">
        <v>620</v>
      </c>
      <c r="N276" s="133">
        <v>43887</v>
      </c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4">
        <v>133</v>
      </c>
      <c r="B277" s="160">
        <v>43237</v>
      </c>
      <c r="C277" s="160"/>
      <c r="D277" s="161" t="s">
        <v>459</v>
      </c>
      <c r="E277" s="162" t="s">
        <v>580</v>
      </c>
      <c r="F277" s="163">
        <v>230.3</v>
      </c>
      <c r="G277" s="162"/>
      <c r="H277" s="162">
        <v>102.5</v>
      </c>
      <c r="I277" s="182">
        <v>348</v>
      </c>
      <c r="J277" s="359" t="s">
        <v>805</v>
      </c>
      <c r="K277" s="130">
        <f t="shared" ref="K277:K278" si="124">H277-F277</f>
        <v>-127.80000000000001</v>
      </c>
      <c r="L277" s="131">
        <f t="shared" ref="L277:L278" si="125">K277/F277</f>
        <v>-0.55492835432045162</v>
      </c>
      <c r="M277" s="132" t="s">
        <v>620</v>
      </c>
      <c r="N277" s="133">
        <v>43896</v>
      </c>
      <c r="O277" s="54"/>
      <c r="P277" s="13"/>
      <c r="Q277" s="13"/>
      <c r="R277" s="32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134</v>
      </c>
      <c r="B278" s="155">
        <v>43258</v>
      </c>
      <c r="C278" s="155"/>
      <c r="D278" s="156" t="s">
        <v>426</v>
      </c>
      <c r="E278" s="157" t="s">
        <v>580</v>
      </c>
      <c r="F278" s="158">
        <f>342.5-5.1</f>
        <v>337.4</v>
      </c>
      <c r="G278" s="159"/>
      <c r="H278" s="159">
        <v>412.5</v>
      </c>
      <c r="I278" s="159">
        <v>439</v>
      </c>
      <c r="J278" s="360" t="s">
        <v>840</v>
      </c>
      <c r="K278" s="179">
        <f t="shared" si="124"/>
        <v>75.100000000000023</v>
      </c>
      <c r="L278" s="180">
        <f t="shared" si="125"/>
        <v>0.22258446947243635</v>
      </c>
      <c r="M278" s="158" t="s">
        <v>556</v>
      </c>
      <c r="N278" s="181">
        <v>44230</v>
      </c>
      <c r="O278" s="54"/>
      <c r="P278" s="13"/>
      <c r="Q278" s="13"/>
      <c r="R278" s="90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205">
        <v>135</v>
      </c>
      <c r="B279" s="190">
        <v>43285</v>
      </c>
      <c r="C279" s="190"/>
      <c r="D279" s="193" t="s">
        <v>48</v>
      </c>
      <c r="E279" s="191" t="s">
        <v>580</v>
      </c>
      <c r="F279" s="189">
        <f>127.5-5.53</f>
        <v>121.97</v>
      </c>
      <c r="G279" s="191"/>
      <c r="H279" s="191"/>
      <c r="I279" s="213">
        <v>170</v>
      </c>
      <c r="J279" s="225" t="s">
        <v>558</v>
      </c>
      <c r="K279" s="215"/>
      <c r="L279" s="216"/>
      <c r="M279" s="214" t="s">
        <v>558</v>
      </c>
      <c r="N279" s="217"/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4">
        <v>136</v>
      </c>
      <c r="B280" s="160">
        <v>43294</v>
      </c>
      <c r="C280" s="160"/>
      <c r="D280" s="161" t="s">
        <v>239</v>
      </c>
      <c r="E280" s="162" t="s">
        <v>580</v>
      </c>
      <c r="F280" s="163">
        <v>46.5</v>
      </c>
      <c r="G280" s="162"/>
      <c r="H280" s="162">
        <v>17</v>
      </c>
      <c r="I280" s="182">
        <v>59</v>
      </c>
      <c r="J280" s="359" t="s">
        <v>802</v>
      </c>
      <c r="K280" s="130">
        <f t="shared" ref="K280" si="126">H280-F280</f>
        <v>-29.5</v>
      </c>
      <c r="L280" s="131">
        <f t="shared" ref="L280" si="127">K280/F280</f>
        <v>-0.63440860215053763</v>
      </c>
      <c r="M280" s="132" t="s">
        <v>620</v>
      </c>
      <c r="N280" s="133">
        <v>43887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46">
        <v>137</v>
      </c>
      <c r="B281" s="188">
        <v>43396</v>
      </c>
      <c r="C281" s="188"/>
      <c r="D281" s="193" t="s">
        <v>404</v>
      </c>
      <c r="E281" s="191" t="s">
        <v>580</v>
      </c>
      <c r="F281" s="192">
        <v>156.5</v>
      </c>
      <c r="G281" s="191"/>
      <c r="H281" s="191"/>
      <c r="I281" s="213">
        <v>191</v>
      </c>
      <c r="J281" s="225" t="s">
        <v>558</v>
      </c>
      <c r="K281" s="215"/>
      <c r="L281" s="216"/>
      <c r="M281" s="214" t="s">
        <v>558</v>
      </c>
      <c r="N281" s="217"/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6">
        <v>138</v>
      </c>
      <c r="B282" s="188">
        <v>43439</v>
      </c>
      <c r="C282" s="188"/>
      <c r="D282" s="193" t="s">
        <v>321</v>
      </c>
      <c r="E282" s="191" t="s">
        <v>580</v>
      </c>
      <c r="F282" s="192">
        <v>259.5</v>
      </c>
      <c r="G282" s="191"/>
      <c r="H282" s="191"/>
      <c r="I282" s="213">
        <v>321</v>
      </c>
      <c r="J282" s="225" t="s">
        <v>558</v>
      </c>
      <c r="K282" s="215"/>
      <c r="L282" s="216"/>
      <c r="M282" s="214" t="s">
        <v>558</v>
      </c>
      <c r="N282" s="217"/>
      <c r="O282" s="13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4">
        <v>139</v>
      </c>
      <c r="B283" s="160">
        <v>43439</v>
      </c>
      <c r="C283" s="160"/>
      <c r="D283" s="161" t="s">
        <v>732</v>
      </c>
      <c r="E283" s="162" t="s">
        <v>580</v>
      </c>
      <c r="F283" s="162">
        <v>715</v>
      </c>
      <c r="G283" s="162"/>
      <c r="H283" s="162">
        <v>445</v>
      </c>
      <c r="I283" s="182">
        <v>840</v>
      </c>
      <c r="J283" s="134" t="s">
        <v>782</v>
      </c>
      <c r="K283" s="130">
        <f t="shared" ref="K283:K286" si="128">H283-F283</f>
        <v>-270</v>
      </c>
      <c r="L283" s="131">
        <f t="shared" ref="L283:L286" si="129">K283/F283</f>
        <v>-0.3776223776223776</v>
      </c>
      <c r="M283" s="132" t="s">
        <v>620</v>
      </c>
      <c r="N283" s="133">
        <v>43800</v>
      </c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7">
        <v>140</v>
      </c>
      <c r="B284" s="198">
        <v>43469</v>
      </c>
      <c r="C284" s="198"/>
      <c r="D284" s="151" t="s">
        <v>143</v>
      </c>
      <c r="E284" s="199" t="s">
        <v>580</v>
      </c>
      <c r="F284" s="199">
        <v>875</v>
      </c>
      <c r="G284" s="199"/>
      <c r="H284" s="199">
        <v>1165</v>
      </c>
      <c r="I284" s="219">
        <v>1185</v>
      </c>
      <c r="J284" s="137" t="s">
        <v>808</v>
      </c>
      <c r="K284" s="124">
        <f t="shared" si="128"/>
        <v>290</v>
      </c>
      <c r="L284" s="125">
        <f t="shared" si="129"/>
        <v>0.33142857142857141</v>
      </c>
      <c r="M284" s="126" t="s">
        <v>556</v>
      </c>
      <c r="N284" s="338">
        <v>43847</v>
      </c>
      <c r="O284" s="54"/>
      <c r="P284" s="13"/>
      <c r="Q284" s="13"/>
      <c r="R284" s="32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141</v>
      </c>
      <c r="B285" s="198">
        <v>43559</v>
      </c>
      <c r="C285" s="198"/>
      <c r="D285" s="376" t="s">
        <v>336</v>
      </c>
      <c r="E285" s="199" t="s">
        <v>580</v>
      </c>
      <c r="F285" s="199">
        <f>387-14.63</f>
        <v>372.37</v>
      </c>
      <c r="G285" s="199"/>
      <c r="H285" s="199">
        <v>490</v>
      </c>
      <c r="I285" s="219">
        <v>490</v>
      </c>
      <c r="J285" s="137" t="s">
        <v>639</v>
      </c>
      <c r="K285" s="124">
        <f t="shared" si="128"/>
        <v>117.63</v>
      </c>
      <c r="L285" s="125">
        <f t="shared" si="129"/>
        <v>0.31589548030185027</v>
      </c>
      <c r="M285" s="126" t="s">
        <v>556</v>
      </c>
      <c r="N285" s="338">
        <v>43850</v>
      </c>
      <c r="O285" s="54"/>
      <c r="P285" s="13"/>
      <c r="Q285" s="13"/>
      <c r="R285" s="32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4">
        <v>142</v>
      </c>
      <c r="B286" s="160">
        <v>43578</v>
      </c>
      <c r="C286" s="160"/>
      <c r="D286" s="161" t="s">
        <v>733</v>
      </c>
      <c r="E286" s="162" t="s">
        <v>557</v>
      </c>
      <c r="F286" s="162">
        <v>220</v>
      </c>
      <c r="G286" s="162"/>
      <c r="H286" s="162">
        <v>127.5</v>
      </c>
      <c r="I286" s="182">
        <v>284</v>
      </c>
      <c r="J286" s="359" t="s">
        <v>806</v>
      </c>
      <c r="K286" s="130">
        <f t="shared" si="128"/>
        <v>-92.5</v>
      </c>
      <c r="L286" s="131">
        <f t="shared" si="129"/>
        <v>-0.42045454545454547</v>
      </c>
      <c r="M286" s="132" t="s">
        <v>620</v>
      </c>
      <c r="N286" s="133">
        <v>43896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143</v>
      </c>
      <c r="B287" s="198">
        <v>43622</v>
      </c>
      <c r="C287" s="198"/>
      <c r="D287" s="376" t="s">
        <v>466</v>
      </c>
      <c r="E287" s="199" t="s">
        <v>557</v>
      </c>
      <c r="F287" s="199">
        <v>332.8</v>
      </c>
      <c r="G287" s="199"/>
      <c r="H287" s="199">
        <v>405</v>
      </c>
      <c r="I287" s="219">
        <v>419</v>
      </c>
      <c r="J287" s="137" t="s">
        <v>809</v>
      </c>
      <c r="K287" s="124">
        <f t="shared" ref="K287" si="130">H287-F287</f>
        <v>72.199999999999989</v>
      </c>
      <c r="L287" s="125">
        <f t="shared" ref="L287" si="131">K287/F287</f>
        <v>0.21694711538461534</v>
      </c>
      <c r="M287" s="126" t="s">
        <v>556</v>
      </c>
      <c r="N287" s="338">
        <v>43860</v>
      </c>
      <c r="O287" s="54"/>
      <c r="P287" s="13"/>
      <c r="Q287" s="13"/>
      <c r="R287" s="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40">
        <v>144</v>
      </c>
      <c r="B288" s="139">
        <v>43641</v>
      </c>
      <c r="C288" s="139"/>
      <c r="D288" s="140" t="s">
        <v>137</v>
      </c>
      <c r="E288" s="141" t="s">
        <v>580</v>
      </c>
      <c r="F288" s="142">
        <v>386</v>
      </c>
      <c r="G288" s="143"/>
      <c r="H288" s="143">
        <v>395</v>
      </c>
      <c r="I288" s="143">
        <v>452</v>
      </c>
      <c r="J288" s="166" t="s">
        <v>799</v>
      </c>
      <c r="K288" s="167">
        <f t="shared" ref="K288" si="132">H288-F288</f>
        <v>9</v>
      </c>
      <c r="L288" s="168">
        <f t="shared" ref="L288" si="133">K288/F288</f>
        <v>2.3316062176165803E-2</v>
      </c>
      <c r="M288" s="169" t="s">
        <v>665</v>
      </c>
      <c r="N288" s="170">
        <v>43868</v>
      </c>
      <c r="O288" s="13"/>
      <c r="P288" s="13"/>
      <c r="Q288" s="13"/>
      <c r="R288" s="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47">
        <v>145</v>
      </c>
      <c r="B289" s="188">
        <v>43707</v>
      </c>
      <c r="C289" s="188"/>
      <c r="D289" s="193" t="s">
        <v>255</v>
      </c>
      <c r="E289" s="191" t="s">
        <v>580</v>
      </c>
      <c r="F289" s="191" t="s">
        <v>712</v>
      </c>
      <c r="G289" s="191"/>
      <c r="H289" s="191"/>
      <c r="I289" s="213">
        <v>190</v>
      </c>
      <c r="J289" s="225" t="s">
        <v>558</v>
      </c>
      <c r="K289" s="215"/>
      <c r="L289" s="216"/>
      <c r="M289" s="335" t="s">
        <v>558</v>
      </c>
      <c r="N289" s="217"/>
      <c r="O289" s="13"/>
      <c r="P289" s="13"/>
      <c r="Q289" s="13"/>
      <c r="R289" s="32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146</v>
      </c>
      <c r="B290" s="198">
        <v>43731</v>
      </c>
      <c r="C290" s="198"/>
      <c r="D290" s="151" t="s">
        <v>418</v>
      </c>
      <c r="E290" s="199" t="s">
        <v>580</v>
      </c>
      <c r="F290" s="199">
        <v>235</v>
      </c>
      <c r="G290" s="199"/>
      <c r="H290" s="199">
        <v>295</v>
      </c>
      <c r="I290" s="219">
        <v>296</v>
      </c>
      <c r="J290" s="137" t="s">
        <v>787</v>
      </c>
      <c r="K290" s="124">
        <f t="shared" ref="K290" si="134">H290-F290</f>
        <v>60</v>
      </c>
      <c r="L290" s="125">
        <f t="shared" ref="L290" si="135">K290/F290</f>
        <v>0.25531914893617019</v>
      </c>
      <c r="M290" s="126" t="s">
        <v>556</v>
      </c>
      <c r="N290" s="338">
        <v>43844</v>
      </c>
      <c r="O290" s="54"/>
      <c r="P290" s="13"/>
      <c r="Q290" s="13"/>
      <c r="R290" s="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147</v>
      </c>
      <c r="B291" s="198">
        <v>43752</v>
      </c>
      <c r="C291" s="198"/>
      <c r="D291" s="151" t="s">
        <v>778</v>
      </c>
      <c r="E291" s="199" t="s">
        <v>580</v>
      </c>
      <c r="F291" s="199">
        <v>277.5</v>
      </c>
      <c r="G291" s="199"/>
      <c r="H291" s="199">
        <v>333</v>
      </c>
      <c r="I291" s="219">
        <v>333</v>
      </c>
      <c r="J291" s="137" t="s">
        <v>788</v>
      </c>
      <c r="K291" s="124">
        <f t="shared" ref="K291" si="136">H291-F291</f>
        <v>55.5</v>
      </c>
      <c r="L291" s="125">
        <f t="shared" ref="L291" si="137">K291/F291</f>
        <v>0.2</v>
      </c>
      <c r="M291" s="126" t="s">
        <v>556</v>
      </c>
      <c r="N291" s="338">
        <v>43846</v>
      </c>
      <c r="O291" s="54"/>
      <c r="P291" s="13"/>
      <c r="Q291" s="13"/>
      <c r="R291" s="32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7">
        <v>148</v>
      </c>
      <c r="B292" s="198">
        <v>43752</v>
      </c>
      <c r="C292" s="198"/>
      <c r="D292" s="151" t="s">
        <v>777</v>
      </c>
      <c r="E292" s="199" t="s">
        <v>580</v>
      </c>
      <c r="F292" s="199">
        <v>930</v>
      </c>
      <c r="G292" s="199"/>
      <c r="H292" s="199">
        <v>1165</v>
      </c>
      <c r="I292" s="219">
        <v>1200</v>
      </c>
      <c r="J292" s="137" t="s">
        <v>789</v>
      </c>
      <c r="K292" s="124">
        <f t="shared" ref="K292" si="138">H292-F292</f>
        <v>235</v>
      </c>
      <c r="L292" s="125">
        <f t="shared" ref="L292" si="139">K292/F292</f>
        <v>0.25268817204301075</v>
      </c>
      <c r="M292" s="126" t="s">
        <v>556</v>
      </c>
      <c r="N292" s="338">
        <v>43847</v>
      </c>
      <c r="O292" s="54"/>
      <c r="P292" s="13"/>
      <c r="Q292" s="13"/>
      <c r="R292" s="32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6">
        <v>149</v>
      </c>
      <c r="B293" s="327">
        <v>43753</v>
      </c>
      <c r="C293" s="202"/>
      <c r="D293" s="348" t="s">
        <v>776</v>
      </c>
      <c r="E293" s="329" t="s">
        <v>580</v>
      </c>
      <c r="F293" s="331">
        <v>111</v>
      </c>
      <c r="G293" s="329"/>
      <c r="H293" s="329"/>
      <c r="I293" s="333">
        <v>141</v>
      </c>
      <c r="J293" s="225" t="s">
        <v>558</v>
      </c>
      <c r="K293" s="225"/>
      <c r="L293" s="119"/>
      <c r="M293" s="337" t="s">
        <v>558</v>
      </c>
      <c r="N293" s="227"/>
      <c r="O293" s="13"/>
      <c r="P293" s="13"/>
      <c r="Q293" s="13"/>
      <c r="R293" s="32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150</v>
      </c>
      <c r="B294" s="198">
        <v>43753</v>
      </c>
      <c r="C294" s="198"/>
      <c r="D294" s="151" t="s">
        <v>775</v>
      </c>
      <c r="E294" s="199" t="s">
        <v>580</v>
      </c>
      <c r="F294" s="200">
        <v>296</v>
      </c>
      <c r="G294" s="199"/>
      <c r="H294" s="199">
        <v>370</v>
      </c>
      <c r="I294" s="219">
        <v>370</v>
      </c>
      <c r="J294" s="137" t="s">
        <v>639</v>
      </c>
      <c r="K294" s="124">
        <f t="shared" ref="K294:K295" si="140">H294-F294</f>
        <v>74</v>
      </c>
      <c r="L294" s="125">
        <f t="shared" ref="L294:L295" si="141">K294/F294</f>
        <v>0.25</v>
      </c>
      <c r="M294" s="126" t="s">
        <v>556</v>
      </c>
      <c r="N294" s="338">
        <v>43853</v>
      </c>
      <c r="O294" s="54"/>
      <c r="P294" s="13"/>
      <c r="Q294" s="13"/>
      <c r="R294" s="32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151</v>
      </c>
      <c r="B295" s="198">
        <v>43754</v>
      </c>
      <c r="C295" s="198"/>
      <c r="D295" s="151" t="s">
        <v>774</v>
      </c>
      <c r="E295" s="199" t="s">
        <v>580</v>
      </c>
      <c r="F295" s="200">
        <v>300</v>
      </c>
      <c r="G295" s="199"/>
      <c r="H295" s="199">
        <v>382.5</v>
      </c>
      <c r="I295" s="219">
        <v>344</v>
      </c>
      <c r="J295" s="465" t="s">
        <v>845</v>
      </c>
      <c r="K295" s="124">
        <f t="shared" si="140"/>
        <v>82.5</v>
      </c>
      <c r="L295" s="125">
        <f t="shared" si="141"/>
        <v>0.27500000000000002</v>
      </c>
      <c r="M295" s="126" t="s">
        <v>556</v>
      </c>
      <c r="N295" s="338">
        <v>44238</v>
      </c>
      <c r="O295" s="13"/>
      <c r="P295" s="13"/>
      <c r="Q295" s="13"/>
      <c r="R295" s="32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26">
        <v>152</v>
      </c>
      <c r="B296" s="202">
        <v>43832</v>
      </c>
      <c r="C296" s="202"/>
      <c r="D296" s="206" t="s">
        <v>758</v>
      </c>
      <c r="E296" s="203" t="s">
        <v>580</v>
      </c>
      <c r="F296" s="204" t="s">
        <v>786</v>
      </c>
      <c r="G296" s="203"/>
      <c r="H296" s="203"/>
      <c r="I296" s="224">
        <v>590</v>
      </c>
      <c r="J296" s="225" t="s">
        <v>558</v>
      </c>
      <c r="K296" s="225"/>
      <c r="L296" s="119"/>
      <c r="M296" s="323" t="s">
        <v>558</v>
      </c>
      <c r="N296" s="227"/>
      <c r="O296" s="13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153</v>
      </c>
      <c r="B297" s="198">
        <v>43966</v>
      </c>
      <c r="C297" s="198"/>
      <c r="D297" s="151" t="s">
        <v>64</v>
      </c>
      <c r="E297" s="199" t="s">
        <v>580</v>
      </c>
      <c r="F297" s="200">
        <v>67.5</v>
      </c>
      <c r="G297" s="199"/>
      <c r="H297" s="199">
        <v>86</v>
      </c>
      <c r="I297" s="219">
        <v>86</v>
      </c>
      <c r="J297" s="137" t="s">
        <v>818</v>
      </c>
      <c r="K297" s="124">
        <f t="shared" ref="K297" si="142">H297-F297</f>
        <v>18.5</v>
      </c>
      <c r="L297" s="125">
        <f t="shared" ref="L297" si="143">K297/F297</f>
        <v>0.27407407407407408</v>
      </c>
      <c r="M297" s="126" t="s">
        <v>556</v>
      </c>
      <c r="N297" s="338">
        <v>44008</v>
      </c>
      <c r="O297" s="54"/>
      <c r="P297" s="13"/>
      <c r="Q297" s="13"/>
      <c r="R297" s="32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201">
        <v>154</v>
      </c>
      <c r="B298" s="202">
        <v>44035</v>
      </c>
      <c r="C298" s="202"/>
      <c r="D298" s="206" t="s">
        <v>465</v>
      </c>
      <c r="E298" s="203" t="s">
        <v>580</v>
      </c>
      <c r="F298" s="204" t="s">
        <v>821</v>
      </c>
      <c r="G298" s="203"/>
      <c r="H298" s="203"/>
      <c r="I298" s="224">
        <v>296</v>
      </c>
      <c r="J298" s="225" t="s">
        <v>558</v>
      </c>
      <c r="K298" s="225"/>
      <c r="L298" s="119"/>
      <c r="M298" s="226"/>
      <c r="N298" s="227"/>
      <c r="O298" s="13"/>
      <c r="P298" s="13"/>
      <c r="Q298" s="13"/>
      <c r="R298" s="32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7">
        <v>155</v>
      </c>
      <c r="B299" s="198">
        <v>44092</v>
      </c>
      <c r="C299" s="198"/>
      <c r="D299" s="151" t="s">
        <v>398</v>
      </c>
      <c r="E299" s="199" t="s">
        <v>580</v>
      </c>
      <c r="F299" s="199">
        <v>206</v>
      </c>
      <c r="G299" s="199"/>
      <c r="H299" s="199">
        <v>248</v>
      </c>
      <c r="I299" s="219">
        <v>248</v>
      </c>
      <c r="J299" s="137" t="s">
        <v>639</v>
      </c>
      <c r="K299" s="124">
        <f t="shared" ref="K299:K300" si="144">H299-F299</f>
        <v>42</v>
      </c>
      <c r="L299" s="125">
        <f t="shared" ref="L299:L300" si="145">K299/F299</f>
        <v>0.20388349514563106</v>
      </c>
      <c r="M299" s="126" t="s">
        <v>556</v>
      </c>
      <c r="N299" s="338">
        <v>44214</v>
      </c>
      <c r="O299" s="54"/>
      <c r="P299" s="13"/>
      <c r="Q299" s="13"/>
      <c r="R299" s="32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7">
        <v>156</v>
      </c>
      <c r="B300" s="198">
        <v>44140</v>
      </c>
      <c r="C300" s="198"/>
      <c r="D300" s="151" t="s">
        <v>398</v>
      </c>
      <c r="E300" s="199" t="s">
        <v>580</v>
      </c>
      <c r="F300" s="199">
        <v>182.5</v>
      </c>
      <c r="G300" s="199"/>
      <c r="H300" s="199">
        <v>248</v>
      </c>
      <c r="I300" s="219">
        <v>248</v>
      </c>
      <c r="J300" s="137" t="s">
        <v>639</v>
      </c>
      <c r="K300" s="124">
        <f t="shared" si="144"/>
        <v>65.5</v>
      </c>
      <c r="L300" s="125">
        <f t="shared" si="145"/>
        <v>0.35890410958904112</v>
      </c>
      <c r="M300" s="126" t="s">
        <v>556</v>
      </c>
      <c r="N300" s="338">
        <v>44214</v>
      </c>
      <c r="O300" s="54"/>
      <c r="P300" s="13"/>
      <c r="Q300" s="13"/>
      <c r="R300" s="32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201">
        <v>157</v>
      </c>
      <c r="B301" s="202">
        <v>44140</v>
      </c>
      <c r="C301" s="202"/>
      <c r="D301" s="206" t="s">
        <v>321</v>
      </c>
      <c r="E301" s="203" t="s">
        <v>580</v>
      </c>
      <c r="F301" s="204" t="s">
        <v>825</v>
      </c>
      <c r="G301" s="203"/>
      <c r="H301" s="203"/>
      <c r="I301" s="224">
        <v>320</v>
      </c>
      <c r="J301" s="225" t="s">
        <v>558</v>
      </c>
      <c r="K301" s="225"/>
      <c r="L301" s="119"/>
      <c r="M301" s="226"/>
      <c r="N301" s="227"/>
      <c r="O301" s="13"/>
      <c r="P301" s="13"/>
      <c r="Q301" s="13"/>
      <c r="R301" s="32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158</v>
      </c>
      <c r="B302" s="198">
        <v>44140</v>
      </c>
      <c r="C302" s="198"/>
      <c r="D302" s="151" t="s">
        <v>461</v>
      </c>
      <c r="E302" s="199" t="s">
        <v>580</v>
      </c>
      <c r="F302" s="200">
        <v>925</v>
      </c>
      <c r="G302" s="199"/>
      <c r="H302" s="199">
        <v>1095</v>
      </c>
      <c r="I302" s="219">
        <v>1093</v>
      </c>
      <c r="J302" s="465" t="s">
        <v>829</v>
      </c>
      <c r="K302" s="124">
        <f t="shared" ref="K302" si="146">H302-F302</f>
        <v>170</v>
      </c>
      <c r="L302" s="125">
        <f t="shared" ref="L302" si="147">K302/F302</f>
        <v>0.18378378378378379</v>
      </c>
      <c r="M302" s="126" t="s">
        <v>556</v>
      </c>
      <c r="N302" s="338">
        <v>44201</v>
      </c>
      <c r="O302" s="13"/>
      <c r="P302" s="13"/>
      <c r="Q302" s="13"/>
      <c r="R302" s="32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159</v>
      </c>
      <c r="B303" s="198">
        <v>44140</v>
      </c>
      <c r="C303" s="198"/>
      <c r="D303" s="151" t="s">
        <v>336</v>
      </c>
      <c r="E303" s="199" t="s">
        <v>580</v>
      </c>
      <c r="F303" s="200">
        <v>332.5</v>
      </c>
      <c r="G303" s="199"/>
      <c r="H303" s="199">
        <v>393</v>
      </c>
      <c r="I303" s="219">
        <v>406</v>
      </c>
      <c r="J303" s="465" t="s">
        <v>891</v>
      </c>
      <c r="K303" s="124">
        <f t="shared" ref="K303" si="148">H303-F303</f>
        <v>60.5</v>
      </c>
      <c r="L303" s="125">
        <f t="shared" ref="L303" si="149">K303/F303</f>
        <v>0.18195488721804512</v>
      </c>
      <c r="M303" s="126" t="s">
        <v>556</v>
      </c>
      <c r="N303" s="338">
        <v>44256</v>
      </c>
      <c r="O303" s="13"/>
      <c r="P303" s="13"/>
      <c r="Q303" s="13"/>
      <c r="R303" s="32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201">
        <v>160</v>
      </c>
      <c r="B304" s="202">
        <v>44141</v>
      </c>
      <c r="C304" s="202"/>
      <c r="D304" s="206" t="s">
        <v>465</v>
      </c>
      <c r="E304" s="203" t="s">
        <v>580</v>
      </c>
      <c r="F304" s="204" t="s">
        <v>826</v>
      </c>
      <c r="G304" s="203"/>
      <c r="H304" s="203"/>
      <c r="I304" s="224">
        <v>290</v>
      </c>
      <c r="J304" s="225" t="s">
        <v>558</v>
      </c>
      <c r="K304" s="225"/>
      <c r="L304" s="119"/>
      <c r="M304" s="226"/>
      <c r="N304" s="227"/>
      <c r="O304" s="13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161</v>
      </c>
      <c r="B305" s="202">
        <v>44187</v>
      </c>
      <c r="C305" s="202"/>
      <c r="D305" s="206" t="s">
        <v>754</v>
      </c>
      <c r="E305" s="203" t="s">
        <v>580</v>
      </c>
      <c r="F305" s="458" t="s">
        <v>828</v>
      </c>
      <c r="G305" s="203"/>
      <c r="H305" s="203"/>
      <c r="I305" s="224">
        <v>239</v>
      </c>
      <c r="J305" s="459" t="s">
        <v>558</v>
      </c>
      <c r="K305" s="225"/>
      <c r="L305" s="119"/>
      <c r="M305" s="226"/>
      <c r="N305" s="227"/>
      <c r="O305" s="13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162</v>
      </c>
      <c r="B306" s="202">
        <v>44258</v>
      </c>
      <c r="C306" s="202"/>
      <c r="D306" s="206" t="s">
        <v>758</v>
      </c>
      <c r="E306" s="203" t="s">
        <v>580</v>
      </c>
      <c r="F306" s="204" t="s">
        <v>786</v>
      </c>
      <c r="G306" s="203"/>
      <c r="H306" s="203"/>
      <c r="I306" s="224">
        <v>590</v>
      </c>
      <c r="J306" s="225" t="s">
        <v>558</v>
      </c>
      <c r="K306" s="225"/>
      <c r="L306" s="119"/>
      <c r="M306" s="323"/>
      <c r="N306" s="227"/>
      <c r="O306" s="13"/>
      <c r="P306" s="13"/>
      <c r="R306" s="324"/>
    </row>
    <row r="307" spans="1:26">
      <c r="A307" s="201"/>
      <c r="B307" s="202"/>
      <c r="C307" s="202"/>
      <c r="D307" s="206"/>
      <c r="E307" s="203"/>
      <c r="F307" s="204"/>
      <c r="G307" s="203"/>
      <c r="H307" s="203"/>
      <c r="I307" s="224"/>
      <c r="J307" s="225"/>
      <c r="K307" s="225"/>
      <c r="L307" s="119"/>
      <c r="M307" s="226"/>
      <c r="N307" s="227"/>
      <c r="O307" s="13"/>
      <c r="R307" s="228"/>
    </row>
    <row r="308" spans="1:26">
      <c r="A308" s="201"/>
      <c r="B308" s="202"/>
      <c r="C308" s="202"/>
      <c r="D308" s="206"/>
      <c r="E308" s="203"/>
      <c r="F308" s="204"/>
      <c r="G308" s="203"/>
      <c r="H308" s="203"/>
      <c r="I308" s="224"/>
      <c r="J308" s="225"/>
      <c r="K308" s="225"/>
      <c r="L308" s="119"/>
      <c r="M308" s="226"/>
      <c r="N308" s="227"/>
      <c r="O308" s="13"/>
      <c r="R308" s="228"/>
    </row>
    <row r="309" spans="1:26">
      <c r="A309" s="201"/>
      <c r="B309" s="202"/>
      <c r="C309" s="202"/>
      <c r="D309" s="206"/>
      <c r="E309" s="203"/>
      <c r="F309" s="204"/>
      <c r="G309" s="203"/>
      <c r="H309" s="203"/>
      <c r="I309" s="224"/>
      <c r="J309" s="225"/>
      <c r="K309" s="225"/>
      <c r="L309" s="119"/>
      <c r="M309" s="226"/>
      <c r="N309" s="227"/>
      <c r="O309" s="13"/>
      <c r="R309" s="228"/>
    </row>
    <row r="310" spans="1:26">
      <c r="A310" s="201"/>
      <c r="B310" s="192" t="s">
        <v>781</v>
      </c>
      <c r="O310" s="13"/>
      <c r="R310" s="228"/>
    </row>
    <row r="311" spans="1:26">
      <c r="R311" s="228"/>
    </row>
    <row r="312" spans="1:26">
      <c r="R312" s="228"/>
    </row>
    <row r="313" spans="1:26">
      <c r="R313" s="228"/>
    </row>
    <row r="314" spans="1:26">
      <c r="R314" s="228"/>
    </row>
    <row r="315" spans="1:26">
      <c r="R315" s="228"/>
    </row>
    <row r="316" spans="1:26">
      <c r="R316" s="228"/>
    </row>
    <row r="317" spans="1:26">
      <c r="R317" s="228"/>
    </row>
    <row r="327" spans="1:6">
      <c r="A327" s="207"/>
    </row>
    <row r="328" spans="1:6">
      <c r="A328" s="207"/>
      <c r="F328" s="460"/>
    </row>
    <row r="329" spans="1:6">
      <c r="A329" s="203"/>
    </row>
  </sheetData>
  <autoFilter ref="R1:R325"/>
  <mergeCells count="10">
    <mergeCell ref="A99:A100"/>
    <mergeCell ref="B99:B100"/>
    <mergeCell ref="J99:J100"/>
    <mergeCell ref="P60:P61"/>
    <mergeCell ref="A60:A61"/>
    <mergeCell ref="B60:B61"/>
    <mergeCell ref="J60:J61"/>
    <mergeCell ref="M60:M61"/>
    <mergeCell ref="N60:N61"/>
    <mergeCell ref="O60:O6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2021-03-15T02:15:19Z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