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0730" windowHeight="11160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5" r:id="rId5"/>
    <sheet name="Call Tracker (Equity &amp; F&amp;O)" sheetId="6" r:id="rId6"/>
  </sheets>
  <definedNames>
    <definedName name="_xlnm._FilterDatabase" localSheetId="5" hidden="1">'Call Tracker (Equity &amp; F&amp;O)'!$R$1:$R$303</definedName>
    <definedName name="_xlnm._FilterDatabase" localSheetId="1" hidden="1">'Future Intra'!$B$13:$P$13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1" i="6"/>
  <c r="K71"/>
  <c r="L70"/>
  <c r="K70"/>
  <c r="L67"/>
  <c r="K67"/>
  <c r="L69"/>
  <c r="K69"/>
  <c r="L48"/>
  <c r="K48"/>
  <c r="L47"/>
  <c r="K47"/>
  <c r="L43"/>
  <c r="K43"/>
  <c r="L68"/>
  <c r="K68"/>
  <c r="L45"/>
  <c r="K45"/>
  <c r="L41"/>
  <c r="K41"/>
  <c r="L39"/>
  <c r="K39"/>
  <c r="L66"/>
  <c r="K66"/>
  <c r="L44"/>
  <c r="K44"/>
  <c r="L20"/>
  <c r="K20"/>
  <c r="L62"/>
  <c r="K62"/>
  <c r="L65"/>
  <c r="K65"/>
  <c r="K88"/>
  <c r="M88" s="1"/>
  <c r="L42"/>
  <c r="K42"/>
  <c r="P19"/>
  <c r="L64"/>
  <c r="K64"/>
  <c r="L63"/>
  <c r="K63"/>
  <c r="K87"/>
  <c r="M87" s="1"/>
  <c r="K80"/>
  <c r="M80" s="1"/>
  <c r="L36"/>
  <c r="K36"/>
  <c r="M60"/>
  <c r="L60"/>
  <c r="K61"/>
  <c r="K60"/>
  <c r="L59"/>
  <c r="K59"/>
  <c r="K86"/>
  <c r="M86" s="1"/>
  <c r="L14"/>
  <c r="K14"/>
  <c r="L33"/>
  <c r="K33"/>
  <c r="P18"/>
  <c r="K85"/>
  <c r="M85" s="1"/>
  <c r="L40"/>
  <c r="K40"/>
  <c r="L38"/>
  <c r="L37"/>
  <c r="P15"/>
  <c r="K38"/>
  <c r="K37"/>
  <c r="K84"/>
  <c r="M84" s="1"/>
  <c r="L34"/>
  <c r="K34"/>
  <c r="K81"/>
  <c r="M81" s="1"/>
  <c r="L35"/>
  <c r="K35"/>
  <c r="K83"/>
  <c r="K82"/>
  <c r="K79"/>
  <c r="M79" s="1"/>
  <c r="K13"/>
  <c r="L13"/>
  <c r="L17"/>
  <c r="K17"/>
  <c r="L16"/>
  <c r="K16"/>
  <c r="L12"/>
  <c r="K12"/>
  <c r="K280"/>
  <c r="L280" s="1"/>
  <c r="K270"/>
  <c r="L270" s="1"/>
  <c r="P10"/>
  <c r="M39" l="1"/>
  <c r="M70"/>
  <c r="M44"/>
  <c r="M45"/>
  <c r="M48"/>
  <c r="M47"/>
  <c r="M62"/>
  <c r="M43"/>
  <c r="M42"/>
  <c r="M65"/>
  <c r="M71"/>
  <c r="M67"/>
  <c r="M69"/>
  <c r="M36"/>
  <c r="M68"/>
  <c r="M41"/>
  <c r="M20"/>
  <c r="M64"/>
  <c r="M66"/>
  <c r="M63"/>
  <c r="M14"/>
  <c r="M40"/>
  <c r="M33"/>
  <c r="M59"/>
  <c r="M37"/>
  <c r="M38"/>
  <c r="M34"/>
  <c r="M35"/>
  <c r="M17"/>
  <c r="M13"/>
  <c r="M12"/>
  <c r="M16"/>
  <c r="P11"/>
  <c r="K286" l="1"/>
  <c r="L286" s="1"/>
  <c r="L58" l="1"/>
  <c r="K58"/>
  <c r="M58" l="1"/>
  <c r="K287" l="1"/>
  <c r="L287" s="1"/>
  <c r="K284" l="1"/>
  <c r="L284" s="1"/>
  <c r="K263"/>
  <c r="L263" s="1"/>
  <c r="K283"/>
  <c r="L283" s="1"/>
  <c r="K282"/>
  <c r="L282" s="1"/>
  <c r="K281"/>
  <c r="L281" s="1"/>
  <c r="K278"/>
  <c r="L278" s="1"/>
  <c r="K277"/>
  <c r="L277" s="1"/>
  <c r="K276"/>
  <c r="L276" s="1"/>
  <c r="K275"/>
  <c r="L275" s="1"/>
  <c r="K274"/>
  <c r="L274" s="1"/>
  <c r="K273"/>
  <c r="L273" s="1"/>
  <c r="K272"/>
  <c r="L272" s="1"/>
  <c r="K271"/>
  <c r="L271" s="1"/>
  <c r="K269"/>
  <c r="L269" s="1"/>
  <c r="K268"/>
  <c r="L268" s="1"/>
  <c r="K267"/>
  <c r="L267" s="1"/>
  <c r="K266"/>
  <c r="L266" s="1"/>
  <c r="K265"/>
  <c r="L265" s="1"/>
  <c r="K264"/>
  <c r="L264" s="1"/>
  <c r="K262"/>
  <c r="L262" s="1"/>
  <c r="K261"/>
  <c r="L261" s="1"/>
  <c r="K260"/>
  <c r="L260" s="1"/>
  <c r="F259"/>
  <c r="K259" s="1"/>
  <c r="L259" s="1"/>
  <c r="K258"/>
  <c r="L258" s="1"/>
  <c r="K257"/>
  <c r="L257" s="1"/>
  <c r="K256"/>
  <c r="L256" s="1"/>
  <c r="K255"/>
  <c r="L255" s="1"/>
  <c r="K254"/>
  <c r="L254" s="1"/>
  <c r="F253"/>
  <c r="K253" s="1"/>
  <c r="L253" s="1"/>
  <c r="F252"/>
  <c r="K252" s="1"/>
  <c r="L252" s="1"/>
  <c r="K251"/>
  <c r="L251" s="1"/>
  <c r="F250"/>
  <c r="K250" s="1"/>
  <c r="L250" s="1"/>
  <c r="K249"/>
  <c r="L249" s="1"/>
  <c r="K248"/>
  <c r="L248" s="1"/>
  <c r="K247"/>
  <c r="L247" s="1"/>
  <c r="K246"/>
  <c r="L246" s="1"/>
  <c r="K245"/>
  <c r="L245" s="1"/>
  <c r="K244"/>
  <c r="L244" s="1"/>
  <c r="K243"/>
  <c r="L243" s="1"/>
  <c r="K242"/>
  <c r="L242" s="1"/>
  <c r="K241"/>
  <c r="L241" s="1"/>
  <c r="K240"/>
  <c r="L240" s="1"/>
  <c r="K239"/>
  <c r="L239" s="1"/>
  <c r="K238"/>
  <c r="L238" s="1"/>
  <c r="K237"/>
  <c r="L237" s="1"/>
  <c r="K236"/>
  <c r="L236" s="1"/>
  <c r="K234"/>
  <c r="L234" s="1"/>
  <c r="K232"/>
  <c r="L232" s="1"/>
  <c r="K231"/>
  <c r="L231" s="1"/>
  <c r="F230"/>
  <c r="K230" s="1"/>
  <c r="L230" s="1"/>
  <c r="K229"/>
  <c r="L229" s="1"/>
  <c r="K226"/>
  <c r="L226" s="1"/>
  <c r="K225"/>
  <c r="L225" s="1"/>
  <c r="K224"/>
  <c r="L224" s="1"/>
  <c r="K221"/>
  <c r="L221" s="1"/>
  <c r="K220"/>
  <c r="L220" s="1"/>
  <c r="K219"/>
  <c r="L219" s="1"/>
  <c r="K218"/>
  <c r="L218" s="1"/>
  <c r="K217"/>
  <c r="L217" s="1"/>
  <c r="K216"/>
  <c r="L216" s="1"/>
  <c r="K214"/>
  <c r="L214" s="1"/>
  <c r="K213"/>
  <c r="L213" s="1"/>
  <c r="K212"/>
  <c r="L212" s="1"/>
  <c r="K211"/>
  <c r="L211" s="1"/>
  <c r="K210"/>
  <c r="L210" s="1"/>
  <c r="K209"/>
  <c r="L209" s="1"/>
  <c r="K208"/>
  <c r="L208" s="1"/>
  <c r="K207"/>
  <c r="L207" s="1"/>
  <c r="K206"/>
  <c r="L206" s="1"/>
  <c r="K204"/>
  <c r="L204" s="1"/>
  <c r="K202"/>
  <c r="L202" s="1"/>
  <c r="K200"/>
  <c r="L200" s="1"/>
  <c r="K198"/>
  <c r="L198" s="1"/>
  <c r="K197"/>
  <c r="L197" s="1"/>
  <c r="K196"/>
  <c r="L196" s="1"/>
  <c r="K194"/>
  <c r="L194" s="1"/>
  <c r="K193"/>
  <c r="L193" s="1"/>
  <c r="K192"/>
  <c r="L192" s="1"/>
  <c r="K191"/>
  <c r="K190"/>
  <c r="L190" s="1"/>
  <c r="K189"/>
  <c r="L189" s="1"/>
  <c r="K187"/>
  <c r="L187" s="1"/>
  <c r="K186"/>
  <c r="L186" s="1"/>
  <c r="K185"/>
  <c r="L185" s="1"/>
  <c r="K184"/>
  <c r="L184" s="1"/>
  <c r="K183"/>
  <c r="L183" s="1"/>
  <c r="F182"/>
  <c r="K182" s="1"/>
  <c r="L182" s="1"/>
  <c r="H181"/>
  <c r="K181" s="1"/>
  <c r="L181" s="1"/>
  <c r="K178"/>
  <c r="L178" s="1"/>
  <c r="K177"/>
  <c r="L177" s="1"/>
  <c r="K176"/>
  <c r="L176" s="1"/>
  <c r="K175"/>
  <c r="L175" s="1"/>
  <c r="K174"/>
  <c r="L174" s="1"/>
  <c r="K171"/>
  <c r="L171" s="1"/>
  <c r="K170"/>
  <c r="L170" s="1"/>
  <c r="K169"/>
  <c r="L169" s="1"/>
  <c r="K168"/>
  <c r="L168" s="1"/>
  <c r="K167"/>
  <c r="L167" s="1"/>
  <c r="K166"/>
  <c r="L166" s="1"/>
  <c r="K165"/>
  <c r="L165" s="1"/>
  <c r="K164"/>
  <c r="L164" s="1"/>
  <c r="K163"/>
  <c r="L163" s="1"/>
  <c r="K162"/>
  <c r="L162" s="1"/>
  <c r="K161"/>
  <c r="L161" s="1"/>
  <c r="K160"/>
  <c r="L160" s="1"/>
  <c r="K159"/>
  <c r="L159" s="1"/>
  <c r="K158"/>
  <c r="L158" s="1"/>
  <c r="K157"/>
  <c r="L157" s="1"/>
  <c r="K156"/>
  <c r="L156" s="1"/>
  <c r="K155"/>
  <c r="L155" s="1"/>
  <c r="K154"/>
  <c r="L154" s="1"/>
  <c r="K153"/>
  <c r="L153" s="1"/>
  <c r="K152"/>
  <c r="L152" s="1"/>
  <c r="K151"/>
  <c r="L151" s="1"/>
  <c r="K150"/>
  <c r="L150" s="1"/>
  <c r="K149"/>
  <c r="L149" s="1"/>
  <c r="K148"/>
  <c r="L148" s="1"/>
  <c r="H147"/>
  <c r="K147" s="1"/>
  <c r="L147" s="1"/>
  <c r="F146"/>
  <c r="K146" s="1"/>
  <c r="L146" s="1"/>
  <c r="K145"/>
  <c r="L145" s="1"/>
  <c r="K144"/>
  <c r="L144" s="1"/>
  <c r="K143"/>
  <c r="L143" s="1"/>
  <c r="K142"/>
  <c r="L142" s="1"/>
  <c r="K141"/>
  <c r="L141" s="1"/>
  <c r="K140"/>
  <c r="L140" s="1"/>
  <c r="K139"/>
  <c r="L139" s="1"/>
  <c r="K138"/>
  <c r="L138" s="1"/>
  <c r="K137"/>
  <c r="L137" s="1"/>
  <c r="K136"/>
  <c r="L136" s="1"/>
  <c r="K135"/>
  <c r="L135" s="1"/>
  <c r="K134"/>
  <c r="L134" s="1"/>
  <c r="K133"/>
  <c r="L133" s="1"/>
  <c r="K132"/>
  <c r="L132" s="1"/>
  <c r="K131"/>
  <c r="L131" s="1"/>
  <c r="K130"/>
  <c r="L130" s="1"/>
  <c r="K129"/>
  <c r="L129" s="1"/>
  <c r="K128"/>
  <c r="L128" s="1"/>
  <c r="K127"/>
  <c r="L127" s="1"/>
  <c r="K126"/>
  <c r="L126" s="1"/>
  <c r="K125"/>
  <c r="L125" s="1"/>
  <c r="K124"/>
  <c r="L124" s="1"/>
  <c r="K123"/>
  <c r="L123" s="1"/>
  <c r="K122"/>
  <c r="L122" s="1"/>
  <c r="K121"/>
  <c r="L121" s="1"/>
  <c r="K120"/>
  <c r="L120" s="1"/>
  <c r="K119"/>
  <c r="L119" s="1"/>
  <c r="M7"/>
  <c r="D7" i="5"/>
  <c r="K6" i="4"/>
  <c r="K6" i="3"/>
  <c r="L6" i="2"/>
</calcChain>
</file>

<file path=xl/sharedStrings.xml><?xml version="1.0" encoding="utf-8"?>
<sst xmlns="http://schemas.openxmlformats.org/spreadsheetml/2006/main" count="2899" uniqueCount="1133">
  <si>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</si>
  <si>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</si>
  <si>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</si>
  <si>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</si>
  <si>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</si>
  <si>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</si>
  <si>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</si>
  <si>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</si>
  <si>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</si>
  <si>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</si>
  <si>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</si>
  <si>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</si>
  <si>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</si>
  <si>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</si>
  <si>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</si>
  <si>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</si>
  <si>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</si>
  <si>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</si>
  <si>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</si>
  <si>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Expiry Date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</si>
  <si>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</si>
  <si>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</si>
  <si>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</si>
  <si>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</si>
  <si>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</si>
  <si>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</si>
  <si>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</si>
  <si>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</si>
  <si>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</si>
  <si>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</si>
  <si>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</si>
  <si>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</si>
  <si>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</si>
  <si>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</si>
  <si>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</si>
  <si>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</si>
  <si>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</si>
  <si>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</si>
  <si>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Chemical</t>
  </si>
  <si>
    <t>AARTIIND</t>
  </si>
  <si>
    <t>Textile</t>
  </si>
  <si>
    <t>ABFRL</t>
  </si>
  <si>
    <t>Cement</t>
  </si>
  <si>
    <t>ACC</t>
  </si>
  <si>
    <t>Others</t>
  </si>
  <si>
    <t>ADANIENT</t>
  </si>
  <si>
    <t>ADANIPORTS</t>
  </si>
  <si>
    <t>Pharma</t>
  </si>
  <si>
    <t>ALKEM</t>
  </si>
  <si>
    <t>Automobile</t>
  </si>
  <si>
    <t>AMARAJABAT</t>
  </si>
  <si>
    <t>AMBUJACEM</t>
  </si>
  <si>
    <t>APLLTD</t>
  </si>
  <si>
    <t>APOLLOHOSP</t>
  </si>
  <si>
    <t>APOLLOTYRE</t>
  </si>
  <si>
    <t>ASHOKLEY</t>
  </si>
  <si>
    <t>FMCG</t>
  </si>
  <si>
    <t>ASIANPAINT</t>
  </si>
  <si>
    <t>Banking</t>
  </si>
  <si>
    <t>AUBANK</t>
  </si>
  <si>
    <t>AUROPHARMA</t>
  </si>
  <si>
    <t>AXISBANK</t>
  </si>
  <si>
    <t>BAJAJ-AUTO</t>
  </si>
  <si>
    <t>Finance</t>
  </si>
  <si>
    <t>BAJAJFINSV</t>
  </si>
  <si>
    <t>BAJFINANCE</t>
  </si>
  <si>
    <t>BALKRISIND</t>
  </si>
  <si>
    <t>BANDHANBNK</t>
  </si>
  <si>
    <t>BANKBARODA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</si>
  <si>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</si>
  <si>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</si>
  <si>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</si>
  <si>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</si>
  <si>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</si>
  <si>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</si>
  <si>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</si>
  <si>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</si>
  <si>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</si>
  <si>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</si>
  <si>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</si>
  <si>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</si>
  <si>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</si>
  <si>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CADILAHC</t>
  </si>
  <si>
    <t>CANBK</t>
  </si>
  <si>
    <t>CHOLAFIN</t>
  </si>
  <si>
    <t>CIPLA</t>
  </si>
  <si>
    <t>COALINDIA</t>
  </si>
  <si>
    <t>Technology</t>
  </si>
  <si>
    <t>COFORGE</t>
  </si>
  <si>
    <t>COLPAL</t>
  </si>
  <si>
    <t>CONCOR</t>
  </si>
  <si>
    <t>COROMANDEL</t>
  </si>
  <si>
    <t>CUB</t>
  </si>
  <si>
    <t>CUMMINSIND</t>
  </si>
  <si>
    <t>DABUR</t>
  </si>
  <si>
    <t>DEEPAKNTR</t>
  </si>
  <si>
    <t>DIVISLAB</t>
  </si>
  <si>
    <t>Realty</t>
  </si>
  <si>
    <t>DLF</t>
  </si>
  <si>
    <t>DRREDDY</t>
  </si>
  <si>
    <t>EICHERMOT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</si>
  <si>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</si>
  <si>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</si>
  <si>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</si>
  <si>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</si>
  <si>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</si>
  <si>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</si>
  <si>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</si>
  <si>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</si>
  <si>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GODREJPROP</t>
  </si>
  <si>
    <t>GRANULES</t>
  </si>
  <si>
    <t>GRASIM</t>
  </si>
  <si>
    <t>GUJGASLTD</t>
  </si>
  <si>
    <t>HAVELLS</t>
  </si>
  <si>
    <t>HCLTECH</t>
  </si>
  <si>
    <t>HDFC</t>
  </si>
  <si>
    <t>HDFCAMC</t>
  </si>
  <si>
    <t>HDFCBANK</t>
  </si>
  <si>
    <t>HDFCLIFE</t>
  </si>
  <si>
    <t>HEROMOTOCO</t>
  </si>
  <si>
    <t>Metals</t>
  </si>
  <si>
    <t>HINDALCO</t>
  </si>
  <si>
    <t>HINDPETRO</t>
  </si>
  <si>
    <t>HINDUNILVR</t>
  </si>
  <si>
    <t>IBULHSGFIN</t>
  </si>
  <si>
    <t>ICICIBANK</t>
  </si>
  <si>
    <t>ICICIGI</t>
  </si>
  <si>
    <t>ICICIPRULI</t>
  </si>
  <si>
    <t>IDEA</t>
  </si>
  <si>
    <t>IDFCFIRSTB</t>
  </si>
  <si>
    <t>IGL</t>
  </si>
  <si>
    <t>INDHOTEL</t>
  </si>
  <si>
    <t>INDIGO</t>
  </si>
  <si>
    <t>INDUSINDBK</t>
  </si>
  <si>
    <t>INDUSTOWER</t>
  </si>
  <si>
    <t>INFY</t>
  </si>
  <si>
    <t>IOC</t>
  </si>
  <si>
    <t>IRCTC</t>
  </si>
  <si>
    <t>ITC</t>
  </si>
  <si>
    <t>JINDALSTEL</t>
  </si>
  <si>
    <t>JSWSTEEL</t>
  </si>
  <si>
    <t>JUBLFOOD</t>
  </si>
  <si>
    <t>KOTAKBANK</t>
  </si>
  <si>
    <t>L&amp;TFH</t>
  </si>
  <si>
    <t>LALPATHLAB</t>
  </si>
  <si>
    <t>LICHSGFIN</t>
  </si>
  <si>
    <t>LT</t>
  </si>
  <si>
    <t>LTI</t>
  </si>
  <si>
    <t>LTTS</t>
  </si>
  <si>
    <t>LUPIN</t>
  </si>
  <si>
    <t>M&amp;M</t>
  </si>
  <si>
    <t>M&amp;MFIN</t>
  </si>
  <si>
    <t>MANAPPURAM</t>
  </si>
  <si>
    <t>MARICO</t>
  </si>
  <si>
    <t>MARUTI</t>
  </si>
  <si>
    <t>MCDOWELL-N</t>
  </si>
  <si>
    <t>METROPOLIS</t>
  </si>
  <si>
    <t>MFSL</t>
  </si>
  <si>
    <t>MGL</t>
  </si>
  <si>
    <t>MINDTREE</t>
  </si>
  <si>
    <t>MOTHERSUMI</t>
  </si>
  <si>
    <t>MPHASIS</t>
  </si>
  <si>
    <t>MRF</t>
  </si>
  <si>
    <t>MUTHOOTFIN</t>
  </si>
  <si>
    <t>NAM-INDIA</t>
  </si>
  <si>
    <t>NATIONALUM</t>
  </si>
  <si>
    <t>NAUKRI</t>
  </si>
  <si>
    <t>NAVINFLUOR</t>
  </si>
  <si>
    <t>NESTLEIND</t>
  </si>
  <si>
    <t>NMDC</t>
  </si>
  <si>
    <t>Power</t>
  </si>
  <si>
    <t>NTPC</t>
  </si>
  <si>
    <t>ONGC</t>
  </si>
  <si>
    <t>PAGEIND</t>
  </si>
  <si>
    <t>PEL</t>
  </si>
  <si>
    <t>PETRONET</t>
  </si>
  <si>
    <t>PFC</t>
  </si>
  <si>
    <t>PFIZER</t>
  </si>
  <si>
    <t>PIDILITIND</t>
  </si>
  <si>
    <t>PIIND</t>
  </si>
  <si>
    <t>PNB</t>
  </si>
  <si>
    <t>POWERGRID</t>
  </si>
  <si>
    <t>Media</t>
  </si>
  <si>
    <t>PVR</t>
  </si>
  <si>
    <t>RAMCOCEM</t>
  </si>
  <si>
    <t>RBLBANK</t>
  </si>
  <si>
    <t>RECLTD</t>
  </si>
  <si>
    <t>RELIANCE</t>
  </si>
  <si>
    <t>SAIL</t>
  </si>
  <si>
    <t>SBILIFE</t>
  </si>
  <si>
    <t>SBIN</t>
  </si>
  <si>
    <t>SHREECEM</t>
  </si>
  <si>
    <t>SIEMENS</t>
  </si>
  <si>
    <t>SRF</t>
  </si>
  <si>
    <t>SRTRANSFIN</t>
  </si>
  <si>
    <t>SUNPHARMA</t>
  </si>
  <si>
    <t>SUNTV</t>
  </si>
  <si>
    <t>TATACHEM</t>
  </si>
  <si>
    <t>TATACONSUM</t>
  </si>
  <si>
    <t>TATAMOTORS</t>
  </si>
  <si>
    <t>TATAPOWER</t>
  </si>
  <si>
    <t>TATASTEEL</t>
  </si>
  <si>
    <t>TCS</t>
  </si>
  <si>
    <t>TECHM</t>
  </si>
  <si>
    <t>TITAN</t>
  </si>
  <si>
    <t>TORNTPHARM</t>
  </si>
  <si>
    <t>TORNTPOWER</t>
  </si>
  <si>
    <t>TRENT</t>
  </si>
  <si>
    <t>TVSMOTOR</t>
  </si>
  <si>
    <t>UBL</t>
  </si>
  <si>
    <t>ULTRACEMCO</t>
  </si>
  <si>
    <t>UPL</t>
  </si>
  <si>
    <t>VEDL</t>
  </si>
  <si>
    <t>VOLTAS</t>
  </si>
  <si>
    <t>WIPRO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</si>
  <si>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</si>
  <si>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</si>
  <si>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</si>
  <si>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</si>
  <si>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</si>
  <si>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</si>
  <si>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</si>
  <si>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</si>
  <si>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</si>
  <si>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</si>
  <si>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</si>
  <si>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</si>
  <si>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</si>
  <si>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</si>
  <si>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</si>
  <si>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</si>
  <si>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</si>
  <si>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</si>
  <si>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</si>
  <si>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</si>
  <si>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</si>
  <si>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</si>
  <si>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</si>
  <si>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</si>
  <si>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ABBOTINDIA</t>
  </si>
  <si>
    <t>ADANIGREEN</t>
  </si>
  <si>
    <t>ATGL</t>
  </si>
  <si>
    <t>ADANITRANS</t>
  </si>
  <si>
    <t>ABCAPITAL</t>
  </si>
  <si>
    <t>AJANTPHARM</t>
  </si>
  <si>
    <t>DMART</t>
  </si>
  <si>
    <t>BAJAJHLDNG</t>
  </si>
  <si>
    <t>BANKINDIA</t>
  </si>
  <si>
    <t>BBTC</t>
  </si>
  <si>
    <t>CESC</t>
  </si>
  <si>
    <t>CASTROLIND</t>
  </si>
  <si>
    <t>CROMPTON</t>
  </si>
  <si>
    <t>DALBHARAT</t>
  </si>
  <si>
    <t>DHANI</t>
  </si>
  <si>
    <t>DIXON</t>
  </si>
  <si>
    <t>EMAMILTD</t>
  </si>
  <si>
    <t>ENDURANCE</t>
  </si>
  <si>
    <t>FORTIS</t>
  </si>
  <si>
    <t>GLAND</t>
  </si>
  <si>
    <t>GODREJAGRO</t>
  </si>
  <si>
    <t>GODREJIND</t>
  </si>
  <si>
    <t>GSPL</t>
  </si>
  <si>
    <t>HAL</t>
  </si>
  <si>
    <t>HINDZINC</t>
  </si>
  <si>
    <t>ISEC</t>
  </si>
  <si>
    <t>INDIAMART</t>
  </si>
  <si>
    <t>IPCALAB</t>
  </si>
  <si>
    <t>JSWENERGY</t>
  </si>
  <si>
    <t>LAURUSLABS</t>
  </si>
  <si>
    <t>NATCOPHARM</t>
  </si>
  <si>
    <t>OBEROIRLTY</t>
  </si>
  <si>
    <t>OIL</t>
  </si>
  <si>
    <t>POLYCAB</t>
  </si>
  <si>
    <t>PRESTIGE</t>
  </si>
  <si>
    <t>PGHH</t>
  </si>
  <si>
    <t>SBICARD</t>
  </si>
  <si>
    <t>SANOFI</t>
  </si>
  <si>
    <t>SYNGENE</t>
  </si>
  <si>
    <t>TATAELXSI</t>
  </si>
  <si>
    <t>UNIONBANK</t>
  </si>
  <si>
    <t>VGUARD</t>
  </si>
  <si>
    <t>VBL</t>
  </si>
  <si>
    <t>WHIRLPOOL</t>
  </si>
  <si>
    <t>YESBANK</t>
  </si>
  <si>
    <t>Don’t take a open position home</t>
  </si>
  <si>
    <t>PREVIOUS</t>
  </si>
  <si>
    <r>
      <rPr>
        <b/>
        <sz val="9"/>
        <color rgb="FFFF000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</si>
  <si>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</si>
  <si>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</si>
  <si>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</si>
  <si>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ABB</t>
  </si>
  <si>
    <t>POWERINDIA</t>
  </si>
  <si>
    <t>AIAENG</t>
  </si>
  <si>
    <t>APLAPOLLO</t>
  </si>
  <si>
    <t>AARTIDRUGS</t>
  </si>
  <si>
    <t>AAVAS</t>
  </si>
  <si>
    <t>ADVENZYMES</t>
  </si>
  <si>
    <t>AEGISCHEM</t>
  </si>
  <si>
    <t>AFFLE</t>
  </si>
  <si>
    <t>ALEMBICLTD</t>
  </si>
  <si>
    <t>ALKYLAMINE</t>
  </si>
  <si>
    <t>ALOKINDS</t>
  </si>
  <si>
    <t>AMBER</t>
  </si>
  <si>
    <t>ASAHIINDIA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</si>
  <si>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</si>
  <si>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</si>
  <si>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</si>
  <si>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</si>
  <si>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</si>
  <si>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</si>
  <si>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</si>
  <si>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</si>
  <si>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</si>
  <si>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</si>
  <si>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</si>
  <si>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BALAMINES</t>
  </si>
  <si>
    <t>BALRAMCHIN</t>
  </si>
  <si>
    <t>MAHABANK</t>
  </si>
  <si>
    <t>BAYERCROP</t>
  </si>
  <si>
    <t>BDL</t>
  </si>
  <si>
    <t>BHARATRAS</t>
  </si>
  <si>
    <t>BIRLACORPN</t>
  </si>
  <si>
    <t>BSOFT</t>
  </si>
  <si>
    <t>BLUEDART</t>
  </si>
  <si>
    <t>BLUESTARCO</t>
  </si>
  <si>
    <t>BRIGADE</t>
  </si>
  <si>
    <t>BURGERKING</t>
  </si>
  <si>
    <t>CCL</t>
  </si>
  <si>
    <t>CRISIL</t>
  </si>
  <si>
    <t>CSBBANK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</si>
  <si>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</si>
  <si>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</si>
  <si>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</si>
  <si>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</si>
  <si>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</si>
  <si>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</si>
  <si>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</si>
  <si>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</si>
  <si>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CENTURYTEX</t>
  </si>
  <si>
    <t>CERA</t>
  </si>
  <si>
    <t>CHALET</t>
  </si>
  <si>
    <t>CHAMBLFERT</t>
  </si>
  <si>
    <t>CHOLAHLDNG</t>
  </si>
  <si>
    <t>COCHINSHIP</t>
  </si>
  <si>
    <t>CAMS</t>
  </si>
  <si>
    <t>CREDITACC</t>
  </si>
  <si>
    <t>CYIENT</t>
  </si>
  <si>
    <t>DCBBANK</t>
  </si>
  <si>
    <t>DCMSHRIRAM</t>
  </si>
  <si>
    <t>DELTACORP</t>
  </si>
  <si>
    <t>DHANUKA</t>
  </si>
  <si>
    <t>DBL</t>
  </si>
  <si>
    <t>EIDPARRY</t>
  </si>
  <si>
    <t>EIHOTEL</t>
  </si>
  <si>
    <t>EPL</t>
  </si>
  <si>
    <t>EDELWEISS</t>
  </si>
  <si>
    <t>ELGIEQUIP</t>
  </si>
  <si>
    <t>ENGINERSIN</t>
  </si>
  <si>
    <t>EQUITAS</t>
  </si>
  <si>
    <t>ERIS</t>
  </si>
  <si>
    <t>FDC</t>
  </si>
  <si>
    <t>FINEORG</t>
  </si>
  <si>
    <t>FINCABLES</t>
  </si>
  <si>
    <t>FINPIPE</t>
  </si>
  <si>
    <t>FSL</t>
  </si>
  <si>
    <t>FCONSUMER</t>
  </si>
  <si>
    <t>FRETAIL</t>
  </si>
  <si>
    <t>GMMPFAUDLR</t>
  </si>
  <si>
    <t>GALAXYSURF</t>
  </si>
  <si>
    <t>GARFIBRES</t>
  </si>
  <si>
    <t>GICRE</t>
  </si>
  <si>
    <t>GILLETTE</t>
  </si>
  <si>
    <t>GLAXO</t>
  </si>
  <si>
    <t>GODFRYPHLP</t>
  </si>
  <si>
    <t>GRAPHITE</t>
  </si>
  <si>
    <t>GESHIP</t>
  </si>
  <si>
    <t>GREAVESCOT</t>
  </si>
  <si>
    <t>GRINDWELL</t>
  </si>
  <si>
    <t>GUJALKALI</t>
  </si>
  <si>
    <t>GAEL</t>
  </si>
  <si>
    <t>FLUOROCHEM</t>
  </si>
  <si>
    <t>GNFC</t>
  </si>
  <si>
    <t>GPPL</t>
  </si>
  <si>
    <t>GSFC</t>
  </si>
  <si>
    <t>GULFOILLUB</t>
  </si>
  <si>
    <t>HEG</t>
  </si>
  <si>
    <t>HFCL</t>
  </si>
  <si>
    <t>HAPPSTMNDS</t>
  </si>
  <si>
    <t>HATSUN</t>
  </si>
  <si>
    <t>HEIDELBERG</t>
  </si>
  <si>
    <t>HEMIPROP</t>
  </si>
  <si>
    <t>HINDCOPPER</t>
  </si>
  <si>
    <t>HONAUT</t>
  </si>
  <si>
    <t>HUDCO</t>
  </si>
  <si>
    <t>HUHTAMAKI</t>
  </si>
  <si>
    <t>IDBI</t>
  </si>
  <si>
    <t>IDFC</t>
  </si>
  <si>
    <t>IFBIND</t>
  </si>
  <si>
    <t>IIFL</t>
  </si>
  <si>
    <t>IIFLWAM</t>
  </si>
  <si>
    <t>IOLCP</t>
  </si>
  <si>
    <t>IRB</t>
  </si>
  <si>
    <t>IRCON</t>
  </si>
  <si>
    <t>ITI</t>
  </si>
  <si>
    <t>INDIACEM</t>
  </si>
  <si>
    <t>IBREALEST</t>
  </si>
  <si>
    <t>INDIANB</t>
  </si>
  <si>
    <t>IEX</t>
  </si>
  <si>
    <t>IOB</t>
  </si>
  <si>
    <t>ICIL</t>
  </si>
  <si>
    <t>INDOCO</t>
  </si>
  <si>
    <t>INFIBEAM</t>
  </si>
  <si>
    <t>INGERRAND</t>
  </si>
  <si>
    <t>INOXLEISUR</t>
  </si>
  <si>
    <t>INTELLECT</t>
  </si>
  <si>
    <t>JBCHEPHARM</t>
  </si>
  <si>
    <t>JKCEMENT</t>
  </si>
  <si>
    <t>JKLAKSHMI</t>
  </si>
  <si>
    <t>JKPAPER</t>
  </si>
  <si>
    <t>JKTYRE</t>
  </si>
  <si>
    <t>JMFINANCIL</t>
  </si>
  <si>
    <t>JAMNAAUTO</t>
  </si>
  <si>
    <t>JINDALSAW</t>
  </si>
  <si>
    <t>JSLHISAR</t>
  </si>
  <si>
    <t>JSL</t>
  </si>
  <si>
    <t>JCHAC</t>
  </si>
  <si>
    <t>JUSTDIAL</t>
  </si>
  <si>
    <t>JYOTHYLAB</t>
  </si>
  <si>
    <t>KPRMILL</t>
  </si>
  <si>
    <t>KEI</t>
  </si>
  <si>
    <t>KNRCON</t>
  </si>
  <si>
    <t>KPITTECH</t>
  </si>
  <si>
    <t>KRBL</t>
  </si>
  <si>
    <t>KSB</t>
  </si>
  <si>
    <t>KAJARIACER</t>
  </si>
  <si>
    <t>KALPATPOWR</t>
  </si>
  <si>
    <t>KANSAINER</t>
  </si>
  <si>
    <t>KARURVYSYA</t>
  </si>
  <si>
    <t>KSCL</t>
  </si>
  <si>
    <t>KEC</t>
  </si>
  <si>
    <t>LAOPALA</t>
  </si>
  <si>
    <t>LAXMIMACH</t>
  </si>
  <si>
    <t>LEMONTREE</t>
  </si>
  <si>
    <t>LINDEINDIA</t>
  </si>
  <si>
    <t>LUXIND</t>
  </si>
  <si>
    <t>MMTC</t>
  </si>
  <si>
    <t>MOIL</t>
  </si>
  <si>
    <t>MAHINDCIE</t>
  </si>
  <si>
    <t>MHRIL</t>
  </si>
  <si>
    <t>MAHLOG</t>
  </si>
  <si>
    <t>MRPL</t>
  </si>
  <si>
    <t>MAXHEALTH</t>
  </si>
  <si>
    <t>MAZDOCK</t>
  </si>
  <si>
    <t>MINDACORP</t>
  </si>
  <si>
    <t>MINDAIND</t>
  </si>
  <si>
    <t>MIDHANI</t>
  </si>
  <si>
    <t>MOTILALOFS</t>
  </si>
  <si>
    <t>MCX</t>
  </si>
  <si>
    <t>NBCC</t>
  </si>
  <si>
    <t>NCC</t>
  </si>
  <si>
    <t>NESCO</t>
  </si>
  <si>
    <t>NHPC</t>
  </si>
  <si>
    <t>NLCINDIA</t>
  </si>
  <si>
    <t>NOCIL</t>
  </si>
  <si>
    <t>NH</t>
  </si>
  <si>
    <t>NFL</t>
  </si>
  <si>
    <t>NETWORK18</t>
  </si>
  <si>
    <t>NILKAMAL</t>
  </si>
  <si>
    <t>OFSS</t>
  </si>
  <si>
    <t>ORIENTELEC</t>
  </si>
  <si>
    <t>ORIENTREF</t>
  </si>
  <si>
    <t>PNBHOUSING</t>
  </si>
  <si>
    <t>PNCINFRA</t>
  </si>
  <si>
    <t>PERSISTENT</t>
  </si>
  <si>
    <t>PHILIPCARB</t>
  </si>
  <si>
    <t>PHOENIXLTD</t>
  </si>
  <si>
    <t>POLYMED</t>
  </si>
  <si>
    <t>POLYPLEX</t>
  </si>
  <si>
    <t>PRINCEPIPE</t>
  </si>
  <si>
    <t>PRSMJOHNSN</t>
  </si>
  <si>
    <t>PGHL</t>
  </si>
  <si>
    <t>QUESS</t>
  </si>
  <si>
    <t>RITES</t>
  </si>
  <si>
    <t>RADICO</t>
  </si>
  <si>
    <t>RVNL</t>
  </si>
  <si>
    <t>RAIN</t>
  </si>
  <si>
    <t>RAJESHEXPO</t>
  </si>
  <si>
    <t>RALLIS</t>
  </si>
  <si>
    <t>RCF</t>
  </si>
  <si>
    <t>RATNAMANI</t>
  </si>
  <si>
    <t>REDINGTON</t>
  </si>
  <si>
    <t>RELAXO</t>
  </si>
  <si>
    <t>ROSSARI</t>
  </si>
  <si>
    <t>ROUTE</t>
  </si>
  <si>
    <t>SIS</t>
  </si>
  <si>
    <t>SJVN</t>
  </si>
  <si>
    <t>SKFINDIA</t>
  </si>
  <si>
    <t>SCHAEFFLER</t>
  </si>
  <si>
    <t>SCHNEIDER</t>
  </si>
  <si>
    <t>SEQUENT</t>
  </si>
  <si>
    <t>SHARDACROP</t>
  </si>
  <si>
    <t>SFL</t>
  </si>
  <si>
    <t>SHILPAMED</t>
  </si>
  <si>
    <t>SCI</t>
  </si>
  <si>
    <t>SHRIRAMCIT</t>
  </si>
  <si>
    <t>SOBHA</t>
  </si>
  <si>
    <t>SOLARINDS</t>
  </si>
  <si>
    <t>SOLARA</t>
  </si>
  <si>
    <t>SONATSOFTW</t>
  </si>
  <si>
    <t>SPANDANA</t>
  </si>
  <si>
    <t>SPICEJET</t>
  </si>
  <si>
    <t>STARCEMENT</t>
  </si>
  <si>
    <t>SWSOLAR</t>
  </si>
  <si>
    <t>STLTECH</t>
  </si>
  <si>
    <t>STAR</t>
  </si>
  <si>
    <t>SUDARSCHEM</t>
  </si>
  <si>
    <t>SUMICHEM</t>
  </si>
  <si>
    <t>SPARC</t>
  </si>
  <si>
    <t>SUNDARMFIN</t>
  </si>
  <si>
    <t>SUNDRMFAST</t>
  </si>
  <si>
    <t>SUNTECK</t>
  </si>
  <si>
    <t>SUPRAJIT</t>
  </si>
  <si>
    <t>SUPREMEIND</t>
  </si>
  <si>
    <t>SUPPETRO</t>
  </si>
  <si>
    <t>SUVENPHAR</t>
  </si>
  <si>
    <t>SUZLON</t>
  </si>
  <si>
    <t>SYMPHONY</t>
  </si>
  <si>
    <t>TCIEXP</t>
  </si>
  <si>
    <t>TCNSBRANDS</t>
  </si>
  <si>
    <t>TTKPRESTIG</t>
  </si>
  <si>
    <t>TV18BRDCST</t>
  </si>
  <si>
    <t>TANLA</t>
  </si>
  <si>
    <t>TASTYBITE</t>
  </si>
  <si>
    <t>TATACOFFEE</t>
  </si>
  <si>
    <t>TATACOMM</t>
  </si>
  <si>
    <t>TATAMTRDVR</t>
  </si>
  <si>
    <t>TEAMLEASE</t>
  </si>
  <si>
    <t>NIACL</t>
  </si>
  <si>
    <t>THERMAX</t>
  </si>
  <si>
    <t>THYROCARE</t>
  </si>
  <si>
    <t>TIMKEN</t>
  </si>
  <si>
    <t>TRIDENT</t>
  </si>
  <si>
    <t>TRITURBINE</t>
  </si>
  <si>
    <t>TIINDIA</t>
  </si>
  <si>
    <t>UCOBANK</t>
  </si>
  <si>
    <t>UFLEX</t>
  </si>
  <si>
    <t>UTIAMC</t>
  </si>
  <si>
    <t>UJJIVAN</t>
  </si>
  <si>
    <t>UJJIVANSFB</t>
  </si>
  <si>
    <t>VMART</t>
  </si>
  <si>
    <t>VIPIND</t>
  </si>
  <si>
    <t>VAIBHAVGBL</t>
  </si>
  <si>
    <t>VAKRANGEE</t>
  </si>
  <si>
    <t>VALIANTORG</t>
  </si>
  <si>
    <t>VTL</t>
  </si>
  <si>
    <t>VARROC</t>
  </si>
  <si>
    <t>VENKEYS</t>
  </si>
  <si>
    <t>VINATIORGA</t>
  </si>
  <si>
    <t>WABCOINDIA</t>
  </si>
  <si>
    <t>WELCORP</t>
  </si>
  <si>
    <t>WELSPUNIND</t>
  </si>
  <si>
    <t>WESTLIFE</t>
  </si>
  <si>
    <t>WOCKPHARMA</t>
  </si>
  <si>
    <t>ZENSARTECH</t>
  </si>
  <si>
    <t>ZYDUSWELL</t>
  </si>
  <si>
    <t>ECLERX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</si>
  <si>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</si>
  <si>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</si>
  <si>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</si>
  <si>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</si>
  <si>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</si>
  <si>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</si>
  <si>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</si>
  <si>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</si>
  <si>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</si>
  <si>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</si>
  <si>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</si>
  <si>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</si>
  <si>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</si>
  <si>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</si>
  <si>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</si>
  <si>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</si>
  <si>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</si>
  <si>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</si>
  <si>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</si>
  <si>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</si>
  <si>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</si>
  <si>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All charges</t>
  </si>
  <si>
    <t>Net Gain / Loss  %</t>
  </si>
  <si>
    <t>Status</t>
  </si>
  <si>
    <t>Closed Date</t>
  </si>
  <si>
    <t>Successful</t>
  </si>
  <si>
    <t>H</t>
  </si>
  <si>
    <t>Buy</t>
  </si>
  <si>
    <t>Open</t>
  </si>
  <si>
    <t>N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</si>
  <si>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</si>
  <si>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</si>
  <si>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</si>
  <si>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</si>
  <si>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</si>
  <si>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</si>
  <si>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</si>
  <si>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</si>
  <si>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Unsuccessful</t>
  </si>
  <si>
    <t>Profit of Rs.21/-</t>
  </si>
  <si>
    <t>GNA</t>
  </si>
  <si>
    <t>Profit of Rs.30/-</t>
  </si>
  <si>
    <t>*</t>
  </si>
  <si>
    <t>Master Trade High Risk</t>
  </si>
  <si>
    <t>Profit / Loss per share</t>
  </si>
  <si>
    <t>Gain / Loss  per Lot</t>
  </si>
  <si>
    <t>Lot</t>
  </si>
  <si>
    <t>Profit of Rs.25/-</t>
  </si>
  <si>
    <t xml:space="preserve">Master Trade Medium Risk </t>
  </si>
  <si>
    <t xml:space="preserve">Profit/ Loss per lot </t>
  </si>
  <si>
    <t>Techno -Funda  (positional)</t>
  </si>
  <si>
    <t>Intrday Call</t>
  </si>
  <si>
    <t xml:space="preserve">Investment Idea </t>
  </si>
  <si>
    <t>Point of Review</t>
  </si>
  <si>
    <t>Close Rate</t>
  </si>
  <si>
    <t>Gain / Loss  %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</si>
  <si>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</si>
  <si>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</si>
  <si>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</si>
  <si>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</si>
  <si>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</si>
  <si>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</si>
  <si>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</si>
  <si>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</si>
  <si>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</si>
  <si>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</si>
  <si>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</si>
  <si>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</si>
  <si>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</si>
  <si>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</si>
  <si>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</si>
  <si>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</si>
  <si>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</si>
  <si>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</si>
  <si>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</si>
  <si>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</si>
  <si>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</si>
  <si>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</si>
  <si>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</si>
  <si>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</si>
  <si>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</si>
  <si>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</si>
  <si>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</si>
  <si>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</si>
  <si>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</si>
  <si>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</si>
  <si>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</si>
  <si>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</si>
  <si>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</si>
  <si>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</si>
  <si>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</si>
  <si>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</si>
  <si>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</si>
  <si>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</si>
  <si>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</si>
  <si>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</si>
  <si>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ORIENTCEM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</si>
  <si>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</si>
  <si>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</si>
  <si>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</si>
  <si>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</si>
  <si>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</si>
  <si>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</si>
  <si>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</si>
  <si>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</si>
  <si>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</si>
  <si>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</si>
  <si>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</si>
  <si>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</si>
  <si>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</si>
  <si>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</si>
  <si>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</si>
  <si>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</si>
  <si>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</si>
  <si>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</si>
  <si>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</si>
  <si>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</si>
  <si>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</si>
  <si>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</si>
  <si>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</si>
  <si>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</si>
  <si>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</si>
  <si>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</si>
  <si>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</si>
  <si>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</si>
  <si>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</si>
  <si>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</si>
  <si>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</si>
  <si>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</si>
  <si>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</si>
  <si>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</si>
  <si>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</si>
  <si>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DHFL</t>
  </si>
  <si>
    <t>Magma</t>
  </si>
  <si>
    <t>KEC International ltd $</t>
  </si>
  <si>
    <t>148-150</t>
  </si>
  <si>
    <t>Mindtree</t>
  </si>
  <si>
    <t>790-800</t>
  </si>
  <si>
    <t>Atulauto</t>
  </si>
  <si>
    <t>565-570</t>
  </si>
  <si>
    <t>Loss of Rs.267.50 /-</t>
  </si>
  <si>
    <t>Pennar Industries Ltd</t>
  </si>
  <si>
    <t>Profit of Rs.25.50/-</t>
  </si>
  <si>
    <t>EVEREADY</t>
  </si>
  <si>
    <t>Profit of Rs.77.50/-</t>
  </si>
  <si>
    <t>FIEMIND</t>
  </si>
  <si>
    <t>Bajaj Corp Ltd</t>
  </si>
  <si>
    <t>Profit of Rs.10.50/-</t>
  </si>
  <si>
    <t>Neutral</t>
  </si>
  <si>
    <t>GPPL $</t>
  </si>
  <si>
    <t>198-200</t>
  </si>
  <si>
    <t>Loss of Rs.79.7/-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</si>
  <si>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</si>
  <si>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</si>
  <si>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</si>
  <si>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</si>
  <si>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</si>
  <si>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</si>
  <si>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</si>
  <si>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Profit of Rs.166/-</t>
  </si>
  <si>
    <t>ASIANTILES</t>
  </si>
  <si>
    <t>DEEPIND</t>
  </si>
  <si>
    <t>Profit of Rs.80.5/-</t>
  </si>
  <si>
    <t>GANECOS</t>
  </si>
  <si>
    <t>Profit of Rs.68/-</t>
  </si>
  <si>
    <t>Profit of Rs.55/-</t>
  </si>
  <si>
    <t>PRECAM</t>
  </si>
  <si>
    <t>Loss of Rs.78/-</t>
  </si>
  <si>
    <t>INFRATEL</t>
  </si>
  <si>
    <t>SUBROS</t>
  </si>
  <si>
    <t>VRLLOG</t>
  </si>
  <si>
    <t>Profit of Rs.117/-</t>
  </si>
  <si>
    <t>Profit of Rs 192.50/-</t>
  </si>
  <si>
    <t>Profit of Rs.145/-</t>
  </si>
  <si>
    <t>ZEEMEDIA</t>
  </si>
  <si>
    <t>Loss of Rs.26.9/-</t>
  </si>
  <si>
    <t>Profit of Rs.64.5/-</t>
  </si>
  <si>
    <t>Profit of Rs.140/-</t>
  </si>
  <si>
    <t>ESSELPACK</t>
  </si>
  <si>
    <t>Profit of Rs.14.25/-</t>
  </si>
  <si>
    <t xml:space="preserve">KEI </t>
  </si>
  <si>
    <t>Profit of Rs.47.5/-</t>
  </si>
  <si>
    <t>MAYURUNIQ</t>
  </si>
  <si>
    <t>SHK</t>
  </si>
  <si>
    <t>Loss of Rs.37.75/-</t>
  </si>
  <si>
    <t>SKIPPER</t>
  </si>
  <si>
    <t>CAMLINFINE$</t>
  </si>
  <si>
    <t>Profit of Rs.15.00/-</t>
  </si>
  <si>
    <t>Profit of Rs.77/-</t>
  </si>
  <si>
    <t>Profit of Rs.34/-</t>
  </si>
  <si>
    <t>Profit of Rs.46.5/-</t>
  </si>
  <si>
    <t>NRBBEARING</t>
  </si>
  <si>
    <t>Profit of Rs.32.5/-</t>
  </si>
  <si>
    <t>BOROSIL</t>
  </si>
  <si>
    <t>Profit of Rs.227.5/-</t>
  </si>
  <si>
    <t>Profit of Rs.152.5/-</t>
  </si>
  <si>
    <t>SANGHIIND</t>
  </si>
  <si>
    <t>Loss of Rs.215/-</t>
  </si>
  <si>
    <t>EVERESTIND</t>
  </si>
  <si>
    <t>Loss of Rs.36.50 /-</t>
  </si>
  <si>
    <t>GPPL$</t>
  </si>
  <si>
    <t>Loss of Rs.57.2/-</t>
  </si>
  <si>
    <t>MANPASAND</t>
  </si>
  <si>
    <t>Loss of Rs.210/-</t>
  </si>
  <si>
    <t xml:space="preserve"> Profit of Rs.42.50/-</t>
  </si>
  <si>
    <t>Loss of Rs.14.40/-</t>
  </si>
  <si>
    <t>GABRIEL</t>
  </si>
  <si>
    <t>Loss of Rs.46.50/-</t>
  </si>
  <si>
    <t>INDIANHUME</t>
  </si>
  <si>
    <t>Profit of Rs.70/-</t>
  </si>
  <si>
    <t>Profit of Rs.60-</t>
  </si>
  <si>
    <t>DBCORP</t>
  </si>
  <si>
    <t>Profit of Rs.42/-</t>
  </si>
  <si>
    <t xml:space="preserve">BRIGADE </t>
  </si>
  <si>
    <t>V</t>
  </si>
  <si>
    <t>Profit of Rs.61.25/-</t>
  </si>
  <si>
    <t>ITDCEM</t>
  </si>
  <si>
    <t>Loss of Rs.65 /-</t>
  </si>
  <si>
    <t>K</t>
  </si>
  <si>
    <t>ALLCARGO</t>
  </si>
  <si>
    <t>Loss of Rs.16.75/-</t>
  </si>
  <si>
    <t>Profit of Rs.10.40</t>
  </si>
  <si>
    <t>MOLDTKPAC</t>
  </si>
  <si>
    <t>Profit of Rs.65.5</t>
  </si>
  <si>
    <t>Loss of Rs.145.60/-</t>
  </si>
  <si>
    <t>Loss of Rs.127.80/-</t>
  </si>
  <si>
    <t>Profit of Rs.75.10</t>
  </si>
  <si>
    <t>Loss of Rs.29.50/-</t>
  </si>
  <si>
    <t xml:space="preserve">VARROC </t>
  </si>
  <si>
    <t>Loss of Rs.270/-</t>
  </si>
  <si>
    <t>Profit of Rs.290/-</t>
  </si>
  <si>
    <t xml:space="preserve">MAHINDCIE </t>
  </si>
  <si>
    <t>Loss of Rs.92.50/-</t>
  </si>
  <si>
    <t>Profit of Rs.72.20/-</t>
  </si>
  <si>
    <t>Profit of Rs.9/-</t>
  </si>
  <si>
    <t>Profit of Rs.60/-</t>
  </si>
  <si>
    <t>KEC$</t>
  </si>
  <si>
    <t>Profit of Rs.55.50/-</t>
  </si>
  <si>
    <t>MGL$</t>
  </si>
  <si>
    <t>Profit of Rs.235/-</t>
  </si>
  <si>
    <t>JKPAPER$</t>
  </si>
  <si>
    <t>RADICO$</t>
  </si>
  <si>
    <t>MOLDTKPAC$</t>
  </si>
  <si>
    <t>PSPPROJECT</t>
  </si>
  <si>
    <t>Profit of Rs.18.50/-</t>
  </si>
  <si>
    <t>Profit of Rs.170/-</t>
  </si>
  <si>
    <t>Profit of Rs.60.50/-</t>
  </si>
  <si>
    <t>187-193</t>
  </si>
  <si>
    <t>Profit of Rs.67.5/-</t>
  </si>
  <si>
    <t>ANURAS</t>
  </si>
  <si>
    <t>Profit of Rs.108/-</t>
  </si>
  <si>
    <t>260-265</t>
  </si>
  <si>
    <t>Re-initiated $</t>
  </si>
  <si>
    <t>.................</t>
  </si>
  <si>
    <t>Profit of Rs.1/-</t>
  </si>
  <si>
    <t>Profit of Rs.0.53/-</t>
  </si>
  <si>
    <t>KIMS</t>
  </si>
  <si>
    <t>Market Closing Price</t>
  </si>
  <si>
    <t>FILATEX</t>
  </si>
  <si>
    <t>HIKAL</t>
  </si>
  <si>
    <t>310-320</t>
  </si>
  <si>
    <t>45-46</t>
  </si>
  <si>
    <t>320-340</t>
  </si>
  <si>
    <t>115-120</t>
  </si>
  <si>
    <t>FINNIFTY</t>
  </si>
  <si>
    <t>230-251</t>
  </si>
  <si>
    <t>IRFC</t>
  </si>
  <si>
    <t>CGPOWER</t>
  </si>
  <si>
    <t>EQUITASBNK</t>
  </si>
  <si>
    <t>FACT</t>
  </si>
  <si>
    <t>HATHWAY</t>
  </si>
  <si>
    <t>HGS</t>
  </si>
  <si>
    <t>HOMEFIRST</t>
  </si>
  <si>
    <t>INDIGOPNTS</t>
  </si>
  <si>
    <t>JUBLINGREA</t>
  </si>
  <si>
    <t>JUBLPHARMA</t>
  </si>
  <si>
    <t>KALYANKJIL</t>
  </si>
  <si>
    <t>LODHA</t>
  </si>
  <si>
    <t>LXCHEM</t>
  </si>
  <si>
    <t>MASTEK</t>
  </si>
  <si>
    <t>NAZARA</t>
  </si>
  <si>
    <t>POONAWALLA</t>
  </si>
  <si>
    <t>PRAJIND</t>
  </si>
  <si>
    <t>RAILTEL</t>
  </si>
  <si>
    <t>RHIM</t>
  </si>
  <si>
    <t>TATASTLLP</t>
  </si>
  <si>
    <t>TTML</t>
  </si>
  <si>
    <t>Loss of Rs.42.50/-</t>
  </si>
  <si>
    <t>ALPHA LEON ENTERPRISES LLP</t>
  </si>
  <si>
    <t>ANGELONE</t>
  </si>
  <si>
    <t>Profit of Rs.191.50/-</t>
  </si>
  <si>
    <t>2340-2380</t>
  </si>
  <si>
    <t>Sell</t>
  </si>
  <si>
    <t>s</t>
  </si>
  <si>
    <t>NSE</t>
  </si>
  <si>
    <t>645-655</t>
  </si>
  <si>
    <t>80-100</t>
  </si>
  <si>
    <t>Loss of Rs.50/-</t>
  </si>
  <si>
    <t>1150-1170</t>
  </si>
  <si>
    <t>1250-1300</t>
  </si>
  <si>
    <t>3770-3780</t>
  </si>
  <si>
    <t>4000-4100</t>
  </si>
  <si>
    <t>1350-1400</t>
  </si>
  <si>
    <t>2700-2800</t>
  </si>
  <si>
    <t>900-930</t>
  </si>
  <si>
    <t>TCS 3860 CE FEB</t>
  </si>
  <si>
    <t>TCS 4000 CE FEB</t>
  </si>
  <si>
    <t>1150-1200</t>
  </si>
  <si>
    <t>OLGA TRADING PRIVATE LIMITED</t>
  </si>
  <si>
    <t>Profit of Rs.100/-</t>
  </si>
  <si>
    <t>2550-2650</t>
  </si>
  <si>
    <t>2050-2150</t>
  </si>
  <si>
    <t>43-44</t>
  </si>
  <si>
    <t>Profit of Rs.82.5/-</t>
  </si>
  <si>
    <t>MIDCPNIFTY</t>
  </si>
  <si>
    <t>NIFTY 17000 PE 3-FEB</t>
  </si>
  <si>
    <t>180-200</t>
  </si>
  <si>
    <t>TATACOMM 1400 CE FEB</t>
  </si>
  <si>
    <t>38-45</t>
  </si>
  <si>
    <t>PIIND 2600 CE FEB</t>
  </si>
  <si>
    <t>Profit of Rs.95/-</t>
  </si>
  <si>
    <t>TITAN FEB FUT</t>
  </si>
  <si>
    <t>2460-2480</t>
  </si>
  <si>
    <t>NIFTY 17500 PE 3-FEB</t>
  </si>
  <si>
    <t>NIFTY 17200 PE 3-FEB</t>
  </si>
  <si>
    <t>Profit of Rs.90/-</t>
  </si>
  <si>
    <t>2050-2100</t>
  </si>
  <si>
    <t>900-920</t>
  </si>
  <si>
    <t>395-405</t>
  </si>
  <si>
    <t>134-140</t>
  </si>
  <si>
    <t>3500-3550</t>
  </si>
  <si>
    <t>Loss of Rs.17.5/-</t>
  </si>
  <si>
    <t>Retail Research Technical Calls &amp; Fundamental Performance Report for the month of Feb-2022</t>
  </si>
  <si>
    <t>46-50</t>
  </si>
  <si>
    <t>NIFTY 17700 PE 3-FEB</t>
  </si>
  <si>
    <t>140-160</t>
  </si>
  <si>
    <t>Loss of Rs.45/-</t>
  </si>
  <si>
    <t>Profit of Rs.3.75/-</t>
  </si>
  <si>
    <t>Profit of Rs.11/-</t>
  </si>
  <si>
    <t>Profit of Rs.1.55/-</t>
  </si>
  <si>
    <t>Profit of Rs.42.5/-</t>
  </si>
  <si>
    <t>Profit of Rs.72.5/-</t>
  </si>
  <si>
    <t>228-234</t>
  </si>
  <si>
    <t>Profit of Rs.6.5/-</t>
  </si>
  <si>
    <t>2030-2060</t>
  </si>
  <si>
    <t>222-225</t>
  </si>
  <si>
    <t>240-250</t>
  </si>
  <si>
    <t>HDFCLIFE FEB FUT</t>
  </si>
  <si>
    <t>655-660</t>
  </si>
  <si>
    <t>SBIN FEB FUT</t>
  </si>
  <si>
    <t>SBIN 560 CE FEB</t>
  </si>
  <si>
    <t>BANKNIFTY 39400 CE 3-FEB</t>
  </si>
  <si>
    <t>120-170</t>
  </si>
  <si>
    <t>Loss of Rs.65/-</t>
  </si>
  <si>
    <t>Loss of Rs.20/-</t>
  </si>
  <si>
    <t>NIFTY 17500 PE 10-FEB</t>
  </si>
  <si>
    <t>160-190</t>
  </si>
  <si>
    <t>Loss of Rs.6/-</t>
  </si>
  <si>
    <t>Loss of Rs.10/-</t>
  </si>
  <si>
    <t>Profit of Rs.50/-</t>
  </si>
  <si>
    <t>198-202</t>
  </si>
  <si>
    <t>230-240</t>
  </si>
  <si>
    <t>Loss of Rs.9.5/-</t>
  </si>
  <si>
    <t>375-380</t>
  </si>
  <si>
    <t>410-415</t>
  </si>
  <si>
    <t>440-460</t>
  </si>
  <si>
    <t>MPHASIS FEB FUT</t>
  </si>
  <si>
    <t>3100-3180</t>
  </si>
  <si>
    <t>NIFTY 17500 CE 10-FEB</t>
  </si>
  <si>
    <t>130-150</t>
  </si>
  <si>
    <t>Loss of Rs.43/-</t>
  </si>
  <si>
    <t>APOLLOTYRE FEB FUT</t>
  </si>
  <si>
    <t>227-230</t>
  </si>
  <si>
    <t>NIFTY FEB FUT</t>
  </si>
  <si>
    <t>BANKNIFTY 38700 CE 10-FEB</t>
  </si>
  <si>
    <t>250-300</t>
  </si>
  <si>
    <t>Loss of Rs.130/-</t>
  </si>
  <si>
    <t>Loss of Rs.24.50/-</t>
  </si>
  <si>
    <t>Profit of Rs.10.5/-</t>
  </si>
  <si>
    <t>1060-1080</t>
  </si>
  <si>
    <t>Loss of Rs.90/-</t>
  </si>
  <si>
    <t>SIEMENS FEB FUT</t>
  </si>
  <si>
    <t>2430-2470</t>
  </si>
  <si>
    <t>Profit of Rs.4.5/-</t>
  </si>
  <si>
    <t>Profit of Rs.37.5/-</t>
  </si>
  <si>
    <t>180-190</t>
  </si>
  <si>
    <t>TATASTEEL FEB FUT</t>
  </si>
  <si>
    <t>1260-1280</t>
  </si>
  <si>
    <t>2800-2850</t>
  </si>
  <si>
    <t>375-385</t>
  </si>
  <si>
    <t>JANUSCORP</t>
  </si>
  <si>
    <t>QRIL</t>
  </si>
  <si>
    <t>SHRENI SHARES PRIVATE LIMITED</t>
  </si>
  <si>
    <t>Profit of Rs.14.5/-</t>
  </si>
  <si>
    <t>Profit of Rs.25.5/-</t>
  </si>
  <si>
    <t>GSPL FEB FUT</t>
  </si>
  <si>
    <t>313-318</t>
  </si>
  <si>
    <t>1010-1030</t>
  </si>
  <si>
    <t>VEAN SMART INFRA PRIVATE LIMITED</t>
  </si>
  <si>
    <t>VAISHALI</t>
  </si>
  <si>
    <t>Vaishali Pharma Limited</t>
  </si>
  <si>
    <t>Loss of Rs.27.50/-</t>
  </si>
  <si>
    <t>Loss of Rs.107.50/-</t>
  </si>
  <si>
    <t xml:space="preserve">SBILIFE </t>
  </si>
  <si>
    <t>1130-1135</t>
  </si>
  <si>
    <t>1190-1200</t>
  </si>
  <si>
    <t xml:space="preserve">MPHASIS FEB FUT </t>
  </si>
  <si>
    <t>2080-2100</t>
  </si>
  <si>
    <t>800-825</t>
  </si>
  <si>
    <t>169-170</t>
  </si>
  <si>
    <t>185-200</t>
  </si>
  <si>
    <t>845-850</t>
  </si>
  <si>
    <t>920-960</t>
  </si>
  <si>
    <t xml:space="preserve">APOLLOTYRE FEB FUT </t>
  </si>
  <si>
    <t>3050-3100</t>
  </si>
  <si>
    <t>BANASFN</t>
  </si>
  <si>
    <t>LOVE KUMAR BABURAM VARMA</t>
  </si>
  <si>
    <t>HITTCO</t>
  </si>
  <si>
    <t>HITECC PRINTS (INDIA ) LLP</t>
  </si>
  <si>
    <t>BI HOLDING BANGALORE LLP</t>
  </si>
  <si>
    <t>SHAH DIPAK KANAYALAL</t>
  </si>
  <si>
    <t>INNOVATIVE</t>
  </si>
  <si>
    <t>NATURAL</t>
  </si>
  <si>
    <t>RAJESHKUMAR RAMESHCHANDRA GUPTA</t>
  </si>
  <si>
    <t>PARLEIND</t>
  </si>
  <si>
    <t>SHALPRO</t>
  </si>
  <si>
    <t>SUPREMEX</t>
  </si>
  <si>
    <t>OLUMPUS TRADING AND ADVISORY LLP</t>
  </si>
  <si>
    <t>VCU</t>
  </si>
  <si>
    <t>HEMANT RAJENDRABHAI SHAH</t>
  </si>
  <si>
    <t>NDTV</t>
  </si>
  <si>
    <t>New Delhi Television Limi</t>
  </si>
  <si>
    <t>Loss of Rs.62.50/-</t>
  </si>
  <si>
    <t>Profit of Rs.52.50/-</t>
  </si>
  <si>
    <t>Loss of Rs.34/-</t>
  </si>
  <si>
    <t>Loss of Rs.85/-</t>
  </si>
  <si>
    <t>Loss of Rs.63/-</t>
  </si>
  <si>
    <t>Loss of Rs.26/-</t>
  </si>
  <si>
    <t>Loss of Rs.8/-</t>
  </si>
  <si>
    <t>Loss of Rs.5.5/-</t>
  </si>
  <si>
    <t>Loss of Rs.27/-</t>
  </si>
  <si>
    <t>2420-2450</t>
  </si>
  <si>
    <t>Profit of Rs.3/-</t>
  </si>
  <si>
    <t>TRENT 1100 CE FEB</t>
  </si>
  <si>
    <t>14-15</t>
  </si>
  <si>
    <t>25-30</t>
  </si>
  <si>
    <t>NIFTY 17200 CE 17 FEB</t>
  </si>
  <si>
    <t>74-78</t>
  </si>
  <si>
    <t>110-130</t>
  </si>
  <si>
    <t>630-640</t>
  </si>
  <si>
    <t>ALKASEC</t>
  </si>
  <si>
    <t>ARUN SHANKAR TIWARI</t>
  </si>
  <si>
    <t>ANUPAM</t>
  </si>
  <si>
    <t>MISTERKAPOORKESHRI</t>
  </si>
  <si>
    <t>NILAY JITENDRAKUMAR MISTRY</t>
  </si>
  <si>
    <t>BCLENTERPR</t>
  </si>
  <si>
    <t>KALPESH JAVERILAL OSWAL</t>
  </si>
  <si>
    <t>DIPAK MATHURBHAI SALVI</t>
  </si>
  <si>
    <t>BITL</t>
  </si>
  <si>
    <t>AMEENMOHAMMAD</t>
  </si>
  <si>
    <t>CDG</t>
  </si>
  <si>
    <t>LAXMIPAT DUDHERIA</t>
  </si>
  <si>
    <t>CLLIMITED</t>
  </si>
  <si>
    <t>SWARUPGUCHHAIT</t>
  </si>
  <si>
    <t>GANGAPHARM</t>
  </si>
  <si>
    <t>NIRANJAN KUMAR GOEL</t>
  </si>
  <si>
    <t>GPTINFRA</t>
  </si>
  <si>
    <t>GPT SONS PRIVATE LIMITED.</t>
  </si>
  <si>
    <t>KRITI TANTIA</t>
  </si>
  <si>
    <t>SHREE GOPAL TANTIA</t>
  </si>
  <si>
    <t>HARSHIKA TANTIA</t>
  </si>
  <si>
    <t>ARUNA TANTIA</t>
  </si>
  <si>
    <t>PRAMILA TANTIA</t>
  </si>
  <si>
    <t>VINITA TANTIA</t>
  </si>
  <si>
    <t>HITECHWIND</t>
  </si>
  <si>
    <t>SUSHILA DEVI AGARWAL</t>
  </si>
  <si>
    <t>PURSHOTTAM AGARWAL</t>
  </si>
  <si>
    <t>YACOOBALI AIYUB MOHAMMED</t>
  </si>
  <si>
    <t>IISL</t>
  </si>
  <si>
    <t>SUREKHA CHAUDHARY</t>
  </si>
  <si>
    <t>SUNGLOW LEASING AND FINANCE LTD</t>
  </si>
  <si>
    <t>IPOWER</t>
  </si>
  <si>
    <t>VENUGOPALAN PARANDHAMAN</t>
  </si>
  <si>
    <t>VISHRAM MORESHWAR NANIWADEKAR</t>
  </si>
  <si>
    <t>P VIJAYALAKSHMI .</t>
  </si>
  <si>
    <t>ISFL</t>
  </si>
  <si>
    <t>ANSHU MISHRA</t>
  </si>
  <si>
    <t>BANEESH DHAR</t>
  </si>
  <si>
    <t>WASEEM ATTAR</t>
  </si>
  <si>
    <t>JOHNPHARMA</t>
  </si>
  <si>
    <t>MADHUSUDHANCHAKRAVARTHY</t>
  </si>
  <si>
    <t>KHOOBSURAT</t>
  </si>
  <si>
    <t>DULCET ADVISORY PRIVATE LIMITED</t>
  </si>
  <si>
    <t>PRANAV PARESH SHAH</t>
  </si>
  <si>
    <t>RAHUL KUMAR</t>
  </si>
  <si>
    <t>ANITA ROY</t>
  </si>
  <si>
    <t>INDRAWATI ENTERPRISES PRIVATE LIMITED</t>
  </si>
  <si>
    <t>XCESS SECURITIES PRIVATE LIMITED</t>
  </si>
  <si>
    <t>KOCL</t>
  </si>
  <si>
    <t>INDIGO TECH IND LIMITED</t>
  </si>
  <si>
    <t>MADHUDIN</t>
  </si>
  <si>
    <t>SUVINAY TRADING &amp; INVESTMENT CO. LTD.</t>
  </si>
  <si>
    <t>S KUMAR AND SONS HOLDING PVT LTD</t>
  </si>
  <si>
    <t>FARZANA FARHAT</t>
  </si>
  <si>
    <t>PAZEL</t>
  </si>
  <si>
    <t>AKSHITSHANTILALJAIN</t>
  </si>
  <si>
    <t>POLYMAC</t>
  </si>
  <si>
    <t>SAHIL AGARWAL</t>
  </si>
  <si>
    <t>PRERINFRA</t>
  </si>
  <si>
    <t>RITIKA CHINTAN PARIKH</t>
  </si>
  <si>
    <t>PRERNA 24 TIRTHANKAR MAHATIRTH TRUST</t>
  </si>
  <si>
    <t>RMC</t>
  </si>
  <si>
    <t>HARYANA REFRACTORIES PRIVATE LIMITED</t>
  </si>
  <si>
    <t>RASHMI RANI PAHWA</t>
  </si>
  <si>
    <t>SICLTD</t>
  </si>
  <si>
    <t>MADHU RATHI</t>
  </si>
  <si>
    <t>SIPTL</t>
  </si>
  <si>
    <t>TOPGAIN FINANCE PRIVATE LIMITED</t>
  </si>
  <si>
    <t>AMOLVASANTRAODESHMUKH</t>
  </si>
  <si>
    <t>SMGOLD</t>
  </si>
  <si>
    <t>HASRAT ALI ABDUL GHANI KHAN</t>
  </si>
  <si>
    <t>VIRAT</t>
  </si>
  <si>
    <t>BRAHM PRECISION MATERIALS PVT LTD</t>
  </si>
  <si>
    <t>RITU GARG</t>
  </si>
  <si>
    <t>SHAPOORJEE CHANDABHOY FINVEST PRIVATE LIMITED</t>
  </si>
  <si>
    <t>VIVOBIOT</t>
  </si>
  <si>
    <t>YASHMGM</t>
  </si>
  <si>
    <t>GOLECHHA GLOBAL FINANCE LIMITED</t>
  </si>
  <si>
    <t>ADVANI PRIVATE LIMITED</t>
  </si>
  <si>
    <t>BTML</t>
  </si>
  <si>
    <t>Bodhi Tree Multimedia Ltd</t>
  </si>
  <si>
    <t>SUN CAPITAL ADVISORY SERVICES PVT. LTD</t>
  </si>
  <si>
    <t>DIL</t>
  </si>
  <si>
    <t>Debock Industries Limited</t>
  </si>
  <si>
    <t>SIDDAPPA VEERAPPA HAGARAGI</t>
  </si>
  <si>
    <t>BASAVARAJ CHANNAPPA MAHASHETTI</t>
  </si>
  <si>
    <t>FCL</t>
  </si>
  <si>
    <t>Fineotex Chemical Limited</t>
  </si>
  <si>
    <t>ROHAN S HEGDE</t>
  </si>
  <si>
    <t>SEJALLTD</t>
  </si>
  <si>
    <t>Sejal Glass Limited</t>
  </si>
  <si>
    <t>N L RUNGTA HUF</t>
  </si>
  <si>
    <t>SHIL</t>
  </si>
  <si>
    <t>Somany Hom Innovation ltd</t>
  </si>
  <si>
    <t>ABAKKUS GROWTH FUND-2</t>
  </si>
  <si>
    <t>SINTEX</t>
  </si>
  <si>
    <t>Sintex Industries Ltd.</t>
  </si>
  <si>
    <t>SSINFRA</t>
  </si>
  <si>
    <t>S S Infra Devp Consl Ltd</t>
  </si>
  <si>
    <t>SHREENA GOYAL</t>
  </si>
  <si>
    <t>TEMBO</t>
  </si>
  <si>
    <t>Tembo Global Ind Ltd</t>
  </si>
  <si>
    <t>MANISH NITIN THAKUR</t>
  </si>
  <si>
    <t>ANILSINGH SURENDRASINGH SISODIYA</t>
  </si>
  <si>
    <t>KAUSHIKA HEMANT KHAJANCHI</t>
  </si>
  <si>
    <t>VISAKAIND</t>
  </si>
  <si>
    <t>Visaka Industries Ltd.</t>
  </si>
  <si>
    <t>AUTHUM INVESTMENT &amp; INFRASTRUCTURE LIMITED</t>
  </si>
  <si>
    <t>AJOONI</t>
  </si>
  <si>
    <t>Ajooni Biotech Limited</t>
  </si>
  <si>
    <t>RAMDOOT REALTORS PVT LTD</t>
  </si>
  <si>
    <t>SATISH RAMSEVAK PANDEY</t>
  </si>
  <si>
    <t>PJS SECURITIES LLP</t>
  </si>
  <si>
    <t>EQ INDIA FUND</t>
  </si>
  <si>
    <t>VIGILANCE SECURITY SERVICE</t>
  </si>
  <si>
    <t>VISHWARAJ</t>
  </si>
  <si>
    <t>Vishwaraj Sugar Ind Ltd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</si>
</sst>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64" formatCode="d\-mmm\-yyyy"/>
    <numFmt numFmtId="165" formatCode="[$-409]d\-mmm"/>
    <numFmt numFmtId="166" formatCode="0.0"/>
    <numFmt numFmtId="167" formatCode="d\ mmm\ yy"/>
    <numFmt numFmtId="168" formatCode="[$-409]dd\-mmm\-yy"/>
  </numFmts>
  <fonts count="48">
    <font>
      <sz val="10"/>
      <color rgb="FF000000"/>
      <name val="Arial"/>
    </font>
    <font>
      <sz val="10"/>
      <name val="Arial"/>
      <family val="2"/>
    </font>
    <font>
      <sz val="10"/>
      <color rgb="FF80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u/>
      <sz val="10"/>
      <color rgb="FF0000FF"/>
      <name val="Arial"/>
      <family val="2"/>
    </font>
    <font>
      <sz val="12"/>
      <name val="Times New Roman"/>
      <family val="1"/>
    </font>
    <font>
      <b/>
      <sz val="8"/>
      <name val="Open Sans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9"/>
      <name val="Open Sans"/>
      <family val="2"/>
    </font>
    <font>
      <b/>
      <sz val="8"/>
      <name val="Device font 10cpi"/>
    </font>
    <font>
      <sz val="9"/>
      <name val="Open Sans"/>
      <family val="2"/>
    </font>
    <font>
      <b/>
      <sz val="8"/>
      <color rgb="FF0000FF"/>
      <name val="Open Sans"/>
      <family val="2"/>
    </font>
    <font>
      <u/>
      <sz val="10"/>
      <color rgb="FF0000FF"/>
      <name val="Arial"/>
      <family val="2"/>
    </font>
    <font>
      <sz val="8"/>
      <name val="Open Sans"/>
      <family val="2"/>
    </font>
    <font>
      <b/>
      <sz val="9"/>
      <color rgb="FFFF0000"/>
      <name val="Open Sans"/>
      <family val="2"/>
    </font>
    <font>
      <b/>
      <sz val="8"/>
      <color rgb="FFFF0000"/>
      <name val="Open Sans"/>
      <family val="2"/>
    </font>
    <font>
      <b/>
      <sz val="10"/>
      <color rgb="FFFF0000"/>
      <name val="Arial"/>
      <family val="2"/>
    </font>
    <font>
      <b/>
      <sz val="8"/>
      <color rgb="FF000000"/>
      <name val="Device font 10cpi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sz val="8"/>
      <name val="Verdana"/>
      <family val="2"/>
    </font>
    <font>
      <sz val="9"/>
      <name val="Arial"/>
      <family val="2"/>
    </font>
    <font>
      <u/>
      <sz val="10"/>
      <color rgb="FF0000FF"/>
      <name val="Arial"/>
      <family val="2"/>
    </font>
    <font>
      <b/>
      <sz val="11"/>
      <name val="Arial"/>
      <family val="2"/>
    </font>
    <font>
      <b/>
      <sz val="9"/>
      <color rgb="FF993300"/>
      <name val="Arial"/>
      <family val="2"/>
    </font>
    <font>
      <sz val="10"/>
      <color rgb="FFFFFFFF"/>
      <name val="Arial"/>
      <family val="2"/>
    </font>
    <font>
      <b/>
      <sz val="10"/>
      <color rgb="FF80000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2B2C33"/>
      <name val="Arial"/>
      <family val="2"/>
    </font>
    <font>
      <b/>
      <sz val="9"/>
      <color rgb="FFFF0000"/>
      <name val="MS Sans Serif"/>
      <family val="2"/>
    </font>
    <font>
      <b/>
      <sz val="9"/>
      <name val="MS Sans Serif"/>
      <family val="2"/>
    </font>
    <font>
      <sz val="10"/>
      <color rgb="FF000000"/>
      <name val="Arial"/>
      <family val="2"/>
    </font>
    <font>
      <sz val="12"/>
      <color rgb="FF222222"/>
      <name val="Arial"/>
      <family val="2"/>
    </font>
    <font>
      <i/>
      <sz val="11"/>
      <name val="Arial"/>
      <family val="2"/>
    </font>
    <font>
      <b/>
      <i/>
      <sz val="11"/>
      <color rgb="FF000000"/>
      <name val="Arial"/>
      <family val="2"/>
    </font>
    <font>
      <i/>
      <sz val="12"/>
      <color rgb="FF222222"/>
      <name val="Arial"/>
      <family val="2"/>
    </font>
    <font>
      <i/>
      <sz val="11"/>
      <color rgb="FF000000"/>
      <name val="Arial"/>
      <family val="2"/>
    </font>
    <font>
      <i/>
      <sz val="10"/>
      <name val="Arial"/>
      <family val="2"/>
    </font>
    <font>
      <i/>
      <sz val="10"/>
      <color rgb="FF000000"/>
      <name val="Arial"/>
      <family val="2"/>
    </font>
    <font>
      <u/>
      <sz val="10"/>
      <color theme="10"/>
      <name val="Arial"/>
      <family val="2"/>
    </font>
    <font>
      <sz val="11"/>
      <color rgb="FF22222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FF"/>
        <bgColor rgb="FF0000FF"/>
      </patternFill>
    </fill>
    <fill>
      <patternFill patternType="solid">
        <fgColor rgb="FF99CCFF"/>
        <bgColor rgb="FF99CCFF"/>
      </patternFill>
    </fill>
    <fill>
      <patternFill patternType="solid">
        <fgColor rgb="FFFF0000"/>
        <bgColor rgb="FFFF0000"/>
      </patternFill>
    </fill>
    <fill>
      <patternFill patternType="solid">
        <fgColor rgb="FF92D050"/>
        <bgColor rgb="FF92D050"/>
      </patternFill>
    </fill>
    <fill>
      <patternFill patternType="solid">
        <fgColor rgb="FF99CC00"/>
        <bgColor rgb="FF99CC00"/>
      </patternFill>
    </fill>
    <fill>
      <patternFill patternType="solid">
        <fgColor rgb="FFD99594"/>
        <bgColor rgb="FFD99594"/>
      </patternFill>
    </fill>
    <fill>
      <patternFill patternType="solid">
        <fgColor rgb="FFFBD4B4"/>
        <bgColor rgb="FFFBD4B4"/>
      </patternFill>
    </fill>
    <fill>
      <patternFill patternType="solid">
        <fgColor rgb="FFF2F2F2"/>
        <bgColor rgb="FFF2F2F2"/>
      </patternFill>
    </fill>
    <fill>
      <patternFill patternType="solid">
        <fgColor rgb="FF92D050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92D050"/>
      </patternFill>
    </fill>
    <fill>
      <patternFill patternType="solid">
        <fgColor theme="0"/>
        <bgColor rgb="FFE5B8B7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92D050"/>
      </patternFill>
    </fill>
    <fill>
      <patternFill patternType="solid">
        <fgColor theme="5" tint="0.59999389629810485"/>
        <bgColor rgb="FFFFFFFF"/>
      </patternFill>
    </fill>
    <fill>
      <patternFill patternType="solid">
        <fgColor theme="5" tint="0.39997558519241921"/>
        <bgColor rgb="FFFFFFFF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E5B8B7"/>
      </patternFill>
    </fill>
    <fill>
      <patternFill patternType="solid">
        <fgColor theme="5" tint="0.59999389629810485"/>
        <bgColor rgb="FFE5B8B7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9" tint="0.59999389629810485"/>
        <bgColor rgb="FF92D050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6" fillId="0" borderId="0" applyNumberFormat="0" applyFill="0" applyBorder="0" applyAlignment="0" applyProtection="0"/>
  </cellStyleXfs>
  <cellXfs count="491">
    <xf numFmtId="0" fontId="0" fillId="0" borderId="0" xfId="0" applyFont="1" applyAlignment="1"/>
    <xf numFmtId="0" fontId="1" fillId="2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1" fillId="2" borderId="0" xfId="0" applyFont="1" applyFill="1" applyBorder="1" applyAlignment="1">
      <alignment horizontal="center"/>
    </xf>
    <xf numFmtId="15" fontId="4" fillId="2" borderId="0" xfId="0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1" xfId="0" applyFont="1" applyFill="1" applyBorder="1"/>
    <xf numFmtId="10" fontId="1" fillId="2" borderId="0" xfId="0" applyNumberFormat="1" applyFont="1" applyFill="1" applyBorder="1"/>
    <xf numFmtId="0" fontId="1" fillId="3" borderId="0" xfId="0" applyFont="1" applyFill="1" applyBorder="1"/>
    <xf numFmtId="0" fontId="4" fillId="2" borderId="0" xfId="0" applyFont="1" applyFill="1" applyBorder="1"/>
    <xf numFmtId="0" fontId="7" fillId="2" borderId="0" xfId="0" applyFont="1" applyFill="1" applyBorder="1"/>
    <xf numFmtId="0" fontId="4" fillId="4" borderId="9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3" xfId="0" applyFont="1" applyBorder="1"/>
    <xf numFmtId="15" fontId="1" fillId="0" borderId="1" xfId="0" applyNumberFormat="1" applyFont="1" applyBorder="1"/>
    <xf numFmtId="2" fontId="4" fillId="0" borderId="1" xfId="0" applyNumberFormat="1" applyFont="1" applyBorder="1"/>
    <xf numFmtId="2" fontId="4" fillId="0" borderId="1" xfId="0" applyNumberFormat="1" applyFont="1" applyBorder="1" applyAlignment="1">
      <alignment horizontal="right"/>
    </xf>
    <xf numFmtId="0" fontId="4" fillId="0" borderId="1" xfId="0" applyFont="1" applyBorder="1"/>
    <xf numFmtId="0" fontId="9" fillId="0" borderId="1" xfId="0" applyFont="1" applyBorder="1"/>
    <xf numFmtId="10" fontId="9" fillId="2" borderId="1" xfId="0" applyNumberFormat="1" applyFont="1" applyFill="1" applyBorder="1" applyAlignment="1">
      <alignment horizontal="center"/>
    </xf>
    <xf numFmtId="2" fontId="1" fillId="0" borderId="1" xfId="0" applyNumberFormat="1" applyFont="1" applyBorder="1"/>
    <xf numFmtId="2" fontId="1" fillId="0" borderId="1" xfId="0" applyNumberFormat="1" applyFont="1" applyBorder="1" applyAlignment="1">
      <alignment horizontal="right"/>
    </xf>
    <xf numFmtId="0" fontId="10" fillId="0" borderId="1" xfId="0" applyFont="1" applyBorder="1"/>
    <xf numFmtId="10" fontId="10" fillId="2" borderId="1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15" fontId="1" fillId="0" borderId="0" xfId="0" applyNumberFormat="1" applyFont="1"/>
    <xf numFmtId="2" fontId="1" fillId="0" borderId="0" xfId="0" applyNumberFormat="1" applyFont="1"/>
    <xf numFmtId="2" fontId="1" fillId="0" borderId="0" xfId="0" applyNumberFormat="1" applyFont="1" applyAlignment="1">
      <alignment horizontal="right"/>
    </xf>
    <xf numFmtId="0" fontId="11" fillId="2" borderId="0" xfId="0" applyFont="1" applyFill="1" applyBorder="1" applyAlignment="1">
      <alignment horizontal="left"/>
    </xf>
    <xf numFmtId="0" fontId="12" fillId="2" borderId="0" xfId="0" applyFont="1" applyFill="1" applyBorder="1"/>
    <xf numFmtId="2" fontId="1" fillId="2" borderId="0" xfId="0" applyNumberFormat="1" applyFont="1" applyFill="1" applyBorder="1"/>
    <xf numFmtId="2" fontId="1" fillId="3" borderId="0" xfId="0" applyNumberFormat="1" applyFont="1" applyFill="1" applyBorder="1"/>
    <xf numFmtId="2" fontId="4" fillId="4" borderId="13" xfId="0" applyNumberFormat="1" applyFont="1" applyFill="1" applyBorder="1" applyAlignment="1">
      <alignment horizontal="center" vertical="center" wrapText="1"/>
    </xf>
    <xf numFmtId="2" fontId="4" fillId="4" borderId="16" xfId="0" applyNumberFormat="1" applyFont="1" applyFill="1" applyBorder="1" applyAlignment="1">
      <alignment horizontal="center"/>
    </xf>
    <xf numFmtId="2" fontId="4" fillId="4" borderId="16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4" xfId="0" applyFont="1" applyBorder="1"/>
    <xf numFmtId="0" fontId="1" fillId="0" borderId="0" xfId="0" applyFont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right"/>
    </xf>
    <xf numFmtId="2" fontId="13" fillId="2" borderId="0" xfId="0" applyNumberFormat="1" applyFont="1" applyFill="1" applyBorder="1" applyAlignment="1">
      <alignment horizontal="right"/>
    </xf>
    <xf numFmtId="0" fontId="14" fillId="2" borderId="0" xfId="0" applyFont="1" applyFill="1" applyBorder="1"/>
    <xf numFmtId="0" fontId="15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left"/>
    </xf>
    <xf numFmtId="4" fontId="13" fillId="2" borderId="0" xfId="0" applyNumberFormat="1" applyFont="1" applyFill="1" applyBorder="1" applyAlignment="1">
      <alignment horizontal="right"/>
    </xf>
    <xf numFmtId="0" fontId="18" fillId="2" borderId="0" xfId="0" applyFont="1" applyFill="1" applyBorder="1"/>
    <xf numFmtId="0" fontId="19" fillId="2" borderId="0" xfId="0" applyFont="1" applyFill="1" applyBorder="1"/>
    <xf numFmtId="0" fontId="20" fillId="2" borderId="0" xfId="0" applyFont="1" applyFill="1" applyBorder="1"/>
    <xf numFmtId="0" fontId="22" fillId="2" borderId="0" xfId="0" applyFont="1" applyFill="1" applyBorder="1"/>
    <xf numFmtId="0" fontId="4" fillId="0" borderId="0" xfId="0" applyFont="1"/>
    <xf numFmtId="15" fontId="19" fillId="2" borderId="0" xfId="0" applyNumberFormat="1" applyFont="1" applyFill="1" applyBorder="1"/>
    <xf numFmtId="164" fontId="23" fillId="2" borderId="0" xfId="0" applyNumberFormat="1" applyFont="1" applyFill="1" applyBorder="1" applyAlignment="1">
      <alignment horizontal="left" wrapText="1"/>
    </xf>
    <xf numFmtId="0" fontId="24" fillId="2" borderId="0" xfId="0" applyFont="1" applyFill="1" applyBorder="1" applyAlignment="1">
      <alignment horizontal="center" wrapText="1"/>
    </xf>
    <xf numFmtId="2" fontId="24" fillId="2" borderId="0" xfId="0" applyNumberFormat="1" applyFont="1" applyFill="1" applyBorder="1" applyAlignment="1">
      <alignment wrapText="1"/>
    </xf>
    <xf numFmtId="0" fontId="24" fillId="2" borderId="0" xfId="0" applyFont="1" applyFill="1" applyBorder="1" applyAlignment="1">
      <alignment horizontal="left" wrapText="1"/>
    </xf>
    <xf numFmtId="0" fontId="24" fillId="2" borderId="0" xfId="0" applyFont="1" applyFill="1" applyBorder="1"/>
    <xf numFmtId="164" fontId="23" fillId="3" borderId="0" xfId="0" applyNumberFormat="1" applyFont="1" applyFill="1" applyBorder="1" applyAlignment="1">
      <alignment horizontal="left" wrapText="1"/>
    </xf>
    <xf numFmtId="0" fontId="24" fillId="3" borderId="0" xfId="0" applyFont="1" applyFill="1" applyBorder="1" applyAlignment="1">
      <alignment horizontal="center" wrapText="1"/>
    </xf>
    <xf numFmtId="2" fontId="24" fillId="3" borderId="0" xfId="0" applyNumberFormat="1" applyFont="1" applyFill="1" applyBorder="1" applyAlignment="1">
      <alignment wrapText="1"/>
    </xf>
    <xf numFmtId="0" fontId="24" fillId="3" borderId="0" xfId="0" applyFont="1" applyFill="1" applyBorder="1" applyAlignment="1">
      <alignment horizontal="left" wrapText="1"/>
    </xf>
    <xf numFmtId="0" fontId="25" fillId="2" borderId="0" xfId="0" applyFont="1" applyFill="1" applyBorder="1" applyAlignment="1">
      <alignment horizontal="center"/>
    </xf>
    <xf numFmtId="164" fontId="26" fillId="2" borderId="0" xfId="0" applyNumberFormat="1" applyFont="1" applyFill="1" applyBorder="1" applyAlignment="1">
      <alignment horizontal="left" wrapText="1"/>
    </xf>
    <xf numFmtId="0" fontId="24" fillId="2" borderId="0" xfId="0" applyFont="1" applyFill="1" applyBorder="1" applyAlignment="1">
      <alignment horizontal="center"/>
    </xf>
    <xf numFmtId="0" fontId="27" fillId="2" borderId="0" xfId="0" applyFont="1" applyFill="1" applyBorder="1" applyAlignment="1">
      <alignment horizontal="center" wrapText="1"/>
    </xf>
    <xf numFmtId="164" fontId="4" fillId="4" borderId="1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left"/>
    </xf>
    <xf numFmtId="3" fontId="1" fillId="0" borderId="1" xfId="0" applyNumberFormat="1" applyFont="1" applyBorder="1" applyAlignment="1">
      <alignment horizontal="left"/>
    </xf>
    <xf numFmtId="0" fontId="28" fillId="2" borderId="1" xfId="0" applyFont="1" applyFill="1" applyBorder="1"/>
    <xf numFmtId="0" fontId="1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29" fillId="3" borderId="0" xfId="0" applyFont="1" applyFill="1" applyBorder="1" applyAlignment="1">
      <alignment horizontal="center"/>
    </xf>
    <xf numFmtId="0" fontId="30" fillId="2" borderId="0" xfId="0" applyFont="1" applyFill="1" applyBorder="1" applyAlignment="1">
      <alignment horizontal="left"/>
    </xf>
    <xf numFmtId="15" fontId="4" fillId="2" borderId="0" xfId="0" applyNumberFormat="1" applyFont="1" applyFill="1" applyBorder="1" applyAlignment="1">
      <alignment horizontal="center"/>
    </xf>
    <xf numFmtId="0" fontId="26" fillId="2" borderId="19" xfId="0" applyFont="1" applyFill="1" applyBorder="1"/>
    <xf numFmtId="0" fontId="4" fillId="4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32" fillId="6" borderId="1" xfId="0" applyFont="1" applyFill="1" applyBorder="1" applyAlignment="1">
      <alignment horizontal="center" vertical="center"/>
    </xf>
    <xf numFmtId="2" fontId="32" fillId="6" borderId="1" xfId="0" applyNumberFormat="1" applyFont="1" applyFill="1" applyBorder="1" applyAlignment="1">
      <alignment horizontal="center" vertical="center"/>
    </xf>
    <xf numFmtId="10" fontId="32" fillId="6" borderId="1" xfId="0" applyNumberFormat="1" applyFont="1" applyFill="1" applyBorder="1" applyAlignment="1">
      <alignment horizontal="center" vertical="center" wrapText="1"/>
    </xf>
    <xf numFmtId="16" fontId="32" fillId="6" borderId="1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0" fontId="32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43" fontId="31" fillId="2" borderId="1" xfId="0" applyNumberFormat="1" applyFont="1" applyFill="1" applyBorder="1" applyAlignment="1">
      <alignment horizontal="left" vertical="center"/>
    </xf>
    <xf numFmtId="43" fontId="1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43" fontId="0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 vertical="center"/>
    </xf>
    <xf numFmtId="15" fontId="1" fillId="2" borderId="0" xfId="0" applyNumberFormat="1" applyFont="1" applyFill="1" applyBorder="1" applyAlignment="1">
      <alignment horizontal="center" vertical="center"/>
    </xf>
    <xf numFmtId="43" fontId="31" fillId="2" borderId="0" xfId="0" applyNumberFormat="1" applyFont="1" applyFill="1" applyBorder="1" applyAlignment="1">
      <alignment horizontal="left" vertical="center"/>
    </xf>
    <xf numFmtId="43" fontId="1" fillId="2" borderId="0" xfId="0" applyNumberFormat="1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43" fontId="0" fillId="2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16" fontId="0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43" fontId="1" fillId="0" borderId="0" xfId="0" applyNumberFormat="1" applyFont="1"/>
    <xf numFmtId="0" fontId="4" fillId="2" borderId="0" xfId="0" applyFont="1" applyFill="1" applyBorder="1" applyAlignment="1">
      <alignment horizontal="left" vertical="center"/>
    </xf>
    <xf numFmtId="165" fontId="1" fillId="0" borderId="0" xfId="0" applyNumberFormat="1" applyFont="1" applyAlignment="1">
      <alignment horizontal="center" vertical="center"/>
    </xf>
    <xf numFmtId="15" fontId="1" fillId="0" borderId="0" xfId="0" applyNumberFormat="1" applyFont="1" applyAlignment="1">
      <alignment horizontal="center" vertical="center"/>
    </xf>
    <xf numFmtId="0" fontId="0" fillId="0" borderId="0" xfId="0" applyFont="1"/>
    <xf numFmtId="0" fontId="1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2" fontId="1" fillId="0" borderId="0" xfId="0" applyNumberFormat="1" applyFont="1" applyAlignment="1">
      <alignment horizontal="center" vertical="top"/>
    </xf>
    <xf numFmtId="0" fontId="1" fillId="2" borderId="0" xfId="0" applyFont="1" applyFill="1" applyBorder="1" applyAlignment="1">
      <alignment horizontal="left"/>
    </xf>
    <xf numFmtId="2" fontId="24" fillId="0" borderId="0" xfId="0" applyNumberFormat="1" applyFont="1" applyAlignment="1">
      <alignment horizontal="center"/>
    </xf>
    <xf numFmtId="2" fontId="1" fillId="2" borderId="0" xfId="0" applyNumberFormat="1" applyFont="1" applyFill="1" applyBorder="1" applyAlignment="1">
      <alignment horizontal="right" vertical="center" wrapText="1"/>
    </xf>
    <xf numFmtId="2" fontId="24" fillId="2" borderId="0" xfId="0" applyNumberFormat="1" applyFont="1" applyFill="1" applyBorder="1" applyAlignment="1">
      <alignment horizontal="center" vertical="center" wrapText="1"/>
    </xf>
    <xf numFmtId="10" fontId="24" fillId="2" borderId="0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vertical="top"/>
    </xf>
    <xf numFmtId="164" fontId="24" fillId="2" borderId="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1" fontId="24" fillId="2" borderId="0" xfId="0" applyNumberFormat="1" applyFont="1" applyFill="1" applyBorder="1" applyAlignment="1">
      <alignment horizontal="center"/>
    </xf>
    <xf numFmtId="9" fontId="24" fillId="2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15" fontId="24" fillId="2" borderId="0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2" fontId="4" fillId="4" borderId="6" xfId="0" applyNumberFormat="1" applyFont="1" applyFill="1" applyBorder="1" applyAlignment="1">
      <alignment horizontal="center" vertical="center" wrapText="1"/>
    </xf>
    <xf numFmtId="16" fontId="31" fillId="2" borderId="1" xfId="0" applyNumberFormat="1" applyFont="1" applyFill="1" applyBorder="1" applyAlignment="1">
      <alignment horizontal="center" vertical="center"/>
    </xf>
    <xf numFmtId="16" fontId="1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10" fontId="0" fillId="2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1" fillId="2" borderId="0" xfId="0" applyFont="1" applyFill="1" applyBorder="1" applyAlignment="1">
      <alignment horizontal="right"/>
    </xf>
    <xf numFmtId="0" fontId="26" fillId="0" borderId="19" xfId="0" applyFont="1" applyBorder="1"/>
    <xf numFmtId="0" fontId="4" fillId="4" borderId="2" xfId="0" applyFont="1" applyFill="1" applyBorder="1" applyAlignment="1">
      <alignment horizontal="center" wrapText="1"/>
    </xf>
    <xf numFmtId="0" fontId="32" fillId="2" borderId="0" xfId="0" applyFont="1" applyFill="1" applyBorder="1"/>
    <xf numFmtId="0" fontId="31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/>
    </xf>
    <xf numFmtId="15" fontId="26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top"/>
    </xf>
    <xf numFmtId="16" fontId="31" fillId="2" borderId="0" xfId="0" applyNumberFormat="1" applyFont="1" applyFill="1" applyBorder="1" applyAlignment="1">
      <alignment horizontal="center" vertical="center"/>
    </xf>
    <xf numFmtId="0" fontId="35" fillId="2" borderId="0" xfId="0" applyFont="1" applyFill="1" applyBorder="1"/>
    <xf numFmtId="49" fontId="31" fillId="2" borderId="0" xfId="0" applyNumberFormat="1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 horizontal="center"/>
    </xf>
    <xf numFmtId="16" fontId="31" fillId="2" borderId="0" xfId="0" applyNumberFormat="1" applyFont="1" applyFill="1" applyBorder="1" applyAlignment="1">
      <alignment horizontal="center" vertical="center"/>
    </xf>
    <xf numFmtId="15" fontId="24" fillId="2" borderId="0" xfId="0" applyNumberFormat="1" applyFont="1" applyFill="1" applyBorder="1" applyAlignment="1">
      <alignment horizontal="center" vertical="center" wrapText="1"/>
    </xf>
    <xf numFmtId="15" fontId="24" fillId="2" borderId="0" xfId="0" applyNumberFormat="1" applyFont="1" applyFill="1" applyBorder="1" applyAlignment="1">
      <alignment horizontal="left"/>
    </xf>
    <xf numFmtId="2" fontId="24" fillId="2" borderId="0" xfId="0" applyNumberFormat="1" applyFont="1" applyFill="1" applyBorder="1" applyAlignment="1">
      <alignment horizontal="center"/>
    </xf>
    <xf numFmtId="0" fontId="31" fillId="2" borderId="20" xfId="0" applyFont="1" applyFill="1" applyBorder="1" applyAlignment="1">
      <alignment horizontal="center"/>
    </xf>
    <xf numFmtId="16" fontId="31" fillId="2" borderId="4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/>
    </xf>
    <xf numFmtId="2" fontId="31" fillId="2" borderId="1" xfId="0" applyNumberFormat="1" applyFont="1" applyFill="1" applyBorder="1" applyAlignment="1">
      <alignment horizontal="center" vertical="center" wrapText="1"/>
    </xf>
    <xf numFmtId="10" fontId="31" fillId="2" borderId="1" xfId="0" applyNumberFormat="1" applyFont="1" applyFill="1" applyBorder="1" applyAlignment="1">
      <alignment horizontal="center" vertical="center" wrapText="1"/>
    </xf>
    <xf numFmtId="14" fontId="31" fillId="2" borderId="1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" fillId="4" borderId="5" xfId="0" applyFont="1" applyFill="1" applyBorder="1" applyAlignment="1">
      <alignment horizontal="center" vertical="center" wrapText="1"/>
    </xf>
    <xf numFmtId="43" fontId="35" fillId="2" borderId="1" xfId="0" applyNumberFormat="1" applyFont="1" applyFill="1" applyBorder="1"/>
    <xf numFmtId="0" fontId="0" fillId="2" borderId="1" xfId="0" applyFont="1" applyFill="1" applyBorder="1" applyAlignment="1">
      <alignment horizontal="center" vertical="top"/>
    </xf>
    <xf numFmtId="0" fontId="0" fillId="2" borderId="2" xfId="0" applyFont="1" applyFill="1" applyBorder="1" applyAlignment="1">
      <alignment horizontal="center" vertical="center"/>
    </xf>
    <xf numFmtId="2" fontId="0" fillId="2" borderId="2" xfId="0" applyNumberFormat="1" applyFont="1" applyFill="1" applyBorder="1" applyAlignment="1">
      <alignment horizontal="center" vertical="center"/>
    </xf>
    <xf numFmtId="10" fontId="0" fillId="2" borderId="1" xfId="0" applyNumberFormat="1" applyFont="1" applyFill="1" applyBorder="1" applyAlignment="1">
      <alignment horizontal="center" vertical="center" wrapText="1"/>
    </xf>
    <xf numFmtId="43" fontId="0" fillId="2" borderId="2" xfId="0" applyNumberFormat="1" applyFont="1" applyFill="1" applyBorder="1" applyAlignment="1">
      <alignment horizontal="center" vertical="center"/>
    </xf>
    <xf numFmtId="16" fontId="34" fillId="2" borderId="1" xfId="0" applyNumberFormat="1" applyFont="1" applyFill="1" applyBorder="1" applyAlignment="1">
      <alignment horizontal="center" vertical="center"/>
    </xf>
    <xf numFmtId="10" fontId="0" fillId="2" borderId="2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0" fontId="26" fillId="2" borderId="19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center" vertical="center" wrapText="1"/>
    </xf>
    <xf numFmtId="1" fontId="1" fillId="7" borderId="1" xfId="0" applyNumberFormat="1" applyFont="1" applyFill="1" applyBorder="1" applyAlignment="1">
      <alignment horizontal="center" vertical="center"/>
    </xf>
    <xf numFmtId="167" fontId="1" fillId="7" borderId="1" xfId="0" applyNumberFormat="1" applyFont="1" applyFill="1" applyBorder="1" applyAlignment="1">
      <alignment horizontal="center" vertical="center"/>
    </xf>
    <xf numFmtId="167" fontId="1" fillId="7" borderId="1" xfId="0" applyNumberFormat="1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 vertical="center"/>
    </xf>
    <xf numFmtId="2" fontId="1" fillId="7" borderId="1" xfId="0" applyNumberFormat="1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 vertical="center" wrapText="1"/>
    </xf>
    <xf numFmtId="10" fontId="1" fillId="7" borderId="1" xfId="0" applyNumberFormat="1" applyFont="1" applyFill="1" applyBorder="1" applyAlignment="1">
      <alignment horizontal="center" vertical="center" wrapText="1"/>
    </xf>
    <xf numFmtId="167" fontId="1" fillId="7" borderId="1" xfId="0" applyNumberFormat="1" applyFon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 wrapText="1"/>
    </xf>
    <xf numFmtId="167" fontId="1" fillId="8" borderId="1" xfId="0" applyNumberFormat="1" applyFont="1" applyFill="1" applyBorder="1" applyAlignment="1">
      <alignment horizontal="center" vertical="center" wrapText="1"/>
    </xf>
    <xf numFmtId="167" fontId="1" fillId="8" borderId="1" xfId="0" applyNumberFormat="1" applyFont="1" applyFill="1" applyBorder="1" applyAlignment="1">
      <alignment horizontal="left"/>
    </xf>
    <xf numFmtId="1" fontId="1" fillId="8" borderId="1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 vertical="center" wrapText="1"/>
    </xf>
    <xf numFmtId="10" fontId="1" fillId="8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/>
    <xf numFmtId="9" fontId="1" fillId="8" borderId="1" xfId="0" applyNumberFormat="1" applyFont="1" applyFill="1" applyBorder="1" applyAlignment="1">
      <alignment horizontal="center"/>
    </xf>
    <xf numFmtId="168" fontId="1" fillId="8" borderId="1" xfId="0" applyNumberFormat="1" applyFont="1" applyFill="1" applyBorder="1" applyAlignment="1">
      <alignment horizontal="center" vertical="center" wrapText="1"/>
    </xf>
    <xf numFmtId="15" fontId="1" fillId="8" borderId="1" xfId="0" applyNumberFormat="1" applyFont="1" applyFill="1" applyBorder="1"/>
    <xf numFmtId="1" fontId="1" fillId="9" borderId="1" xfId="0" applyNumberFormat="1" applyFont="1" applyFill="1" applyBorder="1" applyAlignment="1">
      <alignment horizontal="center" vertical="center" wrapText="1"/>
    </xf>
    <xf numFmtId="167" fontId="1" fillId="9" borderId="1" xfId="0" applyNumberFormat="1" applyFont="1" applyFill="1" applyBorder="1" applyAlignment="1">
      <alignment horizontal="center" vertical="center" wrapText="1"/>
    </xf>
    <xf numFmtId="0" fontId="1" fillId="9" borderId="1" xfId="0" applyFont="1" applyFill="1" applyBorder="1"/>
    <xf numFmtId="0" fontId="1" fillId="9" borderId="1" xfId="0" applyFont="1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center" vertical="center" wrapText="1"/>
    </xf>
    <xf numFmtId="9" fontId="1" fillId="9" borderId="1" xfId="0" applyNumberFormat="1" applyFont="1" applyFill="1" applyBorder="1" applyAlignment="1">
      <alignment horizontal="center"/>
    </xf>
    <xf numFmtId="1" fontId="1" fillId="7" borderId="2" xfId="0" applyNumberFormat="1" applyFont="1" applyFill="1" applyBorder="1" applyAlignment="1">
      <alignment horizontal="center" vertical="center"/>
    </xf>
    <xf numFmtId="167" fontId="1" fillId="7" borderId="2" xfId="0" applyNumberFormat="1" applyFont="1" applyFill="1" applyBorder="1" applyAlignment="1">
      <alignment horizontal="center" vertical="center"/>
    </xf>
    <xf numFmtId="167" fontId="1" fillId="7" borderId="2" xfId="0" applyNumberFormat="1" applyFont="1" applyFill="1" applyBorder="1" applyAlignment="1">
      <alignment horizontal="left"/>
    </xf>
    <xf numFmtId="0" fontId="1" fillId="7" borderId="2" xfId="0" applyFont="1" applyFill="1" applyBorder="1" applyAlignment="1">
      <alignment horizontal="center"/>
    </xf>
    <xf numFmtId="2" fontId="1" fillId="7" borderId="2" xfId="0" applyNumberFormat="1" applyFont="1" applyFill="1" applyBorder="1" applyAlignment="1">
      <alignment horizontal="center" vertical="center"/>
    </xf>
    <xf numFmtId="2" fontId="1" fillId="7" borderId="2" xfId="0" applyNumberFormat="1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10" fontId="1" fillId="7" borderId="2" xfId="0" applyNumberFormat="1" applyFont="1" applyFill="1" applyBorder="1" applyAlignment="1">
      <alignment horizontal="center" vertical="center" wrapText="1"/>
    </xf>
    <xf numFmtId="167" fontId="1" fillId="7" borderId="2" xfId="0" applyNumberFormat="1" applyFon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/>
    </xf>
    <xf numFmtId="167" fontId="1" fillId="8" borderId="1" xfId="0" applyNumberFormat="1" applyFont="1" applyFill="1" applyBorder="1" applyAlignment="1">
      <alignment horizontal="center" vertical="center"/>
    </xf>
    <xf numFmtId="2" fontId="1" fillId="8" borderId="1" xfId="0" applyNumberFormat="1" applyFont="1" applyFill="1" applyBorder="1" applyAlignment="1">
      <alignment horizontal="center" vertical="center"/>
    </xf>
    <xf numFmtId="2" fontId="1" fillId="7" borderId="2" xfId="0" applyNumberFormat="1" applyFont="1" applyFill="1" applyBorder="1" applyAlignment="1">
      <alignment horizontal="center" vertical="center" wrapText="1"/>
    </xf>
    <xf numFmtId="1" fontId="1" fillId="8" borderId="2" xfId="0" applyNumberFormat="1" applyFont="1" applyFill="1" applyBorder="1" applyAlignment="1">
      <alignment horizontal="center" vertical="center"/>
    </xf>
    <xf numFmtId="167" fontId="1" fillId="8" borderId="2" xfId="0" applyNumberFormat="1" applyFont="1" applyFill="1" applyBorder="1" applyAlignment="1">
      <alignment horizontal="center" vertical="center"/>
    </xf>
    <xf numFmtId="0" fontId="1" fillId="8" borderId="2" xfId="0" applyFont="1" applyFill="1" applyBorder="1"/>
    <xf numFmtId="0" fontId="1" fillId="8" borderId="2" xfId="0" applyFont="1" applyFill="1" applyBorder="1" applyAlignment="1">
      <alignment horizontal="center"/>
    </xf>
    <xf numFmtId="2" fontId="1" fillId="8" borderId="2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167" fontId="1" fillId="2" borderId="1" xfId="0" applyNumberFormat="1" applyFont="1" applyFill="1" applyBorder="1" applyAlignment="1">
      <alignment horizontal="center" vertical="center"/>
    </xf>
    <xf numFmtId="167" fontId="1" fillId="2" borderId="1" xfId="0" applyNumberFormat="1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167" fontId="1" fillId="0" borderId="1" xfId="0" applyNumberFormat="1" applyFon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10" borderId="0" xfId="0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165" fontId="31" fillId="11" borderId="21" xfId="0" applyNumberFormat="1" applyFont="1" applyFill="1" applyBorder="1" applyAlignment="1">
      <alignment horizontal="center" vertical="center"/>
    </xf>
    <xf numFmtId="0" fontId="1" fillId="12" borderId="0" xfId="0" applyFont="1" applyFill="1" applyBorder="1"/>
    <xf numFmtId="0" fontId="0" fillId="13" borderId="0" xfId="0" applyFont="1" applyFill="1" applyAlignment="1"/>
    <xf numFmtId="165" fontId="31" fillId="12" borderId="21" xfId="0" applyNumberFormat="1" applyFont="1" applyFill="1" applyBorder="1" applyAlignment="1">
      <alignment horizontal="center" vertical="center"/>
    </xf>
    <xf numFmtId="0" fontId="31" fillId="12" borderId="0" xfId="0" applyFont="1" applyFill="1" applyBorder="1"/>
    <xf numFmtId="0" fontId="31" fillId="12" borderId="0" xfId="0" applyFont="1" applyFill="1" applyBorder="1" applyAlignment="1">
      <alignment horizontal="center"/>
    </xf>
    <xf numFmtId="0" fontId="31" fillId="12" borderId="21" xfId="0" applyFont="1" applyFill="1" applyBorder="1" applyAlignment="1">
      <alignment horizontal="center" vertical="center"/>
    </xf>
    <xf numFmtId="0" fontId="32" fillId="12" borderId="21" xfId="0" applyFont="1" applyFill="1" applyBorder="1" applyAlignment="1">
      <alignment horizontal="center" vertical="center"/>
    </xf>
    <xf numFmtId="0" fontId="31" fillId="12" borderId="15" xfId="0" applyFont="1" applyFill="1" applyBorder="1" applyAlignment="1">
      <alignment horizontal="center" vertical="center"/>
    </xf>
    <xf numFmtId="0" fontId="1" fillId="12" borderId="0" xfId="0" applyFont="1" applyFill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3" xfId="0" applyFont="1" applyBorder="1" applyAlignment="1"/>
    <xf numFmtId="0" fontId="0" fillId="13" borderId="21" xfId="0" applyFont="1" applyFill="1" applyBorder="1" applyAlignment="1"/>
    <xf numFmtId="1" fontId="1" fillId="2" borderId="2" xfId="0" applyNumberFormat="1" applyFont="1" applyFill="1" applyBorder="1" applyAlignment="1">
      <alignment horizontal="center" vertical="center" wrapText="1"/>
    </xf>
    <xf numFmtId="167" fontId="1" fillId="2" borderId="2" xfId="0" applyNumberFormat="1" applyFont="1" applyFill="1" applyBorder="1" applyAlignment="1">
      <alignment horizontal="center" vertical="center"/>
    </xf>
    <xf numFmtId="167" fontId="1" fillId="2" borderId="2" xfId="0" applyNumberFormat="1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 wrapText="1"/>
    </xf>
    <xf numFmtId="1" fontId="1" fillId="2" borderId="21" xfId="0" applyNumberFormat="1" applyFont="1" applyFill="1" applyBorder="1" applyAlignment="1">
      <alignment horizontal="center" vertical="center" wrapText="1"/>
    </xf>
    <xf numFmtId="167" fontId="1" fillId="2" borderId="21" xfId="0" applyNumberFormat="1" applyFont="1" applyFill="1" applyBorder="1" applyAlignment="1">
      <alignment horizontal="center" vertical="center"/>
    </xf>
    <xf numFmtId="167" fontId="1" fillId="2" borderId="21" xfId="0" applyNumberFormat="1" applyFont="1" applyFill="1" applyBorder="1" applyAlignment="1">
      <alignment horizontal="left"/>
    </xf>
    <xf numFmtId="0" fontId="1" fillId="0" borderId="21" xfId="0" applyFont="1" applyBorder="1" applyAlignment="1">
      <alignment horizontal="center"/>
    </xf>
    <xf numFmtId="2" fontId="1" fillId="0" borderId="21" xfId="0" applyNumberFormat="1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 wrapText="1"/>
    </xf>
    <xf numFmtId="0" fontId="0" fillId="0" borderId="21" xfId="0" applyFont="1" applyBorder="1" applyAlignment="1"/>
    <xf numFmtId="0" fontId="31" fillId="12" borderId="20" xfId="0" applyFont="1" applyFill="1" applyBorder="1" applyAlignment="1">
      <alignment horizontal="center" vertical="center"/>
    </xf>
    <xf numFmtId="165" fontId="31" fillId="12" borderId="1" xfId="0" applyNumberFormat="1" applyFont="1" applyFill="1" applyBorder="1" applyAlignment="1">
      <alignment horizontal="center" vertical="center"/>
    </xf>
    <xf numFmtId="15" fontId="31" fillId="12" borderId="0" xfId="0" applyNumberFormat="1" applyFont="1" applyFill="1" applyBorder="1" applyAlignment="1">
      <alignment horizontal="center" vertical="center"/>
    </xf>
    <xf numFmtId="0" fontId="32" fillId="12" borderId="1" xfId="0" applyFont="1" applyFill="1" applyBorder="1"/>
    <xf numFmtId="43" fontId="31" fillId="12" borderId="1" xfId="0" applyNumberFormat="1" applyFont="1" applyFill="1" applyBorder="1" applyAlignment="1">
      <alignment horizontal="center" vertical="top"/>
    </xf>
    <xf numFmtId="0" fontId="31" fillId="12" borderId="1" xfId="0" applyFont="1" applyFill="1" applyBorder="1" applyAlignment="1">
      <alignment horizontal="center" vertical="center"/>
    </xf>
    <xf numFmtId="0" fontId="31" fillId="12" borderId="1" xfId="0" applyFont="1" applyFill="1" applyBorder="1" applyAlignment="1">
      <alignment horizontal="center" vertical="top"/>
    </xf>
    <xf numFmtId="0" fontId="32" fillId="14" borderId="1" xfId="0" applyFont="1" applyFill="1" applyBorder="1" applyAlignment="1">
      <alignment horizontal="center" vertical="center"/>
    </xf>
    <xf numFmtId="2" fontId="32" fillId="14" borderId="1" xfId="0" applyNumberFormat="1" applyFont="1" applyFill="1" applyBorder="1" applyAlignment="1">
      <alignment horizontal="center" vertical="center"/>
    </xf>
    <xf numFmtId="10" fontId="32" fillId="14" borderId="1" xfId="0" applyNumberFormat="1" applyFont="1" applyFill="1" applyBorder="1" applyAlignment="1">
      <alignment horizontal="center" vertical="center" wrapText="1"/>
    </xf>
    <xf numFmtId="16" fontId="32" fillId="14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2" fontId="32" fillId="12" borderId="21" xfId="0" applyNumberFormat="1" applyFont="1" applyFill="1" applyBorder="1" applyAlignment="1">
      <alignment horizontal="center" vertical="center"/>
    </xf>
    <xf numFmtId="166" fontId="32" fillId="12" borderId="21" xfId="0" applyNumberFormat="1" applyFont="1" applyFill="1" applyBorder="1" applyAlignment="1">
      <alignment horizontal="center" vertical="center"/>
    </xf>
    <xf numFmtId="0" fontId="31" fillId="11" borderId="21" xfId="0" applyFont="1" applyFill="1" applyBorder="1" applyAlignment="1">
      <alignment horizontal="center" vertical="center"/>
    </xf>
    <xf numFmtId="16" fontId="31" fillId="11" borderId="21" xfId="0" applyNumberFormat="1" applyFont="1" applyFill="1" applyBorder="1" applyAlignment="1">
      <alignment horizontal="center" vertical="center"/>
    </xf>
    <xf numFmtId="1" fontId="1" fillId="19" borderId="1" xfId="0" applyNumberFormat="1" applyFont="1" applyFill="1" applyBorder="1" applyAlignment="1">
      <alignment horizontal="center" vertical="center" wrapText="1"/>
    </xf>
    <xf numFmtId="167" fontId="1" fillId="19" borderId="1" xfId="0" applyNumberFormat="1" applyFont="1" applyFill="1" applyBorder="1" applyAlignment="1">
      <alignment horizontal="center" vertical="center"/>
    </xf>
    <xf numFmtId="167" fontId="1" fillId="19" borderId="1" xfId="0" applyNumberFormat="1" applyFont="1" applyFill="1" applyBorder="1" applyAlignment="1">
      <alignment horizontal="left"/>
    </xf>
    <xf numFmtId="0" fontId="1" fillId="20" borderId="1" xfId="0" applyFont="1" applyFill="1" applyBorder="1" applyAlignment="1">
      <alignment horizontal="center"/>
    </xf>
    <xf numFmtId="2" fontId="1" fillId="20" borderId="1" xfId="0" applyNumberFormat="1" applyFont="1" applyFill="1" applyBorder="1" applyAlignment="1">
      <alignment horizontal="center" vertical="center"/>
    </xf>
    <xf numFmtId="2" fontId="1" fillId="20" borderId="1" xfId="0" applyNumberFormat="1" applyFont="1" applyFill="1" applyBorder="1" applyAlignment="1">
      <alignment horizontal="center"/>
    </xf>
    <xf numFmtId="43" fontId="32" fillId="12" borderId="21" xfId="0" applyNumberFormat="1" applyFont="1" applyFill="1" applyBorder="1" applyAlignment="1">
      <alignment horizontal="center" vertical="center"/>
    </xf>
    <xf numFmtId="16" fontId="33" fillId="12" borderId="21" xfId="0" applyNumberFormat="1" applyFont="1" applyFill="1" applyBorder="1" applyAlignment="1">
      <alignment horizontal="center" vertical="center"/>
    </xf>
    <xf numFmtId="0" fontId="31" fillId="12" borderId="1" xfId="0" applyFont="1" applyFill="1" applyBorder="1"/>
    <xf numFmtId="0" fontId="1" fillId="12" borderId="21" xfId="0" applyFont="1" applyFill="1" applyBorder="1"/>
    <xf numFmtId="0" fontId="1" fillId="0" borderId="0" xfId="0" applyFont="1" applyBorder="1"/>
    <xf numFmtId="2" fontId="1" fillId="0" borderId="0" xfId="0" applyNumberFormat="1" applyFont="1" applyBorder="1"/>
    <xf numFmtId="0" fontId="0" fillId="0" borderId="0" xfId="0" applyFont="1" applyBorder="1" applyAlignment="1"/>
    <xf numFmtId="0" fontId="1" fillId="13" borderId="1" xfId="0" applyFont="1" applyFill="1" applyBorder="1" applyAlignment="1">
      <alignment horizontal="center" vertical="center"/>
    </xf>
    <xf numFmtId="165" fontId="31" fillId="13" borderId="1" xfId="0" applyNumberFormat="1" applyFont="1" applyFill="1" applyBorder="1" applyAlignment="1">
      <alignment horizontal="center" vertical="center"/>
    </xf>
    <xf numFmtId="15" fontId="1" fillId="13" borderId="1" xfId="0" applyNumberFormat="1" applyFont="1" applyFill="1" applyBorder="1" applyAlignment="1">
      <alignment horizontal="center" vertical="center"/>
    </xf>
    <xf numFmtId="0" fontId="32" fillId="13" borderId="1" xfId="0" applyFont="1" applyFill="1" applyBorder="1"/>
    <xf numFmtId="43" fontId="31" fillId="13" borderId="1" xfId="0" applyNumberFormat="1" applyFont="1" applyFill="1" applyBorder="1" applyAlignment="1">
      <alignment horizontal="center" vertical="top"/>
    </xf>
    <xf numFmtId="0" fontId="31" fillId="13" borderId="1" xfId="0" applyFont="1" applyFill="1" applyBorder="1" applyAlignment="1">
      <alignment horizontal="center" vertical="center"/>
    </xf>
    <xf numFmtId="0" fontId="31" fillId="13" borderId="1" xfId="0" applyFont="1" applyFill="1" applyBorder="1" applyAlignment="1">
      <alignment horizontal="center" vertical="top"/>
    </xf>
    <xf numFmtId="0" fontId="40" fillId="12" borderId="21" xfId="0" applyFont="1" applyFill="1" applyBorder="1" applyAlignment="1">
      <alignment horizontal="center" vertical="center"/>
    </xf>
    <xf numFmtId="16" fontId="41" fillId="14" borderId="21" xfId="0" applyNumberFormat="1" applyFont="1" applyFill="1" applyBorder="1" applyAlignment="1">
      <alignment horizontal="center" vertical="center"/>
    </xf>
    <xf numFmtId="16" fontId="40" fillId="12" borderId="21" xfId="0" applyNumberFormat="1" applyFont="1" applyFill="1" applyBorder="1" applyAlignment="1">
      <alignment horizontal="center" vertical="center"/>
    </xf>
    <xf numFmtId="0" fontId="42" fillId="13" borderId="21" xfId="0" applyFont="1" applyFill="1" applyBorder="1" applyAlignment="1"/>
    <xf numFmtId="0" fontId="43" fillId="12" borderId="21" xfId="0" applyFont="1" applyFill="1" applyBorder="1" applyAlignment="1">
      <alignment horizontal="center" vertical="center"/>
    </xf>
    <xf numFmtId="0" fontId="43" fillId="14" borderId="21" xfId="0" applyFont="1" applyFill="1" applyBorder="1" applyAlignment="1">
      <alignment horizontal="center" vertical="center"/>
    </xf>
    <xf numFmtId="2" fontId="43" fillId="14" borderId="21" xfId="0" applyNumberFormat="1" applyFont="1" applyFill="1" applyBorder="1" applyAlignment="1">
      <alignment horizontal="center" vertical="center"/>
    </xf>
    <xf numFmtId="43" fontId="43" fillId="15" borderId="21" xfId="0" applyNumberFormat="1" applyFont="1" applyFill="1" applyBorder="1" applyAlignment="1">
      <alignment horizontal="center" vertical="center"/>
    </xf>
    <xf numFmtId="16" fontId="43" fillId="14" borderId="23" xfId="0" applyNumberFormat="1" applyFont="1" applyFill="1" applyBorder="1" applyAlignment="1">
      <alignment horizontal="center" vertical="center"/>
    </xf>
    <xf numFmtId="0" fontId="44" fillId="2" borderId="0" xfId="0" applyFont="1" applyFill="1" applyBorder="1"/>
    <xf numFmtId="0" fontId="44" fillId="2" borderId="0" xfId="0" applyFont="1" applyFill="1" applyBorder="1" applyAlignment="1">
      <alignment horizontal="center"/>
    </xf>
    <xf numFmtId="0" fontId="44" fillId="12" borderId="0" xfId="0" applyFont="1" applyFill="1" applyBorder="1"/>
    <xf numFmtId="0" fontId="45" fillId="13" borderId="0" xfId="0" applyFont="1" applyFill="1" applyAlignment="1"/>
    <xf numFmtId="1" fontId="31" fillId="12" borderId="21" xfId="0" applyNumberFormat="1" applyFont="1" applyFill="1" applyBorder="1" applyAlignment="1">
      <alignment horizontal="center" vertical="center"/>
    </xf>
    <xf numFmtId="16" fontId="31" fillId="12" borderId="21" xfId="0" applyNumberFormat="1" applyFont="1" applyFill="1" applyBorder="1" applyAlignment="1">
      <alignment horizontal="center" vertical="center"/>
    </xf>
    <xf numFmtId="0" fontId="31" fillId="12" borderId="21" xfId="0" applyFont="1" applyFill="1" applyBorder="1" applyAlignment="1">
      <alignment horizontal="left"/>
    </xf>
    <xf numFmtId="0" fontId="32" fillId="14" borderId="21" xfId="0" applyFont="1" applyFill="1" applyBorder="1" applyAlignment="1">
      <alignment horizontal="center" vertical="center"/>
    </xf>
    <xf numFmtId="2" fontId="32" fillId="14" borderId="21" xfId="0" applyNumberFormat="1" applyFont="1" applyFill="1" applyBorder="1" applyAlignment="1">
      <alignment horizontal="center" vertical="center"/>
    </xf>
    <xf numFmtId="10" fontId="32" fillId="14" borderId="21" xfId="0" applyNumberFormat="1" applyFont="1" applyFill="1" applyBorder="1" applyAlignment="1">
      <alignment horizontal="center" vertical="center" wrapText="1"/>
    </xf>
    <xf numFmtId="0" fontId="1" fillId="12" borderId="24" xfId="0" applyFont="1" applyFill="1" applyBorder="1"/>
    <xf numFmtId="0" fontId="1" fillId="0" borderId="0" xfId="0" applyFont="1" applyBorder="1" applyAlignment="1">
      <alignment horizontal="center"/>
    </xf>
    <xf numFmtId="0" fontId="0" fillId="13" borderId="0" xfId="0" applyFont="1" applyFill="1" applyBorder="1" applyAlignment="1"/>
    <xf numFmtId="0" fontId="38" fillId="13" borderId="0" xfId="0" applyFont="1" applyFill="1" applyBorder="1" applyAlignment="1"/>
    <xf numFmtId="0" fontId="4" fillId="4" borderId="21" xfId="0" applyFont="1" applyFill="1" applyBorder="1" applyAlignment="1">
      <alignment horizontal="left" vertical="center" wrapText="1"/>
    </xf>
    <xf numFmtId="1" fontId="31" fillId="11" borderId="21" xfId="0" applyNumberFormat="1" applyFont="1" applyFill="1" applyBorder="1" applyAlignment="1">
      <alignment horizontal="center" vertical="center"/>
    </xf>
    <xf numFmtId="0" fontId="31" fillId="11" borderId="21" xfId="0" applyFont="1" applyFill="1" applyBorder="1" applyAlignment="1">
      <alignment horizontal="left"/>
    </xf>
    <xf numFmtId="0" fontId="31" fillId="18" borderId="21" xfId="0" applyFont="1" applyFill="1" applyBorder="1" applyAlignment="1">
      <alignment horizontal="center" vertical="center"/>
    </xf>
    <xf numFmtId="165" fontId="31" fillId="18" borderId="21" xfId="0" applyNumberFormat="1" applyFont="1" applyFill="1" applyBorder="1" applyAlignment="1">
      <alignment horizontal="center" vertical="center"/>
    </xf>
    <xf numFmtId="16" fontId="31" fillId="18" borderId="21" xfId="0" applyNumberFormat="1" applyFont="1" applyFill="1" applyBorder="1" applyAlignment="1">
      <alignment horizontal="center" vertical="center"/>
    </xf>
    <xf numFmtId="0" fontId="39" fillId="16" borderId="21" xfId="0" applyFont="1" applyFill="1" applyBorder="1" applyAlignment="1"/>
    <xf numFmtId="0" fontId="32" fillId="18" borderId="21" xfId="0" applyFont="1" applyFill="1" applyBorder="1" applyAlignment="1">
      <alignment horizontal="center" vertical="center"/>
    </xf>
    <xf numFmtId="1" fontId="31" fillId="12" borderId="0" xfId="0" applyNumberFormat="1" applyFont="1" applyFill="1" applyBorder="1" applyAlignment="1">
      <alignment horizontal="center" vertical="center"/>
    </xf>
    <xf numFmtId="165" fontId="31" fillId="12" borderId="0" xfId="0" applyNumberFormat="1" applyFont="1" applyFill="1" applyBorder="1" applyAlignment="1">
      <alignment horizontal="center" vertical="center"/>
    </xf>
    <xf numFmtId="16" fontId="31" fillId="12" borderId="0" xfId="0" applyNumberFormat="1" applyFont="1" applyFill="1" applyBorder="1" applyAlignment="1">
      <alignment horizontal="center" vertical="center"/>
    </xf>
    <xf numFmtId="0" fontId="31" fillId="12" borderId="0" xfId="0" applyFont="1" applyFill="1" applyBorder="1" applyAlignment="1">
      <alignment horizontal="left"/>
    </xf>
    <xf numFmtId="0" fontId="31" fillId="12" borderId="0" xfId="0" applyFont="1" applyFill="1" applyBorder="1" applyAlignment="1">
      <alignment horizontal="center" vertical="center"/>
    </xf>
    <xf numFmtId="0" fontId="32" fillId="12" borderId="0" xfId="0" applyFont="1" applyFill="1" applyBorder="1" applyAlignment="1">
      <alignment horizontal="center" vertical="center"/>
    </xf>
    <xf numFmtId="2" fontId="32" fillId="12" borderId="0" xfId="0" applyNumberFormat="1" applyFont="1" applyFill="1" applyBorder="1" applyAlignment="1">
      <alignment horizontal="center" vertical="center"/>
    </xf>
    <xf numFmtId="10" fontId="32" fillId="12" borderId="0" xfId="0" applyNumberFormat="1" applyFont="1" applyFill="1" applyBorder="1" applyAlignment="1">
      <alignment horizontal="center" vertical="center" wrapText="1"/>
    </xf>
    <xf numFmtId="16" fontId="33" fillId="1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32" fillId="17" borderId="21" xfId="0" applyFont="1" applyFill="1" applyBorder="1" applyAlignment="1">
      <alignment horizontal="center" vertical="center"/>
    </xf>
    <xf numFmtId="0" fontId="1" fillId="0" borderId="21" xfId="1" applyBorder="1"/>
    <xf numFmtId="2" fontId="1" fillId="0" borderId="21" xfId="1" applyNumberFormat="1" applyBorder="1"/>
    <xf numFmtId="10" fontId="32" fillId="12" borderId="21" xfId="0" applyNumberFormat="1" applyFont="1" applyFill="1" applyBorder="1" applyAlignment="1">
      <alignment horizontal="center" vertical="center" wrapText="1"/>
    </xf>
    <xf numFmtId="0" fontId="1" fillId="2" borderId="21" xfId="0" applyFont="1" applyFill="1" applyBorder="1"/>
    <xf numFmtId="0" fontId="1" fillId="2" borderId="24" xfId="0" applyFont="1" applyFill="1" applyBorder="1"/>
    <xf numFmtId="0" fontId="1" fillId="0" borderId="0" xfId="0" applyFont="1" applyBorder="1" applyAlignment="1">
      <alignment horizontal="left"/>
    </xf>
    <xf numFmtId="15" fontId="1" fillId="0" borderId="0" xfId="0" applyNumberFormat="1" applyFont="1" applyBorder="1"/>
    <xf numFmtId="2" fontId="1" fillId="0" borderId="0" xfId="0" applyNumberFormat="1" applyFont="1" applyBorder="1" applyAlignment="1">
      <alignment horizontal="right"/>
    </xf>
    <xf numFmtId="0" fontId="10" fillId="0" borderId="0" xfId="0" applyFont="1" applyBorder="1"/>
    <xf numFmtId="10" fontId="10" fillId="2" borderId="0" xfId="0" applyNumberFormat="1" applyFont="1" applyFill="1" applyBorder="1" applyAlignment="1">
      <alignment horizontal="center"/>
    </xf>
    <xf numFmtId="0" fontId="1" fillId="21" borderId="1" xfId="0" applyFont="1" applyFill="1" applyBorder="1" applyAlignment="1">
      <alignment horizontal="center" vertical="center"/>
    </xf>
    <xf numFmtId="15" fontId="1" fillId="21" borderId="1" xfId="0" applyNumberFormat="1" applyFont="1" applyFill="1" applyBorder="1" applyAlignment="1">
      <alignment horizontal="center" vertical="center"/>
    </xf>
    <xf numFmtId="0" fontId="32" fillId="21" borderId="1" xfId="0" applyFont="1" applyFill="1" applyBorder="1"/>
    <xf numFmtId="43" fontId="31" fillId="21" borderId="1" xfId="0" applyNumberFormat="1" applyFont="1" applyFill="1" applyBorder="1" applyAlignment="1">
      <alignment horizontal="center" vertical="top"/>
    </xf>
    <xf numFmtId="0" fontId="31" fillId="21" borderId="1" xfId="0" applyFont="1" applyFill="1" applyBorder="1" applyAlignment="1">
      <alignment horizontal="center" vertical="center"/>
    </xf>
    <xf numFmtId="0" fontId="31" fillId="21" borderId="1" xfId="0" applyFont="1" applyFill="1" applyBorder="1" applyAlignment="1">
      <alignment horizontal="center" vertical="top"/>
    </xf>
    <xf numFmtId="0" fontId="31" fillId="11" borderId="1" xfId="0" applyFont="1" applyFill="1" applyBorder="1" applyAlignment="1">
      <alignment horizontal="center" vertical="center"/>
    </xf>
    <xf numFmtId="2" fontId="32" fillId="18" borderId="21" xfId="0" applyNumberFormat="1" applyFont="1" applyFill="1" applyBorder="1" applyAlignment="1">
      <alignment horizontal="center" vertical="center"/>
    </xf>
    <xf numFmtId="166" fontId="32" fillId="18" borderId="21" xfId="0" applyNumberFormat="1" applyFont="1" applyFill="1" applyBorder="1" applyAlignment="1">
      <alignment horizontal="center" vertical="center"/>
    </xf>
    <xf numFmtId="43" fontId="32" fillId="17" borderId="21" xfId="0" applyNumberFormat="1" applyFont="1" applyFill="1" applyBorder="1" applyAlignment="1">
      <alignment horizontal="center" vertical="center"/>
    </xf>
    <xf numFmtId="16" fontId="32" fillId="18" borderId="21" xfId="0" applyNumberFormat="1" applyFont="1" applyFill="1" applyBorder="1" applyAlignment="1">
      <alignment horizontal="center" vertical="center"/>
    </xf>
    <xf numFmtId="0" fontId="31" fillId="18" borderId="21" xfId="0" applyFont="1" applyFill="1" applyBorder="1"/>
    <xf numFmtId="0" fontId="39" fillId="21" borderId="21" xfId="0" applyFont="1" applyFill="1" applyBorder="1" applyAlignment="1"/>
    <xf numFmtId="0" fontId="32" fillId="11" borderId="21" xfId="0" applyFont="1" applyFill="1" applyBorder="1" applyAlignment="1">
      <alignment horizontal="center" vertical="center"/>
    </xf>
    <xf numFmtId="2" fontId="32" fillId="6" borderId="22" xfId="0" applyNumberFormat="1" applyFont="1" applyFill="1" applyBorder="1" applyAlignment="1">
      <alignment horizontal="center" vertical="center"/>
    </xf>
    <xf numFmtId="2" fontId="32" fillId="6" borderId="21" xfId="0" applyNumberFormat="1" applyFont="1" applyFill="1" applyBorder="1" applyAlignment="1">
      <alignment horizontal="center" vertical="center"/>
    </xf>
    <xf numFmtId="16" fontId="32" fillId="14" borderId="21" xfId="0" applyNumberFormat="1" applyFont="1" applyFill="1" applyBorder="1" applyAlignment="1">
      <alignment horizontal="center" vertical="center"/>
    </xf>
    <xf numFmtId="0" fontId="31" fillId="12" borderId="21" xfId="0" applyFont="1" applyFill="1" applyBorder="1"/>
    <xf numFmtId="0" fontId="38" fillId="0" borderId="21" xfId="0" applyFont="1" applyBorder="1"/>
    <xf numFmtId="0" fontId="0" fillId="0" borderId="21" xfId="0" applyBorder="1"/>
    <xf numFmtId="0" fontId="46" fillId="0" borderId="1" xfId="2" applyBorder="1"/>
    <xf numFmtId="0" fontId="46" fillId="0" borderId="2" xfId="2" applyBorder="1"/>
    <xf numFmtId="0" fontId="46" fillId="5" borderId="0" xfId="2" applyFill="1" applyBorder="1" applyAlignment="1">
      <alignment horizontal="center" wrapText="1"/>
    </xf>
    <xf numFmtId="0" fontId="46" fillId="5" borderId="0" xfId="2" applyFill="1" applyBorder="1" applyAlignment="1">
      <alignment wrapText="1"/>
    </xf>
    <xf numFmtId="0" fontId="39" fillId="13" borderId="21" xfId="0" applyFont="1" applyFill="1" applyBorder="1" applyAlignment="1"/>
    <xf numFmtId="2" fontId="32" fillId="14" borderId="22" xfId="0" applyNumberFormat="1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165" fontId="31" fillId="2" borderId="21" xfId="0" applyNumberFormat="1" applyFont="1" applyFill="1" applyBorder="1" applyAlignment="1">
      <alignment horizontal="center" vertical="center"/>
    </xf>
    <xf numFmtId="15" fontId="1" fillId="2" borderId="21" xfId="0" applyNumberFormat="1" applyFont="1" applyFill="1" applyBorder="1" applyAlignment="1">
      <alignment horizontal="center" vertical="center"/>
    </xf>
    <xf numFmtId="0" fontId="32" fillId="2" borderId="21" xfId="0" applyFont="1" applyFill="1" applyBorder="1"/>
    <xf numFmtId="43" fontId="31" fillId="2" borderId="21" xfId="0" applyNumberFormat="1" applyFont="1" applyFill="1" applyBorder="1" applyAlignment="1">
      <alignment horizontal="center" vertical="top"/>
    </xf>
    <xf numFmtId="0" fontId="31" fillId="2" borderId="21" xfId="0" applyFont="1" applyFill="1" applyBorder="1" applyAlignment="1">
      <alignment horizontal="center" vertical="center"/>
    </xf>
    <xf numFmtId="0" fontId="31" fillId="2" borderId="21" xfId="0" applyFont="1" applyFill="1" applyBorder="1" applyAlignment="1">
      <alignment horizontal="center" vertical="top"/>
    </xf>
    <xf numFmtId="0" fontId="32" fillId="2" borderId="21" xfId="0" applyFont="1" applyFill="1" applyBorder="1" applyAlignment="1">
      <alignment horizontal="center" vertical="center"/>
    </xf>
    <xf numFmtId="0" fontId="1" fillId="11" borderId="21" xfId="0" applyFont="1" applyFill="1" applyBorder="1" applyAlignment="1">
      <alignment horizontal="center" vertical="center"/>
    </xf>
    <xf numFmtId="15" fontId="1" fillId="11" borderId="21" xfId="0" applyNumberFormat="1" applyFont="1" applyFill="1" applyBorder="1" applyAlignment="1">
      <alignment horizontal="center" vertical="center"/>
    </xf>
    <xf numFmtId="0" fontId="32" fillId="11" borderId="21" xfId="0" applyFont="1" applyFill="1" applyBorder="1"/>
    <xf numFmtId="43" fontId="31" fillId="11" borderId="21" xfId="0" applyNumberFormat="1" applyFont="1" applyFill="1" applyBorder="1" applyAlignment="1">
      <alignment horizontal="center" vertical="top"/>
    </xf>
    <xf numFmtId="0" fontId="31" fillId="11" borderId="21" xfId="0" applyFont="1" applyFill="1" applyBorder="1" applyAlignment="1">
      <alignment horizontal="center" vertical="top"/>
    </xf>
    <xf numFmtId="0" fontId="1" fillId="12" borderId="21" xfId="0" applyFont="1" applyFill="1" applyBorder="1" applyAlignment="1">
      <alignment horizontal="center" vertical="center"/>
    </xf>
    <xf numFmtId="15" fontId="1" fillId="12" borderId="21" xfId="0" applyNumberFormat="1" applyFont="1" applyFill="1" applyBorder="1" applyAlignment="1">
      <alignment horizontal="center" vertical="center"/>
    </xf>
    <xf numFmtId="0" fontId="32" fillId="12" borderId="21" xfId="0" applyFont="1" applyFill="1" applyBorder="1"/>
    <xf numFmtId="43" fontId="31" fillId="12" borderId="21" xfId="0" applyNumberFormat="1" applyFont="1" applyFill="1" applyBorder="1" applyAlignment="1">
      <alignment horizontal="center" vertical="top"/>
    </xf>
    <xf numFmtId="0" fontId="31" fillId="12" borderId="21" xfId="0" applyFont="1" applyFill="1" applyBorder="1" applyAlignment="1">
      <alignment horizontal="center" vertical="top"/>
    </xf>
    <xf numFmtId="0" fontId="32" fillId="6" borderId="2" xfId="0" applyFont="1" applyFill="1" applyBorder="1" applyAlignment="1">
      <alignment horizontal="center" vertical="center"/>
    </xf>
    <xf numFmtId="2" fontId="32" fillId="6" borderId="2" xfId="0" applyNumberFormat="1" applyFont="1" applyFill="1" applyBorder="1" applyAlignment="1">
      <alignment horizontal="center" vertical="center"/>
    </xf>
    <xf numFmtId="10" fontId="32" fillId="6" borderId="2" xfId="0" applyNumberFormat="1" applyFont="1" applyFill="1" applyBorder="1" applyAlignment="1">
      <alignment horizontal="center" vertical="center" wrapText="1"/>
    </xf>
    <xf numFmtId="16" fontId="32" fillId="6" borderId="2" xfId="0" applyNumberFormat="1" applyFont="1" applyFill="1" applyBorder="1" applyAlignment="1">
      <alignment horizontal="center" vertical="center"/>
    </xf>
    <xf numFmtId="0" fontId="31" fillId="11" borderId="2" xfId="0" applyFont="1" applyFill="1" applyBorder="1" applyAlignment="1">
      <alignment horizontal="center" vertical="center"/>
    </xf>
    <xf numFmtId="16" fontId="33" fillId="6" borderId="1" xfId="0" applyNumberFormat="1" applyFont="1" applyFill="1" applyBorder="1" applyAlignment="1">
      <alignment horizontal="center" vertical="center"/>
    </xf>
    <xf numFmtId="1" fontId="31" fillId="18" borderId="21" xfId="0" applyNumberFormat="1" applyFont="1" applyFill="1" applyBorder="1" applyAlignment="1">
      <alignment horizontal="center" vertical="center"/>
    </xf>
    <xf numFmtId="0" fontId="31" fillId="18" borderId="21" xfId="0" applyFont="1" applyFill="1" applyBorder="1" applyAlignment="1">
      <alignment horizontal="left"/>
    </xf>
    <xf numFmtId="0" fontId="32" fillId="17" borderId="1" xfId="0" applyFont="1" applyFill="1" applyBorder="1" applyAlignment="1">
      <alignment horizontal="center" vertical="center"/>
    </xf>
    <xf numFmtId="2" fontId="32" fillId="17" borderId="1" xfId="0" applyNumberFormat="1" applyFont="1" applyFill="1" applyBorder="1" applyAlignment="1">
      <alignment horizontal="center" vertical="center"/>
    </xf>
    <xf numFmtId="10" fontId="32" fillId="17" borderId="1" xfId="0" applyNumberFormat="1" applyFont="1" applyFill="1" applyBorder="1" applyAlignment="1">
      <alignment horizontal="center" vertical="center" wrapText="1"/>
    </xf>
    <xf numFmtId="16" fontId="32" fillId="17" borderId="1" xfId="0" applyNumberFormat="1" applyFont="1" applyFill="1" applyBorder="1" applyAlignment="1">
      <alignment horizontal="center" vertical="center"/>
    </xf>
    <xf numFmtId="0" fontId="32" fillId="6" borderId="21" xfId="0" applyFont="1" applyFill="1" applyBorder="1" applyAlignment="1">
      <alignment horizontal="center" vertical="center"/>
    </xf>
    <xf numFmtId="2" fontId="32" fillId="11" borderId="21" xfId="0" applyNumberFormat="1" applyFont="1" applyFill="1" applyBorder="1" applyAlignment="1">
      <alignment horizontal="center" vertical="center"/>
    </xf>
    <xf numFmtId="166" fontId="32" fillId="11" borderId="21" xfId="0" applyNumberFormat="1" applyFont="1" applyFill="1" applyBorder="1" applyAlignment="1">
      <alignment horizontal="center" vertical="center"/>
    </xf>
    <xf numFmtId="43" fontId="32" fillId="6" borderId="21" xfId="0" applyNumberFormat="1" applyFont="1" applyFill="1" applyBorder="1" applyAlignment="1">
      <alignment horizontal="center" vertical="center"/>
    </xf>
    <xf numFmtId="16" fontId="32" fillId="11" borderId="21" xfId="0" applyNumberFormat="1" applyFont="1" applyFill="1" applyBorder="1" applyAlignment="1">
      <alignment horizontal="center" vertical="center"/>
    </xf>
    <xf numFmtId="2" fontId="32" fillId="17" borderId="22" xfId="0" applyNumberFormat="1" applyFont="1" applyFill="1" applyBorder="1" applyAlignment="1">
      <alignment horizontal="center" vertical="center"/>
    </xf>
    <xf numFmtId="2" fontId="32" fillId="17" borderId="21" xfId="0" applyNumberFormat="1" applyFont="1" applyFill="1" applyBorder="1" applyAlignment="1">
      <alignment horizontal="center" vertical="center"/>
    </xf>
    <xf numFmtId="165" fontId="31" fillId="18" borderId="23" xfId="0" applyNumberFormat="1" applyFont="1" applyFill="1" applyBorder="1" applyAlignment="1">
      <alignment horizontal="center" vertical="center"/>
    </xf>
    <xf numFmtId="0" fontId="31" fillId="11" borderId="23" xfId="0" applyFont="1" applyFill="1" applyBorder="1" applyAlignment="1">
      <alignment horizontal="center" vertical="center"/>
    </xf>
    <xf numFmtId="165" fontId="31" fillId="11" borderId="23" xfId="0" applyNumberFormat="1" applyFont="1" applyFill="1" applyBorder="1" applyAlignment="1">
      <alignment horizontal="center" vertical="center"/>
    </xf>
    <xf numFmtId="0" fontId="32" fillId="21" borderId="0" xfId="0" applyFont="1" applyFill="1" applyAlignment="1"/>
    <xf numFmtId="16" fontId="33" fillId="11" borderId="21" xfId="0" applyNumberFormat="1" applyFont="1" applyFill="1" applyBorder="1" applyAlignment="1">
      <alignment horizontal="center" vertical="center"/>
    </xf>
    <xf numFmtId="16" fontId="33" fillId="18" borderId="21" xfId="0" applyNumberFormat="1" applyFont="1" applyFill="1" applyBorder="1" applyAlignment="1">
      <alignment horizontal="center" vertical="center"/>
    </xf>
    <xf numFmtId="0" fontId="31" fillId="11" borderId="23" xfId="0" applyFont="1" applyFill="1" applyBorder="1" applyAlignment="1">
      <alignment horizontal="center" vertical="center"/>
    </xf>
    <xf numFmtId="165" fontId="31" fillId="11" borderId="23" xfId="0" applyNumberFormat="1" applyFont="1" applyFill="1" applyBorder="1" applyAlignment="1">
      <alignment horizontal="center" vertical="center"/>
    </xf>
    <xf numFmtId="0" fontId="31" fillId="12" borderId="2" xfId="0" applyFont="1" applyFill="1" applyBorder="1" applyAlignment="1">
      <alignment horizontal="center" vertical="center"/>
    </xf>
    <xf numFmtId="0" fontId="31" fillId="11" borderId="21" xfId="0" applyFont="1" applyFill="1" applyBorder="1"/>
    <xf numFmtId="0" fontId="47" fillId="21" borderId="21" xfId="0" applyFont="1" applyFill="1" applyBorder="1" applyAlignment="1"/>
    <xf numFmtId="165" fontId="31" fillId="18" borderId="23" xfId="0" applyNumberFormat="1" applyFont="1" applyFill="1" applyBorder="1" applyAlignment="1">
      <alignment horizontal="center" vertical="center"/>
    </xf>
    <xf numFmtId="0" fontId="31" fillId="24" borderId="21" xfId="0" applyFont="1" applyFill="1" applyBorder="1" applyAlignment="1">
      <alignment horizontal="center" vertical="center"/>
    </xf>
    <xf numFmtId="165" fontId="31" fillId="24" borderId="23" xfId="0" applyNumberFormat="1" applyFont="1" applyFill="1" applyBorder="1" applyAlignment="1">
      <alignment horizontal="center" vertical="center"/>
    </xf>
    <xf numFmtId="0" fontId="31" fillId="24" borderId="21" xfId="0" applyFont="1" applyFill="1" applyBorder="1"/>
    <xf numFmtId="0" fontId="32" fillId="24" borderId="21" xfId="0" applyFont="1" applyFill="1" applyBorder="1" applyAlignment="1">
      <alignment horizontal="center" vertical="center"/>
    </xf>
    <xf numFmtId="0" fontId="32" fillId="25" borderId="21" xfId="0" applyFont="1" applyFill="1" applyBorder="1" applyAlignment="1">
      <alignment horizontal="center" vertical="center"/>
    </xf>
    <xf numFmtId="2" fontId="32" fillId="24" borderId="21" xfId="0" applyNumberFormat="1" applyFont="1" applyFill="1" applyBorder="1" applyAlignment="1">
      <alignment horizontal="center" vertical="center"/>
    </xf>
    <xf numFmtId="166" fontId="32" fillId="24" borderId="21" xfId="0" applyNumberFormat="1" applyFont="1" applyFill="1" applyBorder="1" applyAlignment="1">
      <alignment horizontal="center" vertical="center"/>
    </xf>
    <xf numFmtId="43" fontId="32" fillId="25" borderId="21" xfId="0" applyNumberFormat="1" applyFont="1" applyFill="1" applyBorder="1" applyAlignment="1">
      <alignment horizontal="center" vertical="center"/>
    </xf>
    <xf numFmtId="16" fontId="32" fillId="24" borderId="21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8" fillId="0" borderId="11" xfId="0" applyFont="1" applyBorder="1"/>
    <xf numFmtId="0" fontId="8" fillId="0" borderId="12" xfId="0" applyFont="1" applyBorder="1"/>
    <xf numFmtId="0" fontId="4" fillId="4" borderId="7" xfId="0" applyFont="1" applyFill="1" applyBorder="1" applyAlignment="1">
      <alignment horizontal="center" vertical="center" wrapText="1"/>
    </xf>
    <xf numFmtId="0" fontId="8" fillId="0" borderId="14" xfId="0" applyFont="1" applyBorder="1"/>
    <xf numFmtId="0" fontId="4" fillId="4" borderId="8" xfId="0" applyFont="1" applyFill="1" applyBorder="1" applyAlignment="1">
      <alignment horizontal="left" vertical="center" wrapText="1"/>
    </xf>
    <xf numFmtId="0" fontId="8" fillId="0" borderId="15" xfId="0" applyFont="1" applyBorder="1"/>
    <xf numFmtId="0" fontId="8" fillId="0" borderId="17" xfId="0" applyFont="1" applyBorder="1"/>
    <xf numFmtId="0" fontId="8" fillId="0" borderId="18" xfId="0" applyFont="1" applyBorder="1"/>
    <xf numFmtId="0" fontId="4" fillId="4" borderId="8" xfId="0" applyFont="1" applyFill="1" applyBorder="1" applyAlignment="1">
      <alignment horizontal="center" vertical="center" wrapText="1"/>
    </xf>
    <xf numFmtId="0" fontId="21" fillId="2" borderId="0" xfId="0" applyFont="1" applyFill="1" applyBorder="1"/>
    <xf numFmtId="0" fontId="8" fillId="0" borderId="0" xfId="0" applyFont="1" applyBorder="1"/>
    <xf numFmtId="2" fontId="26" fillId="2" borderId="0" xfId="0" applyNumberFormat="1" applyFont="1" applyFill="1" applyBorder="1" applyAlignment="1">
      <alignment horizontal="left" wrapText="1"/>
    </xf>
    <xf numFmtId="165" fontId="31" fillId="18" borderId="22" xfId="0" applyNumberFormat="1" applyFont="1" applyFill="1" applyBorder="1" applyAlignment="1">
      <alignment horizontal="center" vertical="center"/>
    </xf>
    <xf numFmtId="165" fontId="31" fillId="18" borderId="23" xfId="0" applyNumberFormat="1" applyFont="1" applyFill="1" applyBorder="1" applyAlignment="1">
      <alignment horizontal="center" vertical="center"/>
    </xf>
    <xf numFmtId="16" fontId="32" fillId="17" borderId="22" xfId="0" applyNumberFormat="1" applyFont="1" applyFill="1" applyBorder="1" applyAlignment="1">
      <alignment horizontal="center" vertical="center"/>
    </xf>
    <xf numFmtId="0" fontId="32" fillId="17" borderId="23" xfId="0" applyFont="1" applyFill="1" applyBorder="1" applyAlignment="1">
      <alignment horizontal="center" vertical="center"/>
    </xf>
    <xf numFmtId="0" fontId="31" fillId="18" borderId="22" xfId="0" applyFont="1" applyFill="1" applyBorder="1" applyAlignment="1">
      <alignment horizontal="center" vertical="center"/>
    </xf>
    <xf numFmtId="0" fontId="31" fillId="18" borderId="23" xfId="0" applyFont="1" applyFill="1" applyBorder="1" applyAlignment="1">
      <alignment horizontal="center" vertical="center"/>
    </xf>
    <xf numFmtId="0" fontId="32" fillId="17" borderId="22" xfId="0" applyFont="1" applyFill="1" applyBorder="1" applyAlignment="1">
      <alignment horizontal="center" vertical="center"/>
    </xf>
    <xf numFmtId="43" fontId="32" fillId="23" borderId="22" xfId="0" applyNumberFormat="1" applyFont="1" applyFill="1" applyBorder="1" applyAlignment="1">
      <alignment horizontal="center" vertical="center"/>
    </xf>
    <xf numFmtId="43" fontId="32" fillId="23" borderId="23" xfId="0" applyNumberFormat="1" applyFont="1" applyFill="1" applyBorder="1" applyAlignment="1">
      <alignment horizontal="center" vertical="center"/>
    </xf>
    <xf numFmtId="0" fontId="32" fillId="6" borderId="22" xfId="0" applyFont="1" applyFill="1" applyBorder="1" applyAlignment="1">
      <alignment horizontal="center" vertical="center"/>
    </xf>
    <xf numFmtId="0" fontId="32" fillId="6" borderId="23" xfId="0" applyFont="1" applyFill="1" applyBorder="1" applyAlignment="1">
      <alignment horizontal="center" vertical="center"/>
    </xf>
    <xf numFmtId="43" fontId="32" fillId="22" borderId="22" xfId="0" applyNumberFormat="1" applyFont="1" applyFill="1" applyBorder="1" applyAlignment="1">
      <alignment horizontal="center" vertical="center"/>
    </xf>
    <xf numFmtId="43" fontId="32" fillId="22" borderId="23" xfId="0" applyNumberFormat="1" applyFont="1" applyFill="1" applyBorder="1" applyAlignment="1">
      <alignment horizontal="center" vertical="center"/>
    </xf>
    <xf numFmtId="165" fontId="26" fillId="11" borderId="22" xfId="0" applyNumberFormat="1" applyFont="1" applyFill="1" applyBorder="1" applyAlignment="1">
      <alignment horizontal="center" vertical="center"/>
    </xf>
    <xf numFmtId="165" fontId="26" fillId="11" borderId="23" xfId="0" applyNumberFormat="1" applyFont="1" applyFill="1" applyBorder="1" applyAlignment="1">
      <alignment horizontal="center" vertical="center"/>
    </xf>
    <xf numFmtId="0" fontId="32" fillId="14" borderId="22" xfId="0" applyFont="1" applyFill="1" applyBorder="1" applyAlignment="1">
      <alignment horizontal="center" vertical="center"/>
    </xf>
    <xf numFmtId="0" fontId="32" fillId="14" borderId="23" xfId="0" applyFont="1" applyFill="1" applyBorder="1" applyAlignment="1">
      <alignment horizontal="center" vertical="center"/>
    </xf>
    <xf numFmtId="43" fontId="32" fillId="15" borderId="22" xfId="0" applyNumberFormat="1" applyFont="1" applyFill="1" applyBorder="1" applyAlignment="1">
      <alignment horizontal="center" vertical="center"/>
    </xf>
    <xf numFmtId="43" fontId="32" fillId="15" borderId="23" xfId="0" applyNumberFormat="1" applyFont="1" applyFill="1" applyBorder="1" applyAlignment="1">
      <alignment horizontal="center" vertical="center"/>
    </xf>
    <xf numFmtId="165" fontId="26" fillId="12" borderId="22" xfId="0" applyNumberFormat="1" applyFont="1" applyFill="1" applyBorder="1" applyAlignment="1">
      <alignment horizontal="center" vertical="center"/>
    </xf>
    <xf numFmtId="165" fontId="26" fillId="12" borderId="23" xfId="0" applyNumberFormat="1" applyFont="1" applyFill="1" applyBorder="1" applyAlignment="1">
      <alignment horizontal="center" vertical="center"/>
    </xf>
    <xf numFmtId="0" fontId="31" fillId="12" borderId="22" xfId="0" applyFont="1" applyFill="1" applyBorder="1" applyAlignment="1">
      <alignment horizontal="center" vertical="center"/>
    </xf>
    <xf numFmtId="0" fontId="31" fillId="12" borderId="23" xfId="0" applyFont="1" applyFill="1" applyBorder="1" applyAlignment="1">
      <alignment horizontal="center" vertical="center"/>
    </xf>
    <xf numFmtId="165" fontId="31" fillId="12" borderId="22" xfId="0" applyNumberFormat="1" applyFont="1" applyFill="1" applyBorder="1" applyAlignment="1">
      <alignment horizontal="center" vertical="center"/>
    </xf>
    <xf numFmtId="165" fontId="31" fillId="12" borderId="23" xfId="0" applyNumberFormat="1" applyFont="1" applyFill="1" applyBorder="1" applyAlignment="1">
      <alignment horizontal="center" vertical="center"/>
    </xf>
    <xf numFmtId="0" fontId="31" fillId="11" borderId="22" xfId="0" applyFont="1" applyFill="1" applyBorder="1" applyAlignment="1">
      <alignment horizontal="center" vertical="center"/>
    </xf>
    <xf numFmtId="0" fontId="31" fillId="11" borderId="23" xfId="0" applyFont="1" applyFill="1" applyBorder="1" applyAlignment="1">
      <alignment horizontal="center" vertical="center"/>
    </xf>
    <xf numFmtId="165" fontId="31" fillId="11" borderId="22" xfId="0" applyNumberFormat="1" applyFont="1" applyFill="1" applyBorder="1" applyAlignment="1">
      <alignment horizontal="center" vertical="center"/>
    </xf>
    <xf numFmtId="165" fontId="31" fillId="11" borderId="23" xfId="0" applyNumberFormat="1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4286250</xdr:colOff>
      <xdr:row>0</xdr:row>
      <xdr:rowOff>133350</xdr:rowOff>
    </xdr:from>
    <xdr:to>
      <xdr:col>5</xdr:col>
      <xdr:colOff>514350</xdr:colOff>
      <xdr:row>4</xdr:row>
      <xdr:rowOff>38100</xdr:rowOff>
    </xdr:to>
    <xdr:pic>
      <xdr:nvPicPr>
        <xdr:cNvPr id="2" name="image00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5257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219</xdr:row>
      <xdr:rowOff>0</xdr:rowOff>
    </xdr:from>
    <xdr:to>
      <xdr:col>11</xdr:col>
      <xdr:colOff>123825</xdr:colOff>
      <xdr:row>233</xdr:row>
      <xdr:rowOff>38100</xdr:rowOff>
    </xdr:to>
    <xdr:sp macro="" textlink="">
      <xdr:nvSpPr>
        <xdr:cNvPr id="5" name="Text Box 3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>
        <a:xfrm>
          <a:off x="3943350" y="32015766"/>
          <a:ext cx="4628029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8</xdr:col>
      <xdr:colOff>76200</xdr:colOff>
      <xdr:row>0</xdr:row>
      <xdr:rowOff>76200</xdr:rowOff>
    </xdr:from>
    <xdr:to>
      <xdr:col>11</xdr:col>
      <xdr:colOff>0</xdr:colOff>
      <xdr:row>4</xdr:row>
      <xdr:rowOff>0</xdr:rowOff>
    </xdr:to>
    <xdr:pic>
      <xdr:nvPicPr>
        <xdr:cNvPr id="3" name="image01.jp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62200" cy="41910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100853</xdr:colOff>
      <xdr:row>218</xdr:row>
      <xdr:rowOff>89647</xdr:rowOff>
    </xdr:from>
    <xdr:to>
      <xdr:col>4</xdr:col>
      <xdr:colOff>605118</xdr:colOff>
      <xdr:row>223</xdr:row>
      <xdr:rowOff>72813</xdr:rowOff>
    </xdr:to>
    <xdr:pic>
      <xdr:nvPicPr>
        <xdr:cNvPr id="6" name="Picture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853" y="32474647"/>
          <a:ext cx="3608294" cy="7675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219</xdr:row>
      <xdr:rowOff>95250</xdr:rowOff>
    </xdr:from>
    <xdr:to>
      <xdr:col>9</xdr:col>
      <xdr:colOff>333375</xdr:colOff>
      <xdr:row>224</xdr:row>
      <xdr:rowOff>85725</xdr:rowOff>
    </xdr:to>
    <xdr:sp macro="" textlink="">
      <xdr:nvSpPr>
        <xdr:cNvPr id="3074" name="Text Box 3">
          <a:extLst>
            <a:ext uri="{FF2B5EF4-FFF2-40B4-BE49-F238E27FC236}">
              <a16:creationId xmlns="" xmlns:a16="http://schemas.microsoft.com/office/drawing/2014/main" id="{00000000-0008-0000-0200-0000020C0000}"/>
            </a:ext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3.jp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895475" cy="51435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9</xdr:col>
      <xdr:colOff>179294</xdr:colOff>
      <xdr:row>218</xdr:row>
      <xdr:rowOff>78441</xdr:rowOff>
    </xdr:from>
    <xdr:to>
      <xdr:col>14</xdr:col>
      <xdr:colOff>336176</xdr:colOff>
      <xdr:row>223</xdr:row>
      <xdr:rowOff>61607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3588" y="34951147"/>
          <a:ext cx="3608294" cy="76757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502022</xdr:colOff>
      <xdr:row>515</xdr:row>
      <xdr:rowOff>0</xdr:rowOff>
    </xdr:from>
    <xdr:to>
      <xdr:col>12</xdr:col>
      <xdr:colOff>331694</xdr:colOff>
      <xdr:row>519</xdr:row>
      <xdr:rowOff>78441</xdr:rowOff>
    </xdr:to>
    <xdr:sp macro="" textlink="">
      <xdr:nvSpPr>
        <xdr:cNvPr id="4098" name="Text Box 4">
          <a:extLst>
            <a:ext uri="{FF2B5EF4-FFF2-40B4-BE49-F238E27FC236}">
              <a16:creationId xmlns="" xmlns:a16="http://schemas.microsoft.com/office/drawing/2014/main" id="{00000000-0008-0000-0300-000002100000}"/>
            </a:ext>
          </a:extLst>
        </xdr:cNvPr>
        <xdr:cNvSpPr txBox="1">
          <a:spLocks noChangeArrowheads="1"/>
        </xdr:cNvSpPr>
      </xdr:nvSpPr>
      <xdr:spPr>
        <a:xfrm>
          <a:off x="5667934" y="80895265"/>
          <a:ext cx="3493995" cy="70597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5.jpg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209800" cy="51435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100853</xdr:colOff>
      <xdr:row>512</xdr:row>
      <xdr:rowOff>156881</xdr:rowOff>
    </xdr:from>
    <xdr:to>
      <xdr:col>5</xdr:col>
      <xdr:colOff>313764</xdr:colOff>
      <xdr:row>518</xdr:row>
      <xdr:rowOff>11204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853" y="81052146"/>
          <a:ext cx="3966882" cy="79561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123825</xdr:rowOff>
    </xdr:from>
    <xdr:to>
      <xdr:col>3</xdr:col>
      <xdr:colOff>1609725</xdr:colOff>
      <xdr:row>4</xdr:row>
      <xdr:rowOff>38100</xdr:rowOff>
    </xdr:to>
    <xdr:pic>
      <xdr:nvPicPr>
        <xdr:cNvPr id="2" name="image07.jpg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3352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1</xdr:row>
      <xdr:rowOff>0</xdr:rowOff>
    </xdr:from>
    <xdr:to>
      <xdr:col>11</xdr:col>
      <xdr:colOff>314325</xdr:colOff>
      <xdr:row>4</xdr:row>
      <xdr:rowOff>38100</xdr:rowOff>
    </xdr:to>
    <xdr:pic>
      <xdr:nvPicPr>
        <xdr:cNvPr id="2" name="image08.jpg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743200" cy="5143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0"/>
  <sheetViews>
    <sheetView tabSelected="1" workbookViewId="0">
      <selection activeCell="C22" sqref="C22"/>
    </sheetView>
  </sheetViews>
  <sheetFormatPr defaultColWidth="17.28515625" defaultRowHeight="15" customHeight="1"/>
  <cols>
    <col min="1" max="1" width="7" customWidth="1"/>
    <col min="2" max="2" width="9.85546875" customWidth="1"/>
    <col min="3" max="3" width="24.140625" customWidth="1"/>
    <col min="4" max="4" width="70.5703125" customWidth="1"/>
    <col min="5" max="13" width="9.28515625" customWidth="1"/>
  </cols>
  <sheetData>
    <row r="1" spans="1:13" ht="12.75" customHeight="1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2"/>
      <c r="B2" s="3"/>
      <c r="C2" s="2"/>
      <c r="D2" s="2"/>
      <c r="E2" s="2"/>
      <c r="F2" s="2"/>
      <c r="G2" s="2"/>
      <c r="H2" s="4"/>
      <c r="I2" s="4"/>
      <c r="J2" s="4"/>
      <c r="K2" s="4"/>
      <c r="L2" s="5"/>
      <c r="M2" s="1"/>
    </row>
    <row r="3" spans="1:13" ht="12.75" customHeight="1">
      <c r="A3" s="2"/>
      <c r="B3" s="3"/>
      <c r="C3" s="2"/>
      <c r="D3" s="2"/>
      <c r="E3" s="2"/>
      <c r="F3" s="2"/>
      <c r="G3" s="2"/>
      <c r="H3" s="4"/>
      <c r="I3" s="4"/>
      <c r="J3" s="4"/>
      <c r="K3" s="4"/>
      <c r="L3" s="5"/>
      <c r="M3" s="1"/>
    </row>
    <row r="4" spans="1:13" ht="12.75" customHeight="1">
      <c r="A4" s="2"/>
      <c r="B4" s="3"/>
      <c r="C4" s="2"/>
      <c r="D4" s="2"/>
      <c r="E4" s="2"/>
      <c r="F4" s="2"/>
      <c r="G4" s="2"/>
      <c r="H4" s="4"/>
      <c r="I4" s="4"/>
      <c r="J4" s="4"/>
      <c r="K4" s="4"/>
      <c r="L4" s="5"/>
      <c r="M4" s="1"/>
    </row>
    <row r="5" spans="1:13" ht="12.75" customHeight="1">
      <c r="A5" s="6"/>
      <c r="B5" s="1"/>
      <c r="C5" s="6"/>
      <c r="D5" s="6"/>
      <c r="E5" s="6"/>
      <c r="F5" s="6"/>
      <c r="G5" s="6"/>
      <c r="H5" s="1"/>
      <c r="I5" s="1"/>
      <c r="J5" s="1"/>
      <c r="K5" s="1"/>
      <c r="L5" s="1"/>
      <c r="M5" s="1"/>
    </row>
    <row r="6" spans="1:13" ht="12.75" customHeight="1">
      <c r="A6" s="6"/>
      <c r="B6" s="1"/>
      <c r="C6" s="6"/>
      <c r="D6" s="6"/>
      <c r="E6" s="6"/>
      <c r="F6" s="6"/>
      <c r="G6" s="6"/>
      <c r="H6" s="1"/>
      <c r="I6" s="1"/>
      <c r="J6" s="1"/>
      <c r="K6" s="1"/>
      <c r="L6" s="1"/>
      <c r="M6" s="1"/>
    </row>
    <row r="7" spans="1:13" ht="12.75" customHeight="1">
      <c r="A7" s="6"/>
      <c r="B7" s="1"/>
      <c r="C7" s="6"/>
      <c r="D7" s="6"/>
      <c r="E7" s="6"/>
      <c r="F7" s="6"/>
      <c r="G7" s="6"/>
      <c r="H7" s="1"/>
      <c r="I7" s="1"/>
      <c r="J7" s="1"/>
      <c r="K7" s="1"/>
      <c r="L7" s="1"/>
      <c r="M7" s="1"/>
    </row>
    <row r="8" spans="1:13" ht="12.75" customHeight="1">
      <c r="A8" s="6"/>
      <c r="B8" s="1"/>
      <c r="C8" s="6"/>
      <c r="D8" s="6"/>
      <c r="E8" s="6"/>
      <c r="F8" s="6"/>
      <c r="G8" s="6"/>
      <c r="H8" s="1"/>
      <c r="I8" s="1"/>
      <c r="J8" s="1"/>
      <c r="K8" s="1"/>
      <c r="L8" s="1"/>
      <c r="M8" s="1"/>
    </row>
    <row r="9" spans="1:13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.75" customHeight="1">
      <c r="A10" s="1"/>
      <c r="B10" s="7">
        <v>44607</v>
      </c>
      <c r="C10" s="8"/>
      <c r="D10" s="1"/>
      <c r="E10" s="9"/>
      <c r="F10" s="1"/>
      <c r="G10" s="1"/>
      <c r="H10" s="1"/>
      <c r="I10" s="1"/>
      <c r="J10" s="1"/>
      <c r="K10" s="1"/>
      <c r="L10" s="1"/>
      <c r="M10" s="1"/>
    </row>
    <row r="11" spans="1:13" ht="12.75" customHeight="1">
      <c r="A11" s="1"/>
      <c r="B11" s="7"/>
      <c r="C11" s="10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2.75" customHeight="1">
      <c r="A12" s="1"/>
      <c r="B12" s="11" t="s">
        <v>1</v>
      </c>
      <c r="C12" s="12" t="s">
        <v>2</v>
      </c>
      <c r="D12" s="11" t="s">
        <v>3</v>
      </c>
      <c r="E12" s="1"/>
      <c r="F12" s="1"/>
      <c r="G12" s="1"/>
      <c r="H12" s="1"/>
      <c r="I12" s="1"/>
      <c r="J12" s="1"/>
      <c r="K12" s="1"/>
      <c r="L12" s="1"/>
      <c r="M12" s="1"/>
    </row>
    <row r="13" spans="1:13" ht="12.75" customHeight="1">
      <c r="A13" s="1"/>
      <c r="B13" s="13">
        <v>1</v>
      </c>
      <c r="C13" s="385" t="s">
        <v>4</v>
      </c>
      <c r="D13" s="14" t="s">
        <v>5</v>
      </c>
      <c r="E13" s="1"/>
      <c r="F13" s="1"/>
      <c r="G13" s="1"/>
      <c r="H13" s="1"/>
      <c r="I13" s="1"/>
      <c r="J13" s="1"/>
      <c r="K13" s="1"/>
      <c r="L13" s="1"/>
      <c r="M13" s="1"/>
    </row>
    <row r="14" spans="1:13" ht="12.75" customHeight="1">
      <c r="A14" s="1"/>
      <c r="B14" s="13">
        <v>2</v>
      </c>
      <c r="C14" s="385" t="s">
        <v>6</v>
      </c>
      <c r="D14" s="14" t="s">
        <v>7</v>
      </c>
      <c r="E14" s="1"/>
      <c r="F14" s="1"/>
      <c r="G14" s="1"/>
      <c r="H14" s="1"/>
      <c r="I14" s="1"/>
      <c r="J14" s="1"/>
      <c r="K14" s="1"/>
      <c r="L14" s="1"/>
      <c r="M14" s="1"/>
    </row>
    <row r="15" spans="1:13" ht="12.75" customHeight="1">
      <c r="A15" s="1"/>
      <c r="B15" s="15">
        <v>3</v>
      </c>
      <c r="C15" s="386" t="s">
        <v>8</v>
      </c>
      <c r="D15" s="14" t="s">
        <v>9</v>
      </c>
      <c r="E15" s="1"/>
      <c r="F15" s="1"/>
      <c r="G15" s="1"/>
      <c r="H15" s="1"/>
      <c r="I15" s="1"/>
      <c r="J15" s="1"/>
      <c r="K15" s="1"/>
      <c r="L15" s="1"/>
      <c r="M15" s="1"/>
    </row>
    <row r="16" spans="1:13" ht="12.75" customHeight="1">
      <c r="A16" s="1"/>
      <c r="B16" s="16">
        <v>4</v>
      </c>
      <c r="C16" s="385" t="s">
        <v>10</v>
      </c>
      <c r="D16" s="17" t="s">
        <v>11</v>
      </c>
      <c r="E16" s="1"/>
      <c r="F16" s="1"/>
      <c r="G16" s="1"/>
      <c r="H16" s="1"/>
      <c r="I16" s="1"/>
      <c r="J16" s="1"/>
      <c r="K16" s="1"/>
      <c r="L16" s="1"/>
      <c r="M16" s="1"/>
    </row>
    <row r="17" spans="1:13" ht="12.75" customHeight="1">
      <c r="A17" s="1"/>
      <c r="B17" s="16">
        <v>5</v>
      </c>
      <c r="C17" s="385" t="s">
        <v>12</v>
      </c>
      <c r="D17" s="18"/>
      <c r="E17" s="1"/>
      <c r="F17" s="1"/>
      <c r="G17" s="1"/>
      <c r="H17" s="1"/>
      <c r="I17" s="1"/>
      <c r="J17" s="1"/>
      <c r="K17" s="1"/>
      <c r="L17" s="1"/>
      <c r="M17" s="1"/>
    </row>
    <row r="18" spans="1:13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 customHeight="1">
      <c r="A25" s="1"/>
      <c r="B25" s="1"/>
      <c r="C25" s="1"/>
      <c r="D25" s="1"/>
      <c r="E25" s="19"/>
      <c r="F25" s="1"/>
      <c r="G25" s="1"/>
      <c r="H25" s="1"/>
      <c r="I25" s="1"/>
      <c r="J25" s="1"/>
      <c r="K25" s="1"/>
      <c r="L25" s="1"/>
      <c r="M25" s="1"/>
    </row>
    <row r="26" spans="1:13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 t="s">
        <v>13</v>
      </c>
      <c r="L27" s="1"/>
      <c r="M27" s="1"/>
    </row>
    <row r="28" spans="1:13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</sheetData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 (Equity &amp; F&amp;O)'!A1" display="Call Tracker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22"/>
  <sheetViews>
    <sheetView zoomScale="85" zoomScaleNormal="85" workbookViewId="0">
      <pane ySplit="10" topLeftCell="A11" activePane="bottomLeft" state="frozen"/>
      <selection activeCell="B10" sqref="B10:M216"/>
      <selection pane="bottomLeft" activeCell="D19" sqref="D19"/>
    </sheetView>
  </sheetViews>
  <sheetFormatPr defaultColWidth="17.28515625" defaultRowHeight="15" customHeight="1"/>
  <cols>
    <col min="1" max="1" width="3.85546875" customWidth="1"/>
    <col min="2" max="2" width="14.5703125" customWidth="1"/>
    <col min="3" max="3" width="16.28515625" customWidth="1"/>
    <col min="4" max="4" width="11.7109375" customWidth="1"/>
    <col min="5" max="5" width="10.5703125" customWidth="1"/>
    <col min="6" max="7" width="10.7109375" customWidth="1"/>
    <col min="8" max="9" width="11.28515625" customWidth="1"/>
    <col min="10" max="10" width="12.7109375" customWidth="1"/>
    <col min="11" max="11" width="12.5703125" customWidth="1"/>
    <col min="12" max="12" width="11.85546875" customWidth="1"/>
    <col min="13" max="13" width="9.5703125" customWidth="1"/>
    <col min="14" max="14" width="10" customWidth="1"/>
    <col min="15" max="15" width="10.28515625" customWidth="1"/>
    <col min="16" max="16" width="9.28515625" customWidth="1"/>
  </cols>
  <sheetData>
    <row r="1" spans="1:16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1"/>
      <c r="O2" s="1"/>
      <c r="P2" s="1"/>
    </row>
    <row r="3" spans="1:16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1"/>
      <c r="O3" s="1"/>
      <c r="P3" s="1"/>
    </row>
    <row r="4" spans="1:16" ht="6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1"/>
      <c r="O4" s="1"/>
      <c r="P4" s="1"/>
    </row>
    <row r="5" spans="1:16" ht="24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388" t="s">
        <v>14</v>
      </c>
      <c r="N5" s="1"/>
      <c r="O5" s="1"/>
      <c r="P5" s="1"/>
    </row>
    <row r="6" spans="1:16" ht="16.5" customHeight="1">
      <c r="A6" s="21" t="s">
        <v>15</v>
      </c>
      <c r="B6" s="21"/>
      <c r="C6" s="1"/>
      <c r="D6" s="1"/>
      <c r="E6" s="1"/>
      <c r="F6" s="1"/>
      <c r="G6" s="1"/>
      <c r="H6" s="1"/>
      <c r="I6" s="1"/>
      <c r="J6" s="1"/>
      <c r="K6" s="1"/>
      <c r="L6" s="7">
        <f>Main!B10</f>
        <v>44607</v>
      </c>
      <c r="M6" s="7"/>
      <c r="N6" s="1"/>
      <c r="O6" s="1"/>
      <c r="P6" s="1"/>
    </row>
    <row r="7" spans="1:16" ht="10.5" hidden="1" customHeight="1">
      <c r="A7" s="1"/>
      <c r="B7" s="1"/>
      <c r="C7" s="1"/>
      <c r="D7" s="1"/>
      <c r="E7" s="1"/>
      <c r="F7" s="1"/>
      <c r="G7" s="1"/>
      <c r="H7" s="1"/>
      <c r="I7" s="1"/>
      <c r="J7" s="1"/>
      <c r="K7" s="7"/>
      <c r="L7" s="7"/>
      <c r="M7" s="7"/>
      <c r="N7" s="1"/>
      <c r="O7" s="1"/>
      <c r="P7" s="1"/>
    </row>
    <row r="8" spans="1:16" ht="13.5" hidden="1" customHeight="1">
      <c r="A8" s="22"/>
      <c r="B8" s="22"/>
      <c r="C8" s="1"/>
      <c r="D8" s="1"/>
      <c r="E8" s="1"/>
      <c r="F8" s="1"/>
      <c r="G8" s="1"/>
      <c r="H8" s="1"/>
      <c r="I8" s="1"/>
      <c r="J8" s="1"/>
      <c r="K8" s="7"/>
      <c r="L8" s="7"/>
      <c r="M8" s="7"/>
      <c r="N8" s="1"/>
      <c r="O8" s="1"/>
      <c r="P8" s="1"/>
    </row>
    <row r="9" spans="1:16" ht="27.75" customHeight="1">
      <c r="A9" s="452" t="s">
        <v>16</v>
      </c>
      <c r="B9" s="454" t="s">
        <v>17</v>
      </c>
      <c r="C9" s="454" t="s">
        <v>18</v>
      </c>
      <c r="D9" s="454" t="s">
        <v>19</v>
      </c>
      <c r="E9" s="23" t="s">
        <v>20</v>
      </c>
      <c r="F9" s="23" t="s">
        <v>21</v>
      </c>
      <c r="G9" s="449" t="s">
        <v>22</v>
      </c>
      <c r="H9" s="450"/>
      <c r="I9" s="451"/>
      <c r="J9" s="449" t="s">
        <v>23</v>
      </c>
      <c r="K9" s="450"/>
      <c r="L9" s="451"/>
      <c r="M9" s="23"/>
      <c r="N9" s="24"/>
      <c r="O9" s="24"/>
      <c r="P9" s="24"/>
    </row>
    <row r="10" spans="1:16" ht="59.25" customHeight="1">
      <c r="A10" s="453"/>
      <c r="B10" s="455"/>
      <c r="C10" s="455"/>
      <c r="D10" s="455"/>
      <c r="E10" s="25" t="s">
        <v>24</v>
      </c>
      <c r="F10" s="25" t="s">
        <v>24</v>
      </c>
      <c r="G10" s="12" t="s">
        <v>25</v>
      </c>
      <c r="H10" s="12" t="s">
        <v>26</v>
      </c>
      <c r="I10" s="12" t="s">
        <v>27</v>
      </c>
      <c r="J10" s="12" t="s">
        <v>28</v>
      </c>
      <c r="K10" s="12" t="s">
        <v>29</v>
      </c>
      <c r="L10" s="12" t="s">
        <v>30</v>
      </c>
      <c r="M10" s="12" t="s">
        <v>31</v>
      </c>
      <c r="N10" s="26" t="s">
        <v>32</v>
      </c>
      <c r="O10" s="26" t="s">
        <v>33</v>
      </c>
      <c r="P10" s="27" t="s">
        <v>34</v>
      </c>
    </row>
    <row r="11" spans="1:16" ht="12.75" customHeight="1">
      <c r="A11" s="28">
        <v>1</v>
      </c>
      <c r="B11" s="29" t="s">
        <v>35</v>
      </c>
      <c r="C11" s="30" t="s">
        <v>37</v>
      </c>
      <c r="D11" s="31">
        <v>44616</v>
      </c>
      <c r="E11" s="32">
        <v>16837.849999999999</v>
      </c>
      <c r="F11" s="32">
        <v>16922.616666666665</v>
      </c>
      <c r="G11" s="33">
        <v>16716.23333333333</v>
      </c>
      <c r="H11" s="33">
        <v>16594.616666666665</v>
      </c>
      <c r="I11" s="33">
        <v>16388.23333333333</v>
      </c>
      <c r="J11" s="33">
        <v>17044.23333333333</v>
      </c>
      <c r="K11" s="33">
        <v>17250.616666666669</v>
      </c>
      <c r="L11" s="33">
        <v>17372.23333333333</v>
      </c>
      <c r="M11" s="34">
        <v>17129</v>
      </c>
      <c r="N11" s="34">
        <v>16801</v>
      </c>
      <c r="O11" s="35">
        <v>11423350</v>
      </c>
      <c r="P11" s="36">
        <v>4.559163405871719E-2</v>
      </c>
    </row>
    <row r="12" spans="1:16" ht="12.75" customHeight="1">
      <c r="A12" s="28">
        <v>2</v>
      </c>
      <c r="B12" s="29" t="s">
        <v>35</v>
      </c>
      <c r="C12" s="30" t="s">
        <v>36</v>
      </c>
      <c r="D12" s="31">
        <v>44616</v>
      </c>
      <c r="E12" s="37">
        <v>36920.15</v>
      </c>
      <c r="F12" s="37">
        <v>37242.25</v>
      </c>
      <c r="G12" s="38">
        <v>36485.5</v>
      </c>
      <c r="H12" s="38">
        <v>36050.85</v>
      </c>
      <c r="I12" s="38">
        <v>35294.1</v>
      </c>
      <c r="J12" s="38">
        <v>37676.9</v>
      </c>
      <c r="K12" s="38">
        <v>38433.65</v>
      </c>
      <c r="L12" s="38">
        <v>38868.300000000003</v>
      </c>
      <c r="M12" s="28">
        <v>37999</v>
      </c>
      <c r="N12" s="28">
        <v>36807.599999999999</v>
      </c>
      <c r="O12" s="39">
        <v>2413775</v>
      </c>
      <c r="P12" s="40">
        <v>0.13589411764705883</v>
      </c>
    </row>
    <row r="13" spans="1:16" ht="12.75" customHeight="1">
      <c r="A13" s="28">
        <v>3</v>
      </c>
      <c r="B13" s="29" t="s">
        <v>35</v>
      </c>
      <c r="C13" s="30" t="s">
        <v>830</v>
      </c>
      <c r="D13" s="31">
        <v>44614</v>
      </c>
      <c r="E13" s="37">
        <v>17060.7</v>
      </c>
      <c r="F13" s="37">
        <v>17170.55</v>
      </c>
      <c r="G13" s="38">
        <v>16900.349999999999</v>
      </c>
      <c r="H13" s="38">
        <v>16740</v>
      </c>
      <c r="I13" s="38">
        <v>16469.8</v>
      </c>
      <c r="J13" s="38">
        <v>17330.899999999998</v>
      </c>
      <c r="K13" s="38">
        <v>17601.100000000002</v>
      </c>
      <c r="L13" s="38">
        <v>17761.449999999997</v>
      </c>
      <c r="M13" s="28">
        <v>17440.75</v>
      </c>
      <c r="N13" s="28">
        <v>17010.2</v>
      </c>
      <c r="O13" s="39">
        <v>3400</v>
      </c>
      <c r="P13" s="40">
        <v>0.2878787878787879</v>
      </c>
    </row>
    <row r="14" spans="1:16" ht="12.75" customHeight="1">
      <c r="A14" s="28">
        <v>4</v>
      </c>
      <c r="B14" s="29" t="s">
        <v>35</v>
      </c>
      <c r="C14" s="30" t="s">
        <v>880</v>
      </c>
      <c r="D14" s="31">
        <v>44620</v>
      </c>
      <c r="E14" s="37">
        <v>7010.25</v>
      </c>
      <c r="F14" s="37">
        <v>7070.0999999999995</v>
      </c>
      <c r="G14" s="38">
        <v>6950.1999999999989</v>
      </c>
      <c r="H14" s="38">
        <v>6890.15</v>
      </c>
      <c r="I14" s="38">
        <v>6770.2499999999991</v>
      </c>
      <c r="J14" s="38">
        <v>7130.1499999999987</v>
      </c>
      <c r="K14" s="38">
        <v>7250.0499999999984</v>
      </c>
      <c r="L14" s="38">
        <v>7310.0999999999985</v>
      </c>
      <c r="M14" s="28">
        <v>7190</v>
      </c>
      <c r="N14" s="28">
        <v>7010.05</v>
      </c>
      <c r="O14" s="39">
        <v>3375</v>
      </c>
      <c r="P14" s="40">
        <v>0</v>
      </c>
    </row>
    <row r="15" spans="1:16" ht="12.75" customHeight="1">
      <c r="A15" s="28">
        <v>5</v>
      </c>
      <c r="B15" s="29" t="s">
        <v>38</v>
      </c>
      <c r="C15" s="30" t="s">
        <v>39</v>
      </c>
      <c r="D15" s="31">
        <v>44616</v>
      </c>
      <c r="E15" s="37">
        <v>954.95</v>
      </c>
      <c r="F15" s="37">
        <v>957.21666666666658</v>
      </c>
      <c r="G15" s="38">
        <v>942.03333333333319</v>
      </c>
      <c r="H15" s="38">
        <v>929.11666666666656</v>
      </c>
      <c r="I15" s="38">
        <v>913.93333333333317</v>
      </c>
      <c r="J15" s="38">
        <v>970.13333333333321</v>
      </c>
      <c r="K15" s="38">
        <v>985.31666666666661</v>
      </c>
      <c r="L15" s="38">
        <v>998.23333333333323</v>
      </c>
      <c r="M15" s="28">
        <v>972.4</v>
      </c>
      <c r="N15" s="28">
        <v>944.3</v>
      </c>
      <c r="O15" s="39">
        <v>3023450</v>
      </c>
      <c r="P15" s="40">
        <v>-1.9840176357123176E-2</v>
      </c>
    </row>
    <row r="16" spans="1:16" ht="12.75" customHeight="1">
      <c r="A16" s="28">
        <v>6</v>
      </c>
      <c r="B16" s="29" t="s">
        <v>47</v>
      </c>
      <c r="C16" s="30" t="s">
        <v>239</v>
      </c>
      <c r="D16" s="31">
        <v>44616</v>
      </c>
      <c r="E16" s="37">
        <v>16138.35</v>
      </c>
      <c r="F16" s="37">
        <v>16305.116666666667</v>
      </c>
      <c r="G16" s="38">
        <v>15933.233333333334</v>
      </c>
      <c r="H16" s="38">
        <v>15728.116666666667</v>
      </c>
      <c r="I16" s="38">
        <v>15356.233333333334</v>
      </c>
      <c r="J16" s="38">
        <v>16510.233333333334</v>
      </c>
      <c r="K16" s="38">
        <v>16882.116666666669</v>
      </c>
      <c r="L16" s="38">
        <v>17087.233333333334</v>
      </c>
      <c r="M16" s="28">
        <v>16677</v>
      </c>
      <c r="N16" s="28">
        <v>16100</v>
      </c>
      <c r="O16" s="39">
        <v>73250</v>
      </c>
      <c r="P16" s="40">
        <v>-3.839842468001313E-2</v>
      </c>
    </row>
    <row r="17" spans="1:16" ht="12.75" customHeight="1">
      <c r="A17" s="28">
        <v>7</v>
      </c>
      <c r="B17" s="29" t="s">
        <v>44</v>
      </c>
      <c r="C17" s="30" t="s">
        <v>243</v>
      </c>
      <c r="D17" s="31">
        <v>44616</v>
      </c>
      <c r="E17" s="37">
        <v>111.35</v>
      </c>
      <c r="F17" s="37">
        <v>112.3</v>
      </c>
      <c r="G17" s="38">
        <v>109.3</v>
      </c>
      <c r="H17" s="38">
        <v>107.25</v>
      </c>
      <c r="I17" s="38">
        <v>104.25</v>
      </c>
      <c r="J17" s="38">
        <v>114.35</v>
      </c>
      <c r="K17" s="38">
        <v>117.35</v>
      </c>
      <c r="L17" s="38">
        <v>119.39999999999999</v>
      </c>
      <c r="M17" s="28">
        <v>115.3</v>
      </c>
      <c r="N17" s="28">
        <v>110.25</v>
      </c>
      <c r="O17" s="39">
        <v>17366800</v>
      </c>
      <c r="P17" s="40">
        <v>-2.0109235352532274E-2</v>
      </c>
    </row>
    <row r="18" spans="1:16" ht="12.75" customHeight="1">
      <c r="A18" s="28">
        <v>8</v>
      </c>
      <c r="B18" s="29" t="s">
        <v>40</v>
      </c>
      <c r="C18" s="30" t="s">
        <v>41</v>
      </c>
      <c r="D18" s="31">
        <v>44616</v>
      </c>
      <c r="E18" s="37">
        <v>266.85000000000002</v>
      </c>
      <c r="F18" s="37">
        <v>271.45</v>
      </c>
      <c r="G18" s="38">
        <v>260.04999999999995</v>
      </c>
      <c r="H18" s="38">
        <v>253.24999999999994</v>
      </c>
      <c r="I18" s="38">
        <v>241.84999999999991</v>
      </c>
      <c r="J18" s="38">
        <v>278.25</v>
      </c>
      <c r="K18" s="38">
        <v>289.64999999999998</v>
      </c>
      <c r="L18" s="38">
        <v>296.45000000000005</v>
      </c>
      <c r="M18" s="28">
        <v>282.85000000000002</v>
      </c>
      <c r="N18" s="28">
        <v>264.64999999999998</v>
      </c>
      <c r="O18" s="39">
        <v>14593800</v>
      </c>
      <c r="P18" s="40">
        <v>-1.4917514917514918E-2</v>
      </c>
    </row>
    <row r="19" spans="1:16" ht="12.75" customHeight="1">
      <c r="A19" s="28">
        <v>9</v>
      </c>
      <c r="B19" s="29" t="s">
        <v>42</v>
      </c>
      <c r="C19" s="30" t="s">
        <v>43</v>
      </c>
      <c r="D19" s="31">
        <v>44616</v>
      </c>
      <c r="E19" s="37">
        <v>2151.4499999999998</v>
      </c>
      <c r="F19" s="37">
        <v>2173.2166666666667</v>
      </c>
      <c r="G19" s="38">
        <v>2122.6833333333334</v>
      </c>
      <c r="H19" s="38">
        <v>2093.9166666666665</v>
      </c>
      <c r="I19" s="38">
        <v>2043.3833333333332</v>
      </c>
      <c r="J19" s="38">
        <v>2201.9833333333336</v>
      </c>
      <c r="K19" s="38">
        <v>2252.5166666666673</v>
      </c>
      <c r="L19" s="38">
        <v>2281.2833333333338</v>
      </c>
      <c r="M19" s="28">
        <v>2223.75</v>
      </c>
      <c r="N19" s="28">
        <v>2144.4499999999998</v>
      </c>
      <c r="O19" s="39">
        <v>2250000</v>
      </c>
      <c r="P19" s="40">
        <v>-3.7635598848793448E-3</v>
      </c>
    </row>
    <row r="20" spans="1:16" ht="12.75" customHeight="1">
      <c r="A20" s="28">
        <v>10</v>
      </c>
      <c r="B20" s="29" t="s">
        <v>44</v>
      </c>
      <c r="C20" s="30" t="s">
        <v>45</v>
      </c>
      <c r="D20" s="31">
        <v>44616</v>
      </c>
      <c r="E20" s="37">
        <v>1665.25</v>
      </c>
      <c r="F20" s="37">
        <v>1686.1333333333332</v>
      </c>
      <c r="G20" s="38">
        <v>1636.1166666666663</v>
      </c>
      <c r="H20" s="38">
        <v>1606.9833333333331</v>
      </c>
      <c r="I20" s="38">
        <v>1556.9666666666662</v>
      </c>
      <c r="J20" s="38">
        <v>1715.2666666666664</v>
      </c>
      <c r="K20" s="38">
        <v>1765.2833333333333</v>
      </c>
      <c r="L20" s="38">
        <v>1794.4166666666665</v>
      </c>
      <c r="M20" s="28">
        <v>1736.15</v>
      </c>
      <c r="N20" s="28">
        <v>1657</v>
      </c>
      <c r="O20" s="39">
        <v>21469500</v>
      </c>
      <c r="P20" s="40">
        <v>7.9340860543179736E-3</v>
      </c>
    </row>
    <row r="21" spans="1:16" ht="12.75" customHeight="1">
      <c r="A21" s="28">
        <v>11</v>
      </c>
      <c r="B21" s="29" t="s">
        <v>44</v>
      </c>
      <c r="C21" s="30" t="s">
        <v>46</v>
      </c>
      <c r="D21" s="31">
        <v>44616</v>
      </c>
      <c r="E21" s="37">
        <v>694.85</v>
      </c>
      <c r="F21" s="37">
        <v>701.45000000000016</v>
      </c>
      <c r="G21" s="38">
        <v>684.45000000000027</v>
      </c>
      <c r="H21" s="38">
        <v>674.05000000000007</v>
      </c>
      <c r="I21" s="38">
        <v>657.05000000000018</v>
      </c>
      <c r="J21" s="38">
        <v>711.85000000000036</v>
      </c>
      <c r="K21" s="38">
        <v>728.85000000000014</v>
      </c>
      <c r="L21" s="38">
        <v>739.25000000000045</v>
      </c>
      <c r="M21" s="28">
        <v>718.45</v>
      </c>
      <c r="N21" s="28">
        <v>691.05</v>
      </c>
      <c r="O21" s="39">
        <v>89851250</v>
      </c>
      <c r="P21" s="40">
        <v>-3.4521003743241368E-3</v>
      </c>
    </row>
    <row r="22" spans="1:16" ht="12.75" customHeight="1">
      <c r="A22" s="28">
        <v>12</v>
      </c>
      <c r="B22" s="29" t="s">
        <v>47</v>
      </c>
      <c r="C22" s="30" t="s">
        <v>48</v>
      </c>
      <c r="D22" s="31">
        <v>44616</v>
      </c>
      <c r="E22" s="37">
        <v>3365.75</v>
      </c>
      <c r="F22" s="37">
        <v>3379.9</v>
      </c>
      <c r="G22" s="38">
        <v>3327.4</v>
      </c>
      <c r="H22" s="38">
        <v>3289.05</v>
      </c>
      <c r="I22" s="38">
        <v>3236.55</v>
      </c>
      <c r="J22" s="38">
        <v>3418.25</v>
      </c>
      <c r="K22" s="38">
        <v>3470.75</v>
      </c>
      <c r="L22" s="38">
        <v>3509.1</v>
      </c>
      <c r="M22" s="28">
        <v>3432.4</v>
      </c>
      <c r="N22" s="28">
        <v>3341.55</v>
      </c>
      <c r="O22" s="39">
        <v>338600</v>
      </c>
      <c r="P22" s="40">
        <v>7.4238578680203046E-2</v>
      </c>
    </row>
    <row r="23" spans="1:16" ht="12.75" customHeight="1">
      <c r="A23" s="28">
        <v>13</v>
      </c>
      <c r="B23" s="29" t="s">
        <v>49</v>
      </c>
      <c r="C23" s="30" t="s">
        <v>50</v>
      </c>
      <c r="D23" s="31">
        <v>44616</v>
      </c>
      <c r="E23" s="37">
        <v>576.85</v>
      </c>
      <c r="F23" s="37">
        <v>583.68333333333328</v>
      </c>
      <c r="G23" s="38">
        <v>567.36666666666656</v>
      </c>
      <c r="H23" s="38">
        <v>557.88333333333333</v>
      </c>
      <c r="I23" s="38">
        <v>541.56666666666661</v>
      </c>
      <c r="J23" s="38">
        <v>593.16666666666652</v>
      </c>
      <c r="K23" s="38">
        <v>609.48333333333335</v>
      </c>
      <c r="L23" s="38">
        <v>618.96666666666647</v>
      </c>
      <c r="M23" s="28">
        <v>600</v>
      </c>
      <c r="N23" s="28">
        <v>574.20000000000005</v>
      </c>
      <c r="O23" s="39">
        <v>9044000</v>
      </c>
      <c r="P23" s="40">
        <v>4.8579710144927533E-2</v>
      </c>
    </row>
    <row r="24" spans="1:16" ht="12.75" customHeight="1">
      <c r="A24" s="28">
        <v>14</v>
      </c>
      <c r="B24" s="29" t="s">
        <v>42</v>
      </c>
      <c r="C24" s="30" t="s">
        <v>51</v>
      </c>
      <c r="D24" s="31">
        <v>44616</v>
      </c>
      <c r="E24" s="37">
        <v>355.9</v>
      </c>
      <c r="F24" s="37">
        <v>359.05</v>
      </c>
      <c r="G24" s="38">
        <v>351.95000000000005</v>
      </c>
      <c r="H24" s="38">
        <v>348.00000000000006</v>
      </c>
      <c r="I24" s="38">
        <v>340.90000000000009</v>
      </c>
      <c r="J24" s="38">
        <v>363</v>
      </c>
      <c r="K24" s="38">
        <v>370.1</v>
      </c>
      <c r="L24" s="38">
        <v>374.04999999999995</v>
      </c>
      <c r="M24" s="28">
        <v>366.15</v>
      </c>
      <c r="N24" s="28">
        <v>355.1</v>
      </c>
      <c r="O24" s="39">
        <v>15502500</v>
      </c>
      <c r="P24" s="40">
        <v>-7.7764976958525347E-3</v>
      </c>
    </row>
    <row r="25" spans="1:16" ht="12.75" customHeight="1">
      <c r="A25" s="28">
        <v>15</v>
      </c>
      <c r="B25" s="29" t="s">
        <v>47</v>
      </c>
      <c r="C25" s="30" t="s">
        <v>52</v>
      </c>
      <c r="D25" s="31">
        <v>44616</v>
      </c>
      <c r="E25" s="37">
        <v>736.8</v>
      </c>
      <c r="F25" s="37">
        <v>740.94999999999993</v>
      </c>
      <c r="G25" s="38">
        <v>729.49999999999989</v>
      </c>
      <c r="H25" s="38">
        <v>722.19999999999993</v>
      </c>
      <c r="I25" s="38">
        <v>710.74999999999989</v>
      </c>
      <c r="J25" s="38">
        <v>748.24999999999989</v>
      </c>
      <c r="K25" s="38">
        <v>759.69999999999993</v>
      </c>
      <c r="L25" s="38">
        <v>766.99999999999989</v>
      </c>
      <c r="M25" s="28">
        <v>752.4</v>
      </c>
      <c r="N25" s="28">
        <v>733.65</v>
      </c>
      <c r="O25" s="39">
        <v>1888600</v>
      </c>
      <c r="P25" s="40">
        <v>5.5907566157286622E-3</v>
      </c>
    </row>
    <row r="26" spans="1:16" ht="12.75" customHeight="1">
      <c r="A26" s="28">
        <v>16</v>
      </c>
      <c r="B26" s="29" t="s">
        <v>44</v>
      </c>
      <c r="C26" s="30" t="s">
        <v>53</v>
      </c>
      <c r="D26" s="31">
        <v>44616</v>
      </c>
      <c r="E26" s="37">
        <v>4497.3</v>
      </c>
      <c r="F26" s="37">
        <v>4532.0833333333339</v>
      </c>
      <c r="G26" s="38">
        <v>4377.8166666666675</v>
      </c>
      <c r="H26" s="38">
        <v>4258.3333333333339</v>
      </c>
      <c r="I26" s="38">
        <v>4104.0666666666675</v>
      </c>
      <c r="J26" s="38">
        <v>4651.5666666666675</v>
      </c>
      <c r="K26" s="38">
        <v>4805.8333333333339</v>
      </c>
      <c r="L26" s="38">
        <v>4925.3166666666675</v>
      </c>
      <c r="M26" s="28">
        <v>4686.3500000000004</v>
      </c>
      <c r="N26" s="28">
        <v>4412.6000000000004</v>
      </c>
      <c r="O26" s="39">
        <v>2612625</v>
      </c>
      <c r="P26" s="40">
        <v>-9.2904204389249664E-3</v>
      </c>
    </row>
    <row r="27" spans="1:16" ht="12.75" customHeight="1">
      <c r="A27" s="28">
        <v>17</v>
      </c>
      <c r="B27" s="260" t="s">
        <v>49</v>
      </c>
      <c r="C27" s="30" t="s">
        <v>54</v>
      </c>
      <c r="D27" s="31">
        <v>44616</v>
      </c>
      <c r="E27" s="37">
        <v>208.3</v>
      </c>
      <c r="F27" s="37">
        <v>210.61666666666667</v>
      </c>
      <c r="G27" s="38">
        <v>204.83333333333334</v>
      </c>
      <c r="H27" s="38">
        <v>201.36666666666667</v>
      </c>
      <c r="I27" s="38">
        <v>195.58333333333334</v>
      </c>
      <c r="J27" s="38">
        <v>214.08333333333334</v>
      </c>
      <c r="K27" s="38">
        <v>219.86666666666665</v>
      </c>
      <c r="L27" s="38">
        <v>223.33333333333334</v>
      </c>
      <c r="M27" s="28">
        <v>216.4</v>
      </c>
      <c r="N27" s="28">
        <v>207.15</v>
      </c>
      <c r="O27" s="39">
        <v>13637500</v>
      </c>
      <c r="P27" s="40">
        <v>4.4418916331610186E-2</v>
      </c>
    </row>
    <row r="28" spans="1:16" ht="12.75" customHeight="1">
      <c r="A28" s="28">
        <v>18</v>
      </c>
      <c r="B28" s="29" t="s">
        <v>49</v>
      </c>
      <c r="C28" s="30" t="s">
        <v>55</v>
      </c>
      <c r="D28" s="31">
        <v>44616</v>
      </c>
      <c r="E28" s="37">
        <v>123.85</v>
      </c>
      <c r="F28" s="37">
        <v>125.31666666666666</v>
      </c>
      <c r="G28" s="38">
        <v>121.33333333333331</v>
      </c>
      <c r="H28" s="38">
        <v>118.81666666666665</v>
      </c>
      <c r="I28" s="38">
        <v>114.8333333333333</v>
      </c>
      <c r="J28" s="38">
        <v>127.83333333333333</v>
      </c>
      <c r="K28" s="38">
        <v>131.81666666666666</v>
      </c>
      <c r="L28" s="38">
        <v>134.33333333333334</v>
      </c>
      <c r="M28" s="28">
        <v>129.30000000000001</v>
      </c>
      <c r="N28" s="28">
        <v>122.8</v>
      </c>
      <c r="O28" s="39">
        <v>31464000</v>
      </c>
      <c r="P28" s="40">
        <v>-2.4417468954932329E-2</v>
      </c>
    </row>
    <row r="29" spans="1:16" ht="12.75" customHeight="1">
      <c r="A29" s="28">
        <v>19</v>
      </c>
      <c r="B29" s="261" t="s">
        <v>56</v>
      </c>
      <c r="C29" s="30" t="s">
        <v>57</v>
      </c>
      <c r="D29" s="31">
        <v>44616</v>
      </c>
      <c r="E29" s="37">
        <v>3142</v>
      </c>
      <c r="F29" s="37">
        <v>3150.35</v>
      </c>
      <c r="G29" s="38">
        <v>3119</v>
      </c>
      <c r="H29" s="38">
        <v>3096</v>
      </c>
      <c r="I29" s="38">
        <v>3064.65</v>
      </c>
      <c r="J29" s="38">
        <v>3173.35</v>
      </c>
      <c r="K29" s="38">
        <v>3204.6999999999994</v>
      </c>
      <c r="L29" s="38">
        <v>3227.7</v>
      </c>
      <c r="M29" s="28">
        <v>3181.7</v>
      </c>
      <c r="N29" s="28">
        <v>3127.35</v>
      </c>
      <c r="O29" s="39">
        <v>3893100</v>
      </c>
      <c r="P29" s="40">
        <v>-6.0889212269750696E-3</v>
      </c>
    </row>
    <row r="30" spans="1:16" ht="12.75" customHeight="1">
      <c r="A30" s="28">
        <v>20</v>
      </c>
      <c r="B30" s="29" t="s">
        <v>44</v>
      </c>
      <c r="C30" s="30" t="s">
        <v>307</v>
      </c>
      <c r="D30" s="31">
        <v>44616</v>
      </c>
      <c r="E30" s="37">
        <v>1973.7</v>
      </c>
      <c r="F30" s="37">
        <v>1988.8666666666668</v>
      </c>
      <c r="G30" s="38">
        <v>1948.7833333333335</v>
      </c>
      <c r="H30" s="38">
        <v>1923.8666666666668</v>
      </c>
      <c r="I30" s="38">
        <v>1883.7833333333335</v>
      </c>
      <c r="J30" s="38">
        <v>2013.7833333333335</v>
      </c>
      <c r="K30" s="38">
        <v>2053.8666666666668</v>
      </c>
      <c r="L30" s="38">
        <v>2078.7833333333338</v>
      </c>
      <c r="M30" s="28">
        <v>2028.95</v>
      </c>
      <c r="N30" s="28">
        <v>1963.95</v>
      </c>
      <c r="O30" s="39">
        <v>913275</v>
      </c>
      <c r="P30" s="40">
        <v>2.717391304347826E-3</v>
      </c>
    </row>
    <row r="31" spans="1:16" ht="12.75" customHeight="1">
      <c r="A31" s="28">
        <v>21</v>
      </c>
      <c r="B31" s="29" t="s">
        <v>44</v>
      </c>
      <c r="C31" s="30" t="s">
        <v>308</v>
      </c>
      <c r="D31" s="31">
        <v>44616</v>
      </c>
      <c r="E31" s="37">
        <v>9275.4</v>
      </c>
      <c r="F31" s="37">
        <v>9323.2333333333318</v>
      </c>
      <c r="G31" s="38">
        <v>9122.5166666666628</v>
      </c>
      <c r="H31" s="38">
        <v>8969.6333333333314</v>
      </c>
      <c r="I31" s="38">
        <v>8768.9166666666624</v>
      </c>
      <c r="J31" s="38">
        <v>9476.1166666666631</v>
      </c>
      <c r="K31" s="38">
        <v>9676.8333333333339</v>
      </c>
      <c r="L31" s="38">
        <v>9829.7166666666635</v>
      </c>
      <c r="M31" s="28">
        <v>9523.9500000000007</v>
      </c>
      <c r="N31" s="28">
        <v>9170.35</v>
      </c>
      <c r="O31" s="39">
        <v>108825</v>
      </c>
      <c r="P31" s="40">
        <v>0.15158730158730158</v>
      </c>
    </row>
    <row r="32" spans="1:16" ht="12.75" customHeight="1">
      <c r="A32" s="28">
        <v>22</v>
      </c>
      <c r="B32" s="29" t="s">
        <v>58</v>
      </c>
      <c r="C32" s="30" t="s">
        <v>59</v>
      </c>
      <c r="D32" s="31">
        <v>44616</v>
      </c>
      <c r="E32" s="37">
        <v>1254.8499999999999</v>
      </c>
      <c r="F32" s="37">
        <v>1271.1166666666666</v>
      </c>
      <c r="G32" s="38">
        <v>1233.1333333333332</v>
      </c>
      <c r="H32" s="38">
        <v>1211.4166666666667</v>
      </c>
      <c r="I32" s="38">
        <v>1173.4333333333334</v>
      </c>
      <c r="J32" s="38">
        <v>1292.833333333333</v>
      </c>
      <c r="K32" s="38">
        <v>1330.8166666666662</v>
      </c>
      <c r="L32" s="38">
        <v>1352.5333333333328</v>
      </c>
      <c r="M32" s="28">
        <v>1309.0999999999999</v>
      </c>
      <c r="N32" s="28">
        <v>1249.4000000000001</v>
      </c>
      <c r="O32" s="39">
        <v>3004500</v>
      </c>
      <c r="P32" s="40">
        <v>8.6029278872221213E-2</v>
      </c>
    </row>
    <row r="33" spans="1:16" ht="12.75" customHeight="1">
      <c r="A33" s="28">
        <v>23</v>
      </c>
      <c r="B33" s="29" t="s">
        <v>47</v>
      </c>
      <c r="C33" s="30" t="s">
        <v>60</v>
      </c>
      <c r="D33" s="31">
        <v>44616</v>
      </c>
      <c r="E33" s="37">
        <v>679.95</v>
      </c>
      <c r="F33" s="37">
        <v>690.16666666666663</v>
      </c>
      <c r="G33" s="38">
        <v>666.13333333333321</v>
      </c>
      <c r="H33" s="38">
        <v>652.31666666666661</v>
      </c>
      <c r="I33" s="38">
        <v>628.28333333333319</v>
      </c>
      <c r="J33" s="38">
        <v>703.98333333333323</v>
      </c>
      <c r="K33" s="38">
        <v>728.01666666666677</v>
      </c>
      <c r="L33" s="38">
        <v>741.83333333333326</v>
      </c>
      <c r="M33" s="28">
        <v>714.2</v>
      </c>
      <c r="N33" s="28">
        <v>676.35</v>
      </c>
      <c r="O33" s="39">
        <v>13202250</v>
      </c>
      <c r="P33" s="40">
        <v>-3.3757821934350639E-2</v>
      </c>
    </row>
    <row r="34" spans="1:16" ht="12.75" customHeight="1">
      <c r="A34" s="28">
        <v>24</v>
      </c>
      <c r="B34" s="29" t="s">
        <v>58</v>
      </c>
      <c r="C34" s="30" t="s">
        <v>61</v>
      </c>
      <c r="D34" s="31">
        <v>44616</v>
      </c>
      <c r="E34" s="37">
        <v>774.7</v>
      </c>
      <c r="F34" s="37">
        <v>783.16666666666663</v>
      </c>
      <c r="G34" s="38">
        <v>763.5333333333333</v>
      </c>
      <c r="H34" s="38">
        <v>752.36666666666667</v>
      </c>
      <c r="I34" s="38">
        <v>732.73333333333335</v>
      </c>
      <c r="J34" s="38">
        <v>794.33333333333326</v>
      </c>
      <c r="K34" s="38">
        <v>813.9666666666667</v>
      </c>
      <c r="L34" s="38">
        <v>825.13333333333321</v>
      </c>
      <c r="M34" s="28">
        <v>802.8</v>
      </c>
      <c r="N34" s="28">
        <v>772</v>
      </c>
      <c r="O34" s="39">
        <v>36984000</v>
      </c>
      <c r="P34" s="40">
        <v>-4.6735331415669171E-2</v>
      </c>
    </row>
    <row r="35" spans="1:16" ht="12.75" customHeight="1">
      <c r="A35" s="28">
        <v>25</v>
      </c>
      <c r="B35" s="29" t="s">
        <v>49</v>
      </c>
      <c r="C35" s="30" t="s">
        <v>62</v>
      </c>
      <c r="D35" s="31">
        <v>44616</v>
      </c>
      <c r="E35" s="37">
        <v>3485.95</v>
      </c>
      <c r="F35" s="37">
        <v>3498.0833333333335</v>
      </c>
      <c r="G35" s="38">
        <v>3461.6166666666668</v>
      </c>
      <c r="H35" s="38">
        <v>3437.2833333333333</v>
      </c>
      <c r="I35" s="38">
        <v>3400.8166666666666</v>
      </c>
      <c r="J35" s="38">
        <v>3522.416666666667</v>
      </c>
      <c r="K35" s="38">
        <v>3558.8833333333332</v>
      </c>
      <c r="L35" s="38">
        <v>3583.2166666666672</v>
      </c>
      <c r="M35" s="28">
        <v>3534.55</v>
      </c>
      <c r="N35" s="28">
        <v>3473.75</v>
      </c>
      <c r="O35" s="39">
        <v>2143500</v>
      </c>
      <c r="P35" s="40">
        <v>8.4685956245589278E-3</v>
      </c>
    </row>
    <row r="36" spans="1:16" ht="12.75" customHeight="1">
      <c r="A36" s="28">
        <v>26</v>
      </c>
      <c r="B36" s="29" t="s">
        <v>63</v>
      </c>
      <c r="C36" s="30" t="s">
        <v>64</v>
      </c>
      <c r="D36" s="31">
        <v>44616</v>
      </c>
      <c r="E36" s="37">
        <v>15675.15</v>
      </c>
      <c r="F36" s="37">
        <v>15668.566666666666</v>
      </c>
      <c r="G36" s="38">
        <v>15455.183333333331</v>
      </c>
      <c r="H36" s="38">
        <v>15235.216666666665</v>
      </c>
      <c r="I36" s="38">
        <v>15021.83333333333</v>
      </c>
      <c r="J36" s="38">
        <v>15888.533333333331</v>
      </c>
      <c r="K36" s="38">
        <v>16101.916666666666</v>
      </c>
      <c r="L36" s="38">
        <v>16321.883333333331</v>
      </c>
      <c r="M36" s="28">
        <v>15881.95</v>
      </c>
      <c r="N36" s="28">
        <v>15448.6</v>
      </c>
      <c r="O36" s="39">
        <v>675250</v>
      </c>
      <c r="P36" s="40">
        <v>1.832302820087468E-2</v>
      </c>
    </row>
    <row r="37" spans="1:16" ht="12.75" customHeight="1">
      <c r="A37" s="28">
        <v>27</v>
      </c>
      <c r="B37" s="29" t="s">
        <v>63</v>
      </c>
      <c r="C37" s="30" t="s">
        <v>65</v>
      </c>
      <c r="D37" s="31">
        <v>44616</v>
      </c>
      <c r="E37" s="37">
        <v>6776.5</v>
      </c>
      <c r="F37" s="37">
        <v>6815.833333333333</v>
      </c>
      <c r="G37" s="38">
        <v>6700.6666666666661</v>
      </c>
      <c r="H37" s="38">
        <v>6624.833333333333</v>
      </c>
      <c r="I37" s="38">
        <v>6509.6666666666661</v>
      </c>
      <c r="J37" s="38">
        <v>6891.6666666666661</v>
      </c>
      <c r="K37" s="38">
        <v>7006.8333333333321</v>
      </c>
      <c r="L37" s="38">
        <v>7082.6666666666661</v>
      </c>
      <c r="M37" s="28">
        <v>6931</v>
      </c>
      <c r="N37" s="28">
        <v>6740</v>
      </c>
      <c r="O37" s="39">
        <v>4656000</v>
      </c>
      <c r="P37" s="40">
        <v>2.1254271032311871E-3</v>
      </c>
    </row>
    <row r="38" spans="1:16" ht="12.75" customHeight="1">
      <c r="A38" s="28">
        <v>28</v>
      </c>
      <c r="B38" s="29" t="s">
        <v>49</v>
      </c>
      <c r="C38" s="30" t="s">
        <v>66</v>
      </c>
      <c r="D38" s="31">
        <v>44616</v>
      </c>
      <c r="E38" s="37">
        <v>2086.5</v>
      </c>
      <c r="F38" s="37">
        <v>2103.0499999999997</v>
      </c>
      <c r="G38" s="38">
        <v>2055.9499999999994</v>
      </c>
      <c r="H38" s="38">
        <v>2025.3999999999996</v>
      </c>
      <c r="I38" s="38">
        <v>1978.2999999999993</v>
      </c>
      <c r="J38" s="38">
        <v>2133.5999999999995</v>
      </c>
      <c r="K38" s="38">
        <v>2180.6999999999998</v>
      </c>
      <c r="L38" s="38">
        <v>2211.2499999999995</v>
      </c>
      <c r="M38" s="28">
        <v>2150.15</v>
      </c>
      <c r="N38" s="28">
        <v>2072.5</v>
      </c>
      <c r="O38" s="39">
        <v>1168200</v>
      </c>
      <c r="P38" s="40">
        <v>3.252607389075482E-2</v>
      </c>
    </row>
    <row r="39" spans="1:16" ht="12.75" customHeight="1">
      <c r="A39" s="28">
        <v>29</v>
      </c>
      <c r="B39" s="29" t="s">
        <v>44</v>
      </c>
      <c r="C39" s="30" t="s">
        <v>316</v>
      </c>
      <c r="D39" s="31">
        <v>44616</v>
      </c>
      <c r="E39" s="37">
        <v>398.95</v>
      </c>
      <c r="F39" s="37">
        <v>404.08333333333331</v>
      </c>
      <c r="G39" s="38">
        <v>390.01666666666665</v>
      </c>
      <c r="H39" s="38">
        <v>381.08333333333331</v>
      </c>
      <c r="I39" s="38">
        <v>367.01666666666665</v>
      </c>
      <c r="J39" s="38">
        <v>413.01666666666665</v>
      </c>
      <c r="K39" s="38">
        <v>427.08333333333337</v>
      </c>
      <c r="L39" s="38">
        <v>436.01666666666665</v>
      </c>
      <c r="M39" s="28">
        <v>418.15</v>
      </c>
      <c r="N39" s="28">
        <v>395.15</v>
      </c>
      <c r="O39" s="39">
        <v>7569600</v>
      </c>
      <c r="P39" s="40">
        <v>-3.2317447330742481E-2</v>
      </c>
    </row>
    <row r="40" spans="1:16" ht="12.75" customHeight="1">
      <c r="A40" s="28">
        <v>30</v>
      </c>
      <c r="B40" s="29" t="s">
        <v>58</v>
      </c>
      <c r="C40" s="30" t="s">
        <v>67</v>
      </c>
      <c r="D40" s="31">
        <v>44616</v>
      </c>
      <c r="E40" s="37">
        <v>310.3</v>
      </c>
      <c r="F40" s="37">
        <v>310.76666666666671</v>
      </c>
      <c r="G40" s="38">
        <v>305.88333333333344</v>
      </c>
      <c r="H40" s="38">
        <v>301.46666666666675</v>
      </c>
      <c r="I40" s="38">
        <v>296.58333333333348</v>
      </c>
      <c r="J40" s="38">
        <v>315.18333333333339</v>
      </c>
      <c r="K40" s="38">
        <v>320.06666666666672</v>
      </c>
      <c r="L40" s="38">
        <v>324.48333333333335</v>
      </c>
      <c r="M40" s="28">
        <v>315.64999999999998</v>
      </c>
      <c r="N40" s="28">
        <v>306.35000000000002</v>
      </c>
      <c r="O40" s="39">
        <v>21274200</v>
      </c>
      <c r="P40" s="40">
        <v>1.1554262238959261E-2</v>
      </c>
    </row>
    <row r="41" spans="1:16" ht="12.75" customHeight="1">
      <c r="A41" s="28">
        <v>31</v>
      </c>
      <c r="B41" s="29" t="s">
        <v>58</v>
      </c>
      <c r="C41" s="30" t="s">
        <v>68</v>
      </c>
      <c r="D41" s="31">
        <v>44616</v>
      </c>
      <c r="E41" s="37">
        <v>106.2</v>
      </c>
      <c r="F41" s="37">
        <v>107.41666666666667</v>
      </c>
      <c r="G41" s="38">
        <v>104.38333333333334</v>
      </c>
      <c r="H41" s="38">
        <v>102.56666666666666</v>
      </c>
      <c r="I41" s="38">
        <v>99.533333333333331</v>
      </c>
      <c r="J41" s="38">
        <v>109.23333333333335</v>
      </c>
      <c r="K41" s="38">
        <v>112.26666666666668</v>
      </c>
      <c r="L41" s="38">
        <v>114.08333333333336</v>
      </c>
      <c r="M41" s="28">
        <v>110.45</v>
      </c>
      <c r="N41" s="28">
        <v>105.6</v>
      </c>
      <c r="O41" s="39">
        <v>131601600</v>
      </c>
      <c r="P41" s="40">
        <v>-1.6697263746831018E-2</v>
      </c>
    </row>
    <row r="42" spans="1:16" ht="12.75" customHeight="1">
      <c r="A42" s="28">
        <v>32</v>
      </c>
      <c r="B42" s="29" t="s">
        <v>56</v>
      </c>
      <c r="C42" s="30" t="s">
        <v>69</v>
      </c>
      <c r="D42" s="31">
        <v>44616</v>
      </c>
      <c r="E42" s="37">
        <v>1807.35</v>
      </c>
      <c r="F42" s="37">
        <v>1821.6333333333332</v>
      </c>
      <c r="G42" s="38">
        <v>1788.2666666666664</v>
      </c>
      <c r="H42" s="38">
        <v>1769.1833333333332</v>
      </c>
      <c r="I42" s="38">
        <v>1735.8166666666664</v>
      </c>
      <c r="J42" s="38">
        <v>1840.7166666666665</v>
      </c>
      <c r="K42" s="38">
        <v>1874.0833333333333</v>
      </c>
      <c r="L42" s="38">
        <v>1893.1666666666665</v>
      </c>
      <c r="M42" s="28">
        <v>1855</v>
      </c>
      <c r="N42" s="28">
        <v>1802.55</v>
      </c>
      <c r="O42" s="39">
        <v>1640100</v>
      </c>
      <c r="P42" s="40">
        <v>-5.1526717557251911E-2</v>
      </c>
    </row>
    <row r="43" spans="1:16" ht="12.75" customHeight="1">
      <c r="A43" s="28">
        <v>33</v>
      </c>
      <c r="B43" s="29" t="s">
        <v>70</v>
      </c>
      <c r="C43" s="30" t="s">
        <v>71</v>
      </c>
      <c r="D43" s="31">
        <v>44616</v>
      </c>
      <c r="E43" s="37">
        <v>195.85</v>
      </c>
      <c r="F43" s="37">
        <v>196.01666666666665</v>
      </c>
      <c r="G43" s="38">
        <v>192.3833333333333</v>
      </c>
      <c r="H43" s="38">
        <v>188.91666666666666</v>
      </c>
      <c r="I43" s="38">
        <v>185.2833333333333</v>
      </c>
      <c r="J43" s="38">
        <v>199.48333333333329</v>
      </c>
      <c r="K43" s="38">
        <v>203.11666666666662</v>
      </c>
      <c r="L43" s="38">
        <v>206.58333333333329</v>
      </c>
      <c r="M43" s="28">
        <v>199.65</v>
      </c>
      <c r="N43" s="28">
        <v>192.55</v>
      </c>
      <c r="O43" s="39">
        <v>33227200</v>
      </c>
      <c r="P43" s="40">
        <v>-7.715039577836412E-2</v>
      </c>
    </row>
    <row r="44" spans="1:16" ht="12.75" customHeight="1">
      <c r="A44" s="28">
        <v>34</v>
      </c>
      <c r="B44" s="29" t="s">
        <v>56</v>
      </c>
      <c r="C44" s="30" t="s">
        <v>72</v>
      </c>
      <c r="D44" s="31">
        <v>44616</v>
      </c>
      <c r="E44" s="37">
        <v>700.55</v>
      </c>
      <c r="F44" s="37">
        <v>701.25</v>
      </c>
      <c r="G44" s="38">
        <v>693.05</v>
      </c>
      <c r="H44" s="38">
        <v>685.55</v>
      </c>
      <c r="I44" s="38">
        <v>677.34999999999991</v>
      </c>
      <c r="J44" s="38">
        <v>708.75</v>
      </c>
      <c r="K44" s="38">
        <v>716.95</v>
      </c>
      <c r="L44" s="38">
        <v>724.45</v>
      </c>
      <c r="M44" s="28">
        <v>709.45</v>
      </c>
      <c r="N44" s="28">
        <v>693.75</v>
      </c>
      <c r="O44" s="39">
        <v>4499000</v>
      </c>
      <c r="P44" s="40">
        <v>-1.7063205960105743E-2</v>
      </c>
    </row>
    <row r="45" spans="1:16" ht="12.75" customHeight="1">
      <c r="A45" s="28">
        <v>35</v>
      </c>
      <c r="B45" s="29" t="s">
        <v>49</v>
      </c>
      <c r="C45" s="30" t="s">
        <v>73</v>
      </c>
      <c r="D45" s="31">
        <v>44616</v>
      </c>
      <c r="E45" s="37">
        <v>699.05</v>
      </c>
      <c r="F45" s="37">
        <v>707.11666666666667</v>
      </c>
      <c r="G45" s="38">
        <v>687.0333333333333</v>
      </c>
      <c r="H45" s="38">
        <v>675.01666666666665</v>
      </c>
      <c r="I45" s="38">
        <v>654.93333333333328</v>
      </c>
      <c r="J45" s="38">
        <v>719.13333333333333</v>
      </c>
      <c r="K45" s="38">
        <v>739.21666666666658</v>
      </c>
      <c r="L45" s="38">
        <v>751.23333333333335</v>
      </c>
      <c r="M45" s="28">
        <v>727.2</v>
      </c>
      <c r="N45" s="28">
        <v>695.1</v>
      </c>
      <c r="O45" s="39">
        <v>5826000</v>
      </c>
      <c r="P45" s="40">
        <v>2.3856596810333464E-2</v>
      </c>
    </row>
    <row r="46" spans="1:16" ht="12.75" customHeight="1">
      <c r="A46" s="28">
        <v>36</v>
      </c>
      <c r="B46" s="29" t="s">
        <v>74</v>
      </c>
      <c r="C46" s="30" t="s">
        <v>75</v>
      </c>
      <c r="D46" s="31">
        <v>44616</v>
      </c>
      <c r="E46" s="37">
        <v>690.7</v>
      </c>
      <c r="F46" s="37">
        <v>694.75</v>
      </c>
      <c r="G46" s="38">
        <v>681.5</v>
      </c>
      <c r="H46" s="38">
        <v>672.3</v>
      </c>
      <c r="I46" s="38">
        <v>659.05</v>
      </c>
      <c r="J46" s="38">
        <v>703.95</v>
      </c>
      <c r="K46" s="38">
        <v>717.2</v>
      </c>
      <c r="L46" s="38">
        <v>726.40000000000009</v>
      </c>
      <c r="M46" s="28">
        <v>708</v>
      </c>
      <c r="N46" s="28">
        <v>685.55</v>
      </c>
      <c r="O46" s="39">
        <v>54887200</v>
      </c>
      <c r="P46" s="40">
        <v>-1.4750771644412613E-2</v>
      </c>
    </row>
    <row r="47" spans="1:16" ht="12.75" customHeight="1">
      <c r="A47" s="28">
        <v>37</v>
      </c>
      <c r="B47" s="29" t="s">
        <v>70</v>
      </c>
      <c r="C47" s="30" t="s">
        <v>76</v>
      </c>
      <c r="D47" s="31">
        <v>44616</v>
      </c>
      <c r="E47" s="37">
        <v>52.95</v>
      </c>
      <c r="F47" s="37">
        <v>53.516666666666673</v>
      </c>
      <c r="G47" s="38">
        <v>51.733333333333348</v>
      </c>
      <c r="H47" s="38">
        <v>50.516666666666673</v>
      </c>
      <c r="I47" s="38">
        <v>48.733333333333348</v>
      </c>
      <c r="J47" s="38">
        <v>54.733333333333348</v>
      </c>
      <c r="K47" s="38">
        <v>56.516666666666666</v>
      </c>
      <c r="L47" s="38">
        <v>57.733333333333348</v>
      </c>
      <c r="M47" s="28">
        <v>55.3</v>
      </c>
      <c r="N47" s="28">
        <v>52.3</v>
      </c>
      <c r="O47" s="39">
        <v>125779500</v>
      </c>
      <c r="P47" s="40">
        <v>-4.1986564299424184E-2</v>
      </c>
    </row>
    <row r="48" spans="1:16" ht="12.75" customHeight="1">
      <c r="A48" s="28">
        <v>38</v>
      </c>
      <c r="B48" s="29" t="s">
        <v>47</v>
      </c>
      <c r="C48" s="30" t="s">
        <v>77</v>
      </c>
      <c r="D48" s="31">
        <v>44616</v>
      </c>
      <c r="E48" s="37">
        <v>394.55</v>
      </c>
      <c r="F48" s="37">
        <v>397.35000000000008</v>
      </c>
      <c r="G48" s="38">
        <v>391.10000000000014</v>
      </c>
      <c r="H48" s="38">
        <v>387.65000000000003</v>
      </c>
      <c r="I48" s="38">
        <v>381.40000000000009</v>
      </c>
      <c r="J48" s="38">
        <v>400.80000000000018</v>
      </c>
      <c r="K48" s="38">
        <v>407.05000000000007</v>
      </c>
      <c r="L48" s="38">
        <v>410.50000000000023</v>
      </c>
      <c r="M48" s="28">
        <v>403.6</v>
      </c>
      <c r="N48" s="28">
        <v>393.9</v>
      </c>
      <c r="O48" s="39">
        <v>13303200</v>
      </c>
      <c r="P48" s="40">
        <v>-1.582440020418581E-2</v>
      </c>
    </row>
    <row r="49" spans="1:16" ht="12.75" customHeight="1">
      <c r="A49" s="28">
        <v>39</v>
      </c>
      <c r="B49" s="29" t="s">
        <v>49</v>
      </c>
      <c r="C49" s="30" t="s">
        <v>78</v>
      </c>
      <c r="D49" s="31">
        <v>44616</v>
      </c>
      <c r="E49" s="37">
        <v>15789.95</v>
      </c>
      <c r="F49" s="37">
        <v>15872.183333333334</v>
      </c>
      <c r="G49" s="38">
        <v>15623.616666666669</v>
      </c>
      <c r="H49" s="38">
        <v>15457.283333333335</v>
      </c>
      <c r="I49" s="38">
        <v>15208.716666666669</v>
      </c>
      <c r="J49" s="38">
        <v>16038.516666666668</v>
      </c>
      <c r="K49" s="38">
        <v>16287.083333333334</v>
      </c>
      <c r="L49" s="38">
        <v>16453.416666666668</v>
      </c>
      <c r="M49" s="28">
        <v>16120.75</v>
      </c>
      <c r="N49" s="28">
        <v>15705.85</v>
      </c>
      <c r="O49" s="39">
        <v>148300</v>
      </c>
      <c r="P49" s="40">
        <v>2.9146426092990979E-2</v>
      </c>
    </row>
    <row r="50" spans="1:16" ht="12.75" customHeight="1">
      <c r="A50" s="28">
        <v>40</v>
      </c>
      <c r="B50" s="29" t="s">
        <v>79</v>
      </c>
      <c r="C50" s="30" t="s">
        <v>80</v>
      </c>
      <c r="D50" s="31">
        <v>44616</v>
      </c>
      <c r="E50" s="37">
        <v>361.55</v>
      </c>
      <c r="F50" s="37">
        <v>362.75</v>
      </c>
      <c r="G50" s="38">
        <v>359.25</v>
      </c>
      <c r="H50" s="38">
        <v>356.95</v>
      </c>
      <c r="I50" s="38">
        <v>353.45</v>
      </c>
      <c r="J50" s="38">
        <v>365.05</v>
      </c>
      <c r="K50" s="38">
        <v>368.55</v>
      </c>
      <c r="L50" s="38">
        <v>370.85</v>
      </c>
      <c r="M50" s="28">
        <v>366.25</v>
      </c>
      <c r="N50" s="28">
        <v>360.45</v>
      </c>
      <c r="O50" s="39">
        <v>27309600</v>
      </c>
      <c r="P50" s="40">
        <v>-2.6357406431207171E-4</v>
      </c>
    </row>
    <row r="51" spans="1:16" ht="12.75" customHeight="1">
      <c r="A51" s="28">
        <v>41</v>
      </c>
      <c r="B51" s="29" t="s">
        <v>56</v>
      </c>
      <c r="C51" s="30" t="s">
        <v>81</v>
      </c>
      <c r="D51" s="31">
        <v>44616</v>
      </c>
      <c r="E51" s="37">
        <v>3401.1</v>
      </c>
      <c r="F51" s="37">
        <v>3419.0666666666671</v>
      </c>
      <c r="G51" s="38">
        <v>3373.1333333333341</v>
      </c>
      <c r="H51" s="38">
        <v>3345.166666666667</v>
      </c>
      <c r="I51" s="38">
        <v>3299.233333333334</v>
      </c>
      <c r="J51" s="38">
        <v>3447.0333333333342</v>
      </c>
      <c r="K51" s="38">
        <v>3492.9666666666676</v>
      </c>
      <c r="L51" s="38">
        <v>3520.9333333333343</v>
      </c>
      <c r="M51" s="28">
        <v>3465</v>
      </c>
      <c r="N51" s="28">
        <v>3391.1</v>
      </c>
      <c r="O51" s="39">
        <v>1340800</v>
      </c>
      <c r="P51" s="40">
        <v>2.2574740695546065E-2</v>
      </c>
    </row>
    <row r="52" spans="1:16" ht="12.75" customHeight="1">
      <c r="A52" s="28">
        <v>42</v>
      </c>
      <c r="B52" s="29" t="s">
        <v>87</v>
      </c>
      <c r="C52" s="30" t="s">
        <v>322</v>
      </c>
      <c r="D52" s="31">
        <v>44616</v>
      </c>
      <c r="E52" s="37">
        <v>421.95</v>
      </c>
      <c r="F52" s="37">
        <v>428.39999999999992</v>
      </c>
      <c r="G52" s="38">
        <v>411.64999999999986</v>
      </c>
      <c r="H52" s="38">
        <v>401.34999999999997</v>
      </c>
      <c r="I52" s="38">
        <v>384.59999999999991</v>
      </c>
      <c r="J52" s="38">
        <v>438.69999999999982</v>
      </c>
      <c r="K52" s="38">
        <v>455.44999999999993</v>
      </c>
      <c r="L52" s="38">
        <v>465.74999999999977</v>
      </c>
      <c r="M52" s="28">
        <v>445.15</v>
      </c>
      <c r="N52" s="28">
        <v>418.1</v>
      </c>
      <c r="O52" s="39">
        <v>4568200</v>
      </c>
      <c r="P52" s="40">
        <v>-7.720588235294118E-2</v>
      </c>
    </row>
    <row r="53" spans="1:16" ht="12.75" customHeight="1">
      <c r="A53" s="28">
        <v>43</v>
      </c>
      <c r="B53" s="29" t="s">
        <v>47</v>
      </c>
      <c r="C53" s="30" t="s">
        <v>82</v>
      </c>
      <c r="D53" s="31">
        <v>44616</v>
      </c>
      <c r="E53" s="37">
        <v>382.7</v>
      </c>
      <c r="F53" s="37">
        <v>385.8</v>
      </c>
      <c r="G53" s="38">
        <v>377.85</v>
      </c>
      <c r="H53" s="38">
        <v>373</v>
      </c>
      <c r="I53" s="38">
        <v>365.05</v>
      </c>
      <c r="J53" s="38">
        <v>390.65000000000003</v>
      </c>
      <c r="K53" s="38">
        <v>398.59999999999997</v>
      </c>
      <c r="L53" s="38">
        <v>403.45000000000005</v>
      </c>
      <c r="M53" s="28">
        <v>393.75</v>
      </c>
      <c r="N53" s="28">
        <v>380.95</v>
      </c>
      <c r="O53" s="39">
        <v>21839400</v>
      </c>
      <c r="P53" s="40">
        <v>5.5203849075715367E-3</v>
      </c>
    </row>
    <row r="54" spans="1:16" ht="12.75" customHeight="1">
      <c r="A54" s="28">
        <v>44</v>
      </c>
      <c r="B54" s="29" t="s">
        <v>58</v>
      </c>
      <c r="C54" s="30" t="s">
        <v>83</v>
      </c>
      <c r="D54" s="31">
        <v>44616</v>
      </c>
      <c r="E54" s="37">
        <v>235.2</v>
      </c>
      <c r="F54" s="37">
        <v>238.46666666666667</v>
      </c>
      <c r="G54" s="38">
        <v>230.33333333333334</v>
      </c>
      <c r="H54" s="38">
        <v>225.46666666666667</v>
      </c>
      <c r="I54" s="38">
        <v>217.33333333333334</v>
      </c>
      <c r="J54" s="38">
        <v>243.33333333333334</v>
      </c>
      <c r="K54" s="38">
        <v>251.46666666666667</v>
      </c>
      <c r="L54" s="38">
        <v>256.33333333333337</v>
      </c>
      <c r="M54" s="28">
        <v>246.6</v>
      </c>
      <c r="N54" s="28">
        <v>233.6</v>
      </c>
      <c r="O54" s="39">
        <v>44825400</v>
      </c>
      <c r="P54" s="40">
        <v>3.8698754383843272E-3</v>
      </c>
    </row>
    <row r="55" spans="1:16" ht="12.75" customHeight="1">
      <c r="A55" s="28">
        <v>45</v>
      </c>
      <c r="B55" s="29" t="s">
        <v>63</v>
      </c>
      <c r="C55" s="30" t="s">
        <v>330</v>
      </c>
      <c r="D55" s="31">
        <v>44616</v>
      </c>
      <c r="E55" s="37">
        <v>594.1</v>
      </c>
      <c r="F55" s="37">
        <v>601.43333333333339</v>
      </c>
      <c r="G55" s="38">
        <v>582.01666666666677</v>
      </c>
      <c r="H55" s="38">
        <v>569.93333333333339</v>
      </c>
      <c r="I55" s="38">
        <v>550.51666666666677</v>
      </c>
      <c r="J55" s="38">
        <v>613.51666666666677</v>
      </c>
      <c r="K55" s="38">
        <v>632.93333333333328</v>
      </c>
      <c r="L55" s="38">
        <v>645.01666666666677</v>
      </c>
      <c r="M55" s="28">
        <v>620.85</v>
      </c>
      <c r="N55" s="28">
        <v>589.35</v>
      </c>
      <c r="O55" s="39">
        <v>3569475</v>
      </c>
      <c r="P55" s="40">
        <v>-1.6653236637120601E-2</v>
      </c>
    </row>
    <row r="56" spans="1:16" ht="12.75" customHeight="1">
      <c r="A56" s="28">
        <v>46</v>
      </c>
      <c r="B56" s="29" t="s">
        <v>44</v>
      </c>
      <c r="C56" s="30" t="s">
        <v>341</v>
      </c>
      <c r="D56" s="31">
        <v>44616</v>
      </c>
      <c r="E56" s="37">
        <v>372.45</v>
      </c>
      <c r="F56" s="37">
        <v>375.98333333333335</v>
      </c>
      <c r="G56" s="38">
        <v>366.91666666666669</v>
      </c>
      <c r="H56" s="38">
        <v>361.38333333333333</v>
      </c>
      <c r="I56" s="38">
        <v>352.31666666666666</v>
      </c>
      <c r="J56" s="38">
        <v>381.51666666666671</v>
      </c>
      <c r="K56" s="38">
        <v>390.58333333333331</v>
      </c>
      <c r="L56" s="38">
        <v>396.11666666666673</v>
      </c>
      <c r="M56" s="28">
        <v>385.05</v>
      </c>
      <c r="N56" s="28">
        <v>370.45</v>
      </c>
      <c r="O56" s="39">
        <v>3058500</v>
      </c>
      <c r="P56" s="40">
        <v>-5.6891766882516188E-2</v>
      </c>
    </row>
    <row r="57" spans="1:16" ht="12.75" customHeight="1">
      <c r="A57" s="28">
        <v>47</v>
      </c>
      <c r="B57" s="29" t="s">
        <v>63</v>
      </c>
      <c r="C57" s="30" t="s">
        <v>84</v>
      </c>
      <c r="D57" s="31">
        <v>44616</v>
      </c>
      <c r="E57" s="37">
        <v>661.35</v>
      </c>
      <c r="F57" s="37">
        <v>663.55000000000007</v>
      </c>
      <c r="G57" s="38">
        <v>652.80000000000018</v>
      </c>
      <c r="H57" s="38">
        <v>644.25000000000011</v>
      </c>
      <c r="I57" s="38">
        <v>633.50000000000023</v>
      </c>
      <c r="J57" s="38">
        <v>672.10000000000014</v>
      </c>
      <c r="K57" s="38">
        <v>682.84999999999991</v>
      </c>
      <c r="L57" s="38">
        <v>691.40000000000009</v>
      </c>
      <c r="M57" s="28">
        <v>674.3</v>
      </c>
      <c r="N57" s="28">
        <v>655</v>
      </c>
      <c r="O57" s="39">
        <v>8482500</v>
      </c>
      <c r="P57" s="40">
        <v>-2.0637898686679174E-2</v>
      </c>
    </row>
    <row r="58" spans="1:16" ht="12.75" customHeight="1">
      <c r="A58" s="28">
        <v>48</v>
      </c>
      <c r="B58" s="29" t="s">
        <v>47</v>
      </c>
      <c r="C58" s="30" t="s">
        <v>85</v>
      </c>
      <c r="D58" s="31">
        <v>44616</v>
      </c>
      <c r="E58" s="37">
        <v>951.35</v>
      </c>
      <c r="F58" s="37">
        <v>951.05000000000007</v>
      </c>
      <c r="G58" s="38">
        <v>940.30000000000018</v>
      </c>
      <c r="H58" s="38">
        <v>929.25000000000011</v>
      </c>
      <c r="I58" s="38">
        <v>918.50000000000023</v>
      </c>
      <c r="J58" s="38">
        <v>962.10000000000014</v>
      </c>
      <c r="K58" s="38">
        <v>972.84999999999991</v>
      </c>
      <c r="L58" s="38">
        <v>983.90000000000009</v>
      </c>
      <c r="M58" s="28">
        <v>961.8</v>
      </c>
      <c r="N58" s="28">
        <v>940</v>
      </c>
      <c r="O58" s="39">
        <v>10117900</v>
      </c>
      <c r="P58" s="40">
        <v>2.956544745022819E-2</v>
      </c>
    </row>
    <row r="59" spans="1:16" ht="12.75" customHeight="1">
      <c r="A59" s="28">
        <v>49</v>
      </c>
      <c r="B59" s="29" t="s">
        <v>44</v>
      </c>
      <c r="C59" s="30" t="s">
        <v>86</v>
      </c>
      <c r="D59" s="31">
        <v>44616</v>
      </c>
      <c r="E59" s="37">
        <v>156.5</v>
      </c>
      <c r="F59" s="37">
        <v>157.78333333333333</v>
      </c>
      <c r="G59" s="38">
        <v>154.56666666666666</v>
      </c>
      <c r="H59" s="38">
        <v>152.63333333333333</v>
      </c>
      <c r="I59" s="38">
        <v>149.41666666666666</v>
      </c>
      <c r="J59" s="38">
        <v>159.71666666666667</v>
      </c>
      <c r="K59" s="38">
        <v>162.93333333333331</v>
      </c>
      <c r="L59" s="38">
        <v>164.86666666666667</v>
      </c>
      <c r="M59" s="28">
        <v>161</v>
      </c>
      <c r="N59" s="28">
        <v>155.85</v>
      </c>
      <c r="O59" s="39">
        <v>47737200</v>
      </c>
      <c r="P59" s="40">
        <v>-1.5504547423126895E-2</v>
      </c>
    </row>
    <row r="60" spans="1:16" ht="12.75" customHeight="1">
      <c r="A60" s="28">
        <v>50</v>
      </c>
      <c r="B60" s="29" t="s">
        <v>87</v>
      </c>
      <c r="C60" s="30" t="s">
        <v>88</v>
      </c>
      <c r="D60" s="31">
        <v>44616</v>
      </c>
      <c r="E60" s="37">
        <v>4296.1499999999996</v>
      </c>
      <c r="F60" s="37">
        <v>4353.4666666666662</v>
      </c>
      <c r="G60" s="38">
        <v>4212.9333333333325</v>
      </c>
      <c r="H60" s="38">
        <v>4129.7166666666662</v>
      </c>
      <c r="I60" s="38">
        <v>3989.1833333333325</v>
      </c>
      <c r="J60" s="38">
        <v>4436.6833333333325</v>
      </c>
      <c r="K60" s="38">
        <v>4577.2166666666672</v>
      </c>
      <c r="L60" s="38">
        <v>4660.4333333333325</v>
      </c>
      <c r="M60" s="28">
        <v>4494</v>
      </c>
      <c r="N60" s="28">
        <v>4270.25</v>
      </c>
      <c r="O60" s="39">
        <v>774800</v>
      </c>
      <c r="P60" s="40">
        <v>3.0730344552348011E-2</v>
      </c>
    </row>
    <row r="61" spans="1:16" ht="12.75" customHeight="1">
      <c r="A61" s="28">
        <v>51</v>
      </c>
      <c r="B61" s="29" t="s">
        <v>56</v>
      </c>
      <c r="C61" s="30" t="s">
        <v>89</v>
      </c>
      <c r="D61" s="31">
        <v>44616</v>
      </c>
      <c r="E61" s="37">
        <v>1413.5</v>
      </c>
      <c r="F61" s="37">
        <v>1424.7833333333335</v>
      </c>
      <c r="G61" s="38">
        <v>1397.5666666666671</v>
      </c>
      <c r="H61" s="38">
        <v>1381.6333333333334</v>
      </c>
      <c r="I61" s="38">
        <v>1354.416666666667</v>
      </c>
      <c r="J61" s="38">
        <v>1440.7166666666672</v>
      </c>
      <c r="K61" s="38">
        <v>1467.9333333333338</v>
      </c>
      <c r="L61" s="38">
        <v>1483.8666666666672</v>
      </c>
      <c r="M61" s="28">
        <v>1452</v>
      </c>
      <c r="N61" s="28">
        <v>1408.85</v>
      </c>
      <c r="O61" s="39">
        <v>2536800</v>
      </c>
      <c r="P61" s="40">
        <v>6.387114690363788E-3</v>
      </c>
    </row>
    <row r="62" spans="1:16" ht="12.75" customHeight="1">
      <c r="A62" s="28">
        <v>52</v>
      </c>
      <c r="B62" s="29" t="s">
        <v>44</v>
      </c>
      <c r="C62" s="30" t="s">
        <v>90</v>
      </c>
      <c r="D62" s="31">
        <v>44616</v>
      </c>
      <c r="E62" s="37">
        <v>590.75</v>
      </c>
      <c r="F62" s="37">
        <v>593.75</v>
      </c>
      <c r="G62" s="38">
        <v>582.9</v>
      </c>
      <c r="H62" s="38">
        <v>575.04999999999995</v>
      </c>
      <c r="I62" s="38">
        <v>564.19999999999993</v>
      </c>
      <c r="J62" s="38">
        <v>601.6</v>
      </c>
      <c r="K62" s="38">
        <v>612.44999999999993</v>
      </c>
      <c r="L62" s="38">
        <v>620.30000000000007</v>
      </c>
      <c r="M62" s="28">
        <v>604.6</v>
      </c>
      <c r="N62" s="28">
        <v>585.9</v>
      </c>
      <c r="O62" s="39">
        <v>5176800</v>
      </c>
      <c r="P62" s="40">
        <v>9.8314606741573031E-3</v>
      </c>
    </row>
    <row r="63" spans="1:16" ht="12.75" customHeight="1">
      <c r="A63" s="28">
        <v>53</v>
      </c>
      <c r="B63" s="29" t="s">
        <v>44</v>
      </c>
      <c r="C63" s="30" t="s">
        <v>91</v>
      </c>
      <c r="D63" s="31">
        <v>44616</v>
      </c>
      <c r="E63" s="37">
        <v>760.5</v>
      </c>
      <c r="F63" s="37">
        <v>763.98333333333323</v>
      </c>
      <c r="G63" s="38">
        <v>747.71666666666647</v>
      </c>
      <c r="H63" s="38">
        <v>734.93333333333328</v>
      </c>
      <c r="I63" s="38">
        <v>718.66666666666652</v>
      </c>
      <c r="J63" s="38">
        <v>776.76666666666642</v>
      </c>
      <c r="K63" s="38">
        <v>793.03333333333308</v>
      </c>
      <c r="L63" s="38">
        <v>805.81666666666638</v>
      </c>
      <c r="M63" s="28">
        <v>780.25</v>
      </c>
      <c r="N63" s="28">
        <v>751.2</v>
      </c>
      <c r="O63" s="39">
        <v>1067500</v>
      </c>
      <c r="P63" s="40">
        <v>-8.7119187600213796E-2</v>
      </c>
    </row>
    <row r="64" spans="1:16" ht="12.75" customHeight="1">
      <c r="A64" s="28">
        <v>54</v>
      </c>
      <c r="B64" s="29" t="s">
        <v>70</v>
      </c>
      <c r="C64" s="30" t="s">
        <v>251</v>
      </c>
      <c r="D64" s="31">
        <v>44616</v>
      </c>
      <c r="E64" s="37">
        <v>370.7</v>
      </c>
      <c r="F64" s="37">
        <v>374.2166666666667</v>
      </c>
      <c r="G64" s="38">
        <v>366.08333333333337</v>
      </c>
      <c r="H64" s="38">
        <v>361.4666666666667</v>
      </c>
      <c r="I64" s="38">
        <v>353.33333333333337</v>
      </c>
      <c r="J64" s="38">
        <v>378.83333333333337</v>
      </c>
      <c r="K64" s="38">
        <v>386.9666666666667</v>
      </c>
      <c r="L64" s="38">
        <v>391.58333333333337</v>
      </c>
      <c r="M64" s="28">
        <v>382.35</v>
      </c>
      <c r="N64" s="28">
        <v>369.6</v>
      </c>
      <c r="O64" s="39">
        <v>3396800</v>
      </c>
      <c r="P64" s="40">
        <v>2.2516556291390728E-2</v>
      </c>
    </row>
    <row r="65" spans="1:16" ht="12.75" customHeight="1">
      <c r="A65" s="28">
        <v>55</v>
      </c>
      <c r="B65" s="29" t="s">
        <v>58</v>
      </c>
      <c r="C65" s="30" t="s">
        <v>92</v>
      </c>
      <c r="D65" s="31">
        <v>44616</v>
      </c>
      <c r="E65" s="37">
        <v>132</v>
      </c>
      <c r="F65" s="37">
        <v>132.79999999999998</v>
      </c>
      <c r="G65" s="38">
        <v>130.69999999999996</v>
      </c>
      <c r="H65" s="38">
        <v>129.39999999999998</v>
      </c>
      <c r="I65" s="38">
        <v>127.29999999999995</v>
      </c>
      <c r="J65" s="38">
        <v>134.09999999999997</v>
      </c>
      <c r="K65" s="38">
        <v>136.19999999999999</v>
      </c>
      <c r="L65" s="38">
        <v>137.49999999999997</v>
      </c>
      <c r="M65" s="28">
        <v>134.9</v>
      </c>
      <c r="N65" s="28">
        <v>131.5</v>
      </c>
      <c r="O65" s="39">
        <v>13498000</v>
      </c>
      <c r="P65" s="40">
        <v>-1.7326732673267328E-2</v>
      </c>
    </row>
    <row r="66" spans="1:16" ht="12.75" customHeight="1">
      <c r="A66" s="28">
        <v>56</v>
      </c>
      <c r="B66" s="29" t="s">
        <v>70</v>
      </c>
      <c r="C66" s="30" t="s">
        <v>93</v>
      </c>
      <c r="D66" s="31">
        <v>44616</v>
      </c>
      <c r="E66" s="37">
        <v>946.15</v>
      </c>
      <c r="F66" s="37">
        <v>939.4666666666667</v>
      </c>
      <c r="G66" s="38">
        <v>919.68333333333339</v>
      </c>
      <c r="H66" s="38">
        <v>893.2166666666667</v>
      </c>
      <c r="I66" s="38">
        <v>873.43333333333339</v>
      </c>
      <c r="J66" s="38">
        <v>965.93333333333339</v>
      </c>
      <c r="K66" s="38">
        <v>985.7166666666667</v>
      </c>
      <c r="L66" s="38">
        <v>1012.1833333333334</v>
      </c>
      <c r="M66" s="28">
        <v>959.25</v>
      </c>
      <c r="N66" s="28">
        <v>913</v>
      </c>
      <c r="O66" s="39">
        <v>2070000</v>
      </c>
      <c r="P66" s="40">
        <v>-6.2754686226568865E-2</v>
      </c>
    </row>
    <row r="67" spans="1:16" ht="12.75" customHeight="1">
      <c r="A67" s="28">
        <v>57</v>
      </c>
      <c r="B67" s="29" t="s">
        <v>56</v>
      </c>
      <c r="C67" s="30" t="s">
        <v>94</v>
      </c>
      <c r="D67" s="31">
        <v>44616</v>
      </c>
      <c r="E67" s="37">
        <v>552.85</v>
      </c>
      <c r="F67" s="37">
        <v>550.15</v>
      </c>
      <c r="G67" s="38">
        <v>544.29999999999995</v>
      </c>
      <c r="H67" s="38">
        <v>535.75</v>
      </c>
      <c r="I67" s="38">
        <v>529.9</v>
      </c>
      <c r="J67" s="38">
        <v>558.69999999999993</v>
      </c>
      <c r="K67" s="38">
        <v>564.55000000000007</v>
      </c>
      <c r="L67" s="38">
        <v>573.09999999999991</v>
      </c>
      <c r="M67" s="28">
        <v>556</v>
      </c>
      <c r="N67" s="28">
        <v>541.6</v>
      </c>
      <c r="O67" s="39">
        <v>11162500</v>
      </c>
      <c r="P67" s="40">
        <v>2.6200873362445413E-2</v>
      </c>
    </row>
    <row r="68" spans="1:16" ht="12.75" customHeight="1">
      <c r="A68" s="28">
        <v>58</v>
      </c>
      <c r="B68" s="29" t="s">
        <v>42</v>
      </c>
      <c r="C68" s="30" t="s">
        <v>252</v>
      </c>
      <c r="D68" s="31">
        <v>44616</v>
      </c>
      <c r="E68" s="37">
        <v>1810.9</v>
      </c>
      <c r="F68" s="37">
        <v>1833.3</v>
      </c>
      <c r="G68" s="38">
        <v>1778.6</v>
      </c>
      <c r="H68" s="38">
        <v>1746.3</v>
      </c>
      <c r="I68" s="38">
        <v>1691.6</v>
      </c>
      <c r="J68" s="38">
        <v>1865.6</v>
      </c>
      <c r="K68" s="38">
        <v>1920.3000000000002</v>
      </c>
      <c r="L68" s="38">
        <v>1952.6</v>
      </c>
      <c r="M68" s="28">
        <v>1888</v>
      </c>
      <c r="N68" s="28">
        <v>1801</v>
      </c>
      <c r="O68" s="39">
        <v>480250</v>
      </c>
      <c r="P68" s="40">
        <v>1.1585044760400211E-2</v>
      </c>
    </row>
    <row r="69" spans="1:16" ht="12.75" customHeight="1">
      <c r="A69" s="28">
        <v>59</v>
      </c>
      <c r="B69" s="29" t="s">
        <v>38</v>
      </c>
      <c r="C69" s="30" t="s">
        <v>95</v>
      </c>
      <c r="D69" s="31">
        <v>44616</v>
      </c>
      <c r="E69" s="37">
        <v>2065.85</v>
      </c>
      <c r="F69" s="37">
        <v>2098.5499999999997</v>
      </c>
      <c r="G69" s="38">
        <v>2024.7499999999995</v>
      </c>
      <c r="H69" s="38">
        <v>1983.6499999999996</v>
      </c>
      <c r="I69" s="38">
        <v>1909.8499999999995</v>
      </c>
      <c r="J69" s="38">
        <v>2139.6499999999996</v>
      </c>
      <c r="K69" s="38">
        <v>2213.4499999999998</v>
      </c>
      <c r="L69" s="38">
        <v>2254.5499999999997</v>
      </c>
      <c r="M69" s="28">
        <v>2172.35</v>
      </c>
      <c r="N69" s="28">
        <v>2057.4499999999998</v>
      </c>
      <c r="O69" s="39">
        <v>2010000</v>
      </c>
      <c r="P69" s="40">
        <v>4.4427123928293066E-2</v>
      </c>
    </row>
    <row r="70" spans="1:16" ht="12.75" customHeight="1">
      <c r="A70" s="28">
        <v>60</v>
      </c>
      <c r="B70" s="29" t="s">
        <v>44</v>
      </c>
      <c r="C70" s="30" t="s">
        <v>349</v>
      </c>
      <c r="D70" s="31">
        <v>44616</v>
      </c>
      <c r="E70" s="37">
        <v>258.14999999999998</v>
      </c>
      <c r="F70" s="37">
        <v>262.95</v>
      </c>
      <c r="G70" s="38">
        <v>251.59999999999997</v>
      </c>
      <c r="H70" s="38">
        <v>245.04999999999995</v>
      </c>
      <c r="I70" s="38">
        <v>233.69999999999993</v>
      </c>
      <c r="J70" s="38">
        <v>269.5</v>
      </c>
      <c r="K70" s="38">
        <v>280.85000000000002</v>
      </c>
      <c r="L70" s="38">
        <v>287.40000000000003</v>
      </c>
      <c r="M70" s="28">
        <v>274.3</v>
      </c>
      <c r="N70" s="28">
        <v>256.39999999999998</v>
      </c>
      <c r="O70" s="39">
        <v>14639500</v>
      </c>
      <c r="P70" s="40">
        <v>-4.3797903957453468E-3</v>
      </c>
    </row>
    <row r="71" spans="1:16" ht="12.75" customHeight="1">
      <c r="A71" s="28">
        <v>61</v>
      </c>
      <c r="B71" s="29" t="s">
        <v>47</v>
      </c>
      <c r="C71" s="30" t="s">
        <v>96</v>
      </c>
      <c r="D71" s="31">
        <v>44616</v>
      </c>
      <c r="E71" s="37">
        <v>4287.05</v>
      </c>
      <c r="F71" s="37">
        <v>4279.833333333333</v>
      </c>
      <c r="G71" s="38">
        <v>4199.6666666666661</v>
      </c>
      <c r="H71" s="38">
        <v>4112.2833333333328</v>
      </c>
      <c r="I71" s="38">
        <v>4032.1166666666659</v>
      </c>
      <c r="J71" s="38">
        <v>4367.2166666666662</v>
      </c>
      <c r="K71" s="38">
        <v>4447.3833333333323</v>
      </c>
      <c r="L71" s="38">
        <v>4534.7666666666664</v>
      </c>
      <c r="M71" s="28">
        <v>4360</v>
      </c>
      <c r="N71" s="28">
        <v>4192.45</v>
      </c>
      <c r="O71" s="39">
        <v>2909000</v>
      </c>
      <c r="P71" s="40">
        <v>-3.4292733127510543E-2</v>
      </c>
    </row>
    <row r="72" spans="1:16" ht="12.75" customHeight="1">
      <c r="A72" s="28">
        <v>62</v>
      </c>
      <c r="B72" s="29" t="s">
        <v>44</v>
      </c>
      <c r="C72" s="30" t="s">
        <v>254</v>
      </c>
      <c r="D72" s="31">
        <v>44616</v>
      </c>
      <c r="E72" s="37">
        <v>4133.3</v>
      </c>
      <c r="F72" s="37">
        <v>4176.2833333333338</v>
      </c>
      <c r="G72" s="38">
        <v>4072.7666666666673</v>
      </c>
      <c r="H72" s="38">
        <v>4012.2333333333336</v>
      </c>
      <c r="I72" s="38">
        <v>3908.7166666666672</v>
      </c>
      <c r="J72" s="38">
        <v>4236.8166666666675</v>
      </c>
      <c r="K72" s="38">
        <v>4340.3333333333339</v>
      </c>
      <c r="L72" s="38">
        <v>4400.8666666666677</v>
      </c>
      <c r="M72" s="28">
        <v>4279.8</v>
      </c>
      <c r="N72" s="28">
        <v>4115.75</v>
      </c>
      <c r="O72" s="39">
        <v>674500</v>
      </c>
      <c r="P72" s="40">
        <v>-1.1540575196922514E-2</v>
      </c>
    </row>
    <row r="73" spans="1:16" ht="12.75" customHeight="1">
      <c r="A73" s="28">
        <v>63</v>
      </c>
      <c r="B73" s="29" t="s">
        <v>97</v>
      </c>
      <c r="C73" s="30" t="s">
        <v>98</v>
      </c>
      <c r="D73" s="31">
        <v>44616</v>
      </c>
      <c r="E73" s="37">
        <v>355.5</v>
      </c>
      <c r="F73" s="37">
        <v>360.36666666666662</v>
      </c>
      <c r="G73" s="38">
        <v>348.13333333333321</v>
      </c>
      <c r="H73" s="38">
        <v>340.76666666666659</v>
      </c>
      <c r="I73" s="38">
        <v>328.53333333333319</v>
      </c>
      <c r="J73" s="38">
        <v>367.73333333333323</v>
      </c>
      <c r="K73" s="38">
        <v>379.9666666666667</v>
      </c>
      <c r="L73" s="38">
        <v>387.33333333333326</v>
      </c>
      <c r="M73" s="28">
        <v>372.6</v>
      </c>
      <c r="N73" s="28">
        <v>353</v>
      </c>
      <c r="O73" s="39">
        <v>36222450</v>
      </c>
      <c r="P73" s="40">
        <v>1.8224064877670965E-4</v>
      </c>
    </row>
    <row r="74" spans="1:16" ht="12.75" customHeight="1">
      <c r="A74" s="28">
        <v>64</v>
      </c>
      <c r="B74" s="29" t="s">
        <v>47</v>
      </c>
      <c r="C74" s="30" t="s">
        <v>99</v>
      </c>
      <c r="D74" s="31">
        <v>44616</v>
      </c>
      <c r="E74" s="37">
        <v>4208.7</v>
      </c>
      <c r="F74" s="37">
        <v>4218</v>
      </c>
      <c r="G74" s="38">
        <v>4159.3</v>
      </c>
      <c r="H74" s="38">
        <v>4109.9000000000005</v>
      </c>
      <c r="I74" s="38">
        <v>4051.2000000000007</v>
      </c>
      <c r="J74" s="38">
        <v>4267.3999999999996</v>
      </c>
      <c r="K74" s="38">
        <v>4326.1000000000004</v>
      </c>
      <c r="L74" s="38">
        <v>4375.4999999999991</v>
      </c>
      <c r="M74" s="28">
        <v>4276.7</v>
      </c>
      <c r="N74" s="28">
        <v>4168.6000000000004</v>
      </c>
      <c r="O74" s="39">
        <v>2697875</v>
      </c>
      <c r="P74" s="40">
        <v>6.6697761194029854E-3</v>
      </c>
    </row>
    <row r="75" spans="1:16" ht="12.75" customHeight="1">
      <c r="A75" s="28">
        <v>65</v>
      </c>
      <c r="B75" s="29" t="s">
        <v>49</v>
      </c>
      <c r="C75" s="303" t="s">
        <v>100</v>
      </c>
      <c r="D75" s="31">
        <v>44616</v>
      </c>
      <c r="E75" s="37">
        <v>2568.35</v>
      </c>
      <c r="F75" s="37">
        <v>2553.0166666666669</v>
      </c>
      <c r="G75" s="38">
        <v>2508.0333333333338</v>
      </c>
      <c r="H75" s="38">
        <v>2447.7166666666667</v>
      </c>
      <c r="I75" s="38">
        <v>2402.7333333333336</v>
      </c>
      <c r="J75" s="38">
        <v>2613.3333333333339</v>
      </c>
      <c r="K75" s="38">
        <v>2658.3166666666666</v>
      </c>
      <c r="L75" s="38">
        <v>2718.6333333333341</v>
      </c>
      <c r="M75" s="28">
        <v>2598</v>
      </c>
      <c r="N75" s="28">
        <v>2492.6999999999998</v>
      </c>
      <c r="O75" s="39">
        <v>2863000</v>
      </c>
      <c r="P75" s="40">
        <v>-1.800720288115246E-2</v>
      </c>
    </row>
    <row r="76" spans="1:16" ht="12.75" customHeight="1">
      <c r="A76" s="28">
        <v>66</v>
      </c>
      <c r="B76" s="29" t="s">
        <v>49</v>
      </c>
      <c r="C76" s="30" t="s">
        <v>101</v>
      </c>
      <c r="D76" s="31">
        <v>44616</v>
      </c>
      <c r="E76" s="37">
        <v>1839.35</v>
      </c>
      <c r="F76" s="37">
        <v>1844.1999999999998</v>
      </c>
      <c r="G76" s="38">
        <v>1830.5999999999997</v>
      </c>
      <c r="H76" s="38">
        <v>1821.85</v>
      </c>
      <c r="I76" s="38">
        <v>1808.2499999999998</v>
      </c>
      <c r="J76" s="38">
        <v>1852.9499999999996</v>
      </c>
      <c r="K76" s="38">
        <v>1866.55</v>
      </c>
      <c r="L76" s="38">
        <v>1875.2999999999995</v>
      </c>
      <c r="M76" s="28">
        <v>1857.8</v>
      </c>
      <c r="N76" s="28">
        <v>1835.45</v>
      </c>
      <c r="O76" s="39">
        <v>7411250</v>
      </c>
      <c r="P76" s="40">
        <v>3.8375587578022653E-2</v>
      </c>
    </row>
    <row r="77" spans="1:16" ht="12.75" customHeight="1">
      <c r="A77" s="28">
        <v>67</v>
      </c>
      <c r="B77" s="29" t="s">
        <v>49</v>
      </c>
      <c r="C77" s="30" t="s">
        <v>102</v>
      </c>
      <c r="D77" s="31">
        <v>44616</v>
      </c>
      <c r="E77" s="37">
        <v>156.35</v>
      </c>
      <c r="F77" s="37">
        <v>158.06666666666669</v>
      </c>
      <c r="G77" s="38">
        <v>154.13333333333338</v>
      </c>
      <c r="H77" s="38">
        <v>151.91666666666669</v>
      </c>
      <c r="I77" s="38">
        <v>147.98333333333338</v>
      </c>
      <c r="J77" s="38">
        <v>160.28333333333339</v>
      </c>
      <c r="K77" s="38">
        <v>164.21666666666673</v>
      </c>
      <c r="L77" s="38">
        <v>166.43333333333339</v>
      </c>
      <c r="M77" s="28">
        <v>162</v>
      </c>
      <c r="N77" s="28">
        <v>155.85</v>
      </c>
      <c r="O77" s="39">
        <v>27849600</v>
      </c>
      <c r="P77" s="40">
        <v>7.422841515822373E-3</v>
      </c>
    </row>
    <row r="78" spans="1:16" ht="12.75" customHeight="1">
      <c r="A78" s="28">
        <v>68</v>
      </c>
      <c r="B78" s="29" t="s">
        <v>58</v>
      </c>
      <c r="C78" s="30" t="s">
        <v>103</v>
      </c>
      <c r="D78" s="31">
        <v>44616</v>
      </c>
      <c r="E78" s="37">
        <v>96.2</v>
      </c>
      <c r="F78" s="37">
        <v>97.40000000000002</v>
      </c>
      <c r="G78" s="38">
        <v>94.400000000000034</v>
      </c>
      <c r="H78" s="38">
        <v>92.600000000000009</v>
      </c>
      <c r="I78" s="38">
        <v>89.600000000000023</v>
      </c>
      <c r="J78" s="38">
        <v>99.200000000000045</v>
      </c>
      <c r="K78" s="38">
        <v>102.20000000000002</v>
      </c>
      <c r="L78" s="38">
        <v>104.00000000000006</v>
      </c>
      <c r="M78" s="28">
        <v>100.4</v>
      </c>
      <c r="N78" s="28">
        <v>95.6</v>
      </c>
      <c r="O78" s="39">
        <v>75540000</v>
      </c>
      <c r="P78" s="40">
        <v>-4.5247724974721938E-2</v>
      </c>
    </row>
    <row r="79" spans="1:16" ht="12.75" customHeight="1">
      <c r="A79" s="28">
        <v>69</v>
      </c>
      <c r="B79" s="29" t="s">
        <v>87</v>
      </c>
      <c r="C79" s="30" t="s">
        <v>364</v>
      </c>
      <c r="D79" s="31">
        <v>44616</v>
      </c>
      <c r="E79" s="37">
        <v>135.19999999999999</v>
      </c>
      <c r="F79" s="37">
        <v>136.53333333333333</v>
      </c>
      <c r="G79" s="38">
        <v>133.21666666666667</v>
      </c>
      <c r="H79" s="38">
        <v>131.23333333333335</v>
      </c>
      <c r="I79" s="38">
        <v>127.91666666666669</v>
      </c>
      <c r="J79" s="38">
        <v>138.51666666666665</v>
      </c>
      <c r="K79" s="38">
        <v>141.83333333333331</v>
      </c>
      <c r="L79" s="38">
        <v>143.81666666666663</v>
      </c>
      <c r="M79" s="28">
        <v>139.85</v>
      </c>
      <c r="N79" s="28">
        <v>134.55000000000001</v>
      </c>
      <c r="O79" s="39">
        <v>13046800</v>
      </c>
      <c r="P79" s="40">
        <v>-2.7707808564231738E-2</v>
      </c>
    </row>
    <row r="80" spans="1:16" ht="12.75" customHeight="1">
      <c r="A80" s="28">
        <v>70</v>
      </c>
      <c r="B80" s="29" t="s">
        <v>79</v>
      </c>
      <c r="C80" s="30" t="s">
        <v>104</v>
      </c>
      <c r="D80" s="31">
        <v>44616</v>
      </c>
      <c r="E80" s="37">
        <v>137.5</v>
      </c>
      <c r="F80" s="37">
        <v>138.25</v>
      </c>
      <c r="G80" s="38">
        <v>135.75</v>
      </c>
      <c r="H80" s="38">
        <v>134</v>
      </c>
      <c r="I80" s="38">
        <v>131.5</v>
      </c>
      <c r="J80" s="38">
        <v>140</v>
      </c>
      <c r="K80" s="38">
        <v>142.5</v>
      </c>
      <c r="L80" s="38">
        <v>144.25</v>
      </c>
      <c r="M80" s="28">
        <v>140.75</v>
      </c>
      <c r="N80" s="28">
        <v>136.5</v>
      </c>
      <c r="O80" s="39">
        <v>34666300</v>
      </c>
      <c r="P80" s="40">
        <v>-2.98736770228747E-2</v>
      </c>
    </row>
    <row r="81" spans="1:16" ht="12.75" customHeight="1">
      <c r="A81" s="28">
        <v>71</v>
      </c>
      <c r="B81" s="29" t="s">
        <v>47</v>
      </c>
      <c r="C81" s="30" t="s">
        <v>105</v>
      </c>
      <c r="D81" s="31">
        <v>44616</v>
      </c>
      <c r="E81" s="37">
        <v>477.95</v>
      </c>
      <c r="F81" s="37">
        <v>483.0333333333333</v>
      </c>
      <c r="G81" s="38">
        <v>469.71666666666658</v>
      </c>
      <c r="H81" s="38">
        <v>461.48333333333329</v>
      </c>
      <c r="I81" s="38">
        <v>448.16666666666657</v>
      </c>
      <c r="J81" s="38">
        <v>491.26666666666659</v>
      </c>
      <c r="K81" s="38">
        <v>504.58333333333331</v>
      </c>
      <c r="L81" s="38">
        <v>512.81666666666661</v>
      </c>
      <c r="M81" s="28">
        <v>496.35</v>
      </c>
      <c r="N81" s="28">
        <v>474.8</v>
      </c>
      <c r="O81" s="39">
        <v>7705000</v>
      </c>
      <c r="P81" s="40">
        <v>3.1441832609672106E-3</v>
      </c>
    </row>
    <row r="82" spans="1:16" ht="12.75" customHeight="1">
      <c r="A82" s="28">
        <v>72</v>
      </c>
      <c r="B82" s="29" t="s">
        <v>106</v>
      </c>
      <c r="C82" s="30" t="s">
        <v>107</v>
      </c>
      <c r="D82" s="31">
        <v>44616</v>
      </c>
      <c r="E82" s="37">
        <v>39.15</v>
      </c>
      <c r="F82" s="37">
        <v>39.700000000000003</v>
      </c>
      <c r="G82" s="38">
        <v>38.400000000000006</v>
      </c>
      <c r="H82" s="38">
        <v>37.650000000000006</v>
      </c>
      <c r="I82" s="38">
        <v>36.350000000000009</v>
      </c>
      <c r="J82" s="38">
        <v>40.450000000000003</v>
      </c>
      <c r="K82" s="38">
        <v>41.75</v>
      </c>
      <c r="L82" s="38">
        <v>42.5</v>
      </c>
      <c r="M82" s="28">
        <v>41</v>
      </c>
      <c r="N82" s="28">
        <v>38.950000000000003</v>
      </c>
      <c r="O82" s="39">
        <v>94432500</v>
      </c>
      <c r="P82" s="40">
        <v>3.5868005738880918E-3</v>
      </c>
    </row>
    <row r="83" spans="1:16" ht="12.75" customHeight="1">
      <c r="A83" s="28">
        <v>73</v>
      </c>
      <c r="B83" s="29" t="s">
        <v>44</v>
      </c>
      <c r="C83" s="30" t="s">
        <v>381</v>
      </c>
      <c r="D83" s="31">
        <v>44616</v>
      </c>
      <c r="E83" s="37">
        <v>541.20000000000005</v>
      </c>
      <c r="F83" s="37">
        <v>548.36666666666667</v>
      </c>
      <c r="G83" s="38">
        <v>532.08333333333337</v>
      </c>
      <c r="H83" s="38">
        <v>522.9666666666667</v>
      </c>
      <c r="I83" s="38">
        <v>506.68333333333339</v>
      </c>
      <c r="J83" s="38">
        <v>557.48333333333335</v>
      </c>
      <c r="K83" s="38">
        <v>573.76666666666665</v>
      </c>
      <c r="L83" s="38">
        <v>582.88333333333333</v>
      </c>
      <c r="M83" s="28">
        <v>564.65</v>
      </c>
      <c r="N83" s="28">
        <v>539.25</v>
      </c>
      <c r="O83" s="39">
        <v>3070600</v>
      </c>
      <c r="P83" s="40">
        <v>-2.3966942148760332E-2</v>
      </c>
    </row>
    <row r="84" spans="1:16" ht="12.75" customHeight="1">
      <c r="A84" s="28">
        <v>74</v>
      </c>
      <c r="B84" s="29" t="s">
        <v>56</v>
      </c>
      <c r="C84" s="30" t="s">
        <v>108</v>
      </c>
      <c r="D84" s="31">
        <v>44616</v>
      </c>
      <c r="E84" s="37">
        <v>801</v>
      </c>
      <c r="F84" s="37">
        <v>806.56666666666661</v>
      </c>
      <c r="G84" s="38">
        <v>790.58333333333326</v>
      </c>
      <c r="H84" s="38">
        <v>780.16666666666663</v>
      </c>
      <c r="I84" s="38">
        <v>764.18333333333328</v>
      </c>
      <c r="J84" s="38">
        <v>816.98333333333323</v>
      </c>
      <c r="K84" s="38">
        <v>832.96666666666658</v>
      </c>
      <c r="L84" s="38">
        <v>843.38333333333321</v>
      </c>
      <c r="M84" s="28">
        <v>822.55</v>
      </c>
      <c r="N84" s="28">
        <v>796.15</v>
      </c>
      <c r="O84" s="39">
        <v>5685500</v>
      </c>
      <c r="P84" s="40">
        <v>5.7767441860465119E-2</v>
      </c>
    </row>
    <row r="85" spans="1:16" ht="12.75" customHeight="1">
      <c r="A85" s="28">
        <v>75</v>
      </c>
      <c r="B85" s="29" t="s">
        <v>97</v>
      </c>
      <c r="C85" s="30" t="s">
        <v>109</v>
      </c>
      <c r="D85" s="31">
        <v>44616</v>
      </c>
      <c r="E85" s="37">
        <v>1472.6</v>
      </c>
      <c r="F85" s="37">
        <v>1494.8833333333332</v>
      </c>
      <c r="G85" s="38">
        <v>1439.9166666666665</v>
      </c>
      <c r="H85" s="38">
        <v>1407.2333333333333</v>
      </c>
      <c r="I85" s="38">
        <v>1352.2666666666667</v>
      </c>
      <c r="J85" s="38">
        <v>1527.5666666666664</v>
      </c>
      <c r="K85" s="38">
        <v>1582.5333333333331</v>
      </c>
      <c r="L85" s="38">
        <v>1615.2166666666662</v>
      </c>
      <c r="M85" s="28">
        <v>1549.85</v>
      </c>
      <c r="N85" s="28">
        <v>1462.2</v>
      </c>
      <c r="O85" s="39">
        <v>6066450</v>
      </c>
      <c r="P85" s="40">
        <v>-8.656859100323969E-3</v>
      </c>
    </row>
    <row r="86" spans="1:16" ht="12.75" customHeight="1">
      <c r="A86" s="28">
        <v>76</v>
      </c>
      <c r="B86" s="29" t="s">
        <v>47</v>
      </c>
      <c r="C86" s="262" t="s">
        <v>110</v>
      </c>
      <c r="D86" s="31">
        <v>44616</v>
      </c>
      <c r="E86" s="37">
        <v>302.89999999999998</v>
      </c>
      <c r="F86" s="37">
        <v>305.11666666666667</v>
      </c>
      <c r="G86" s="38">
        <v>298.68333333333334</v>
      </c>
      <c r="H86" s="38">
        <v>294.46666666666664</v>
      </c>
      <c r="I86" s="38">
        <v>288.0333333333333</v>
      </c>
      <c r="J86" s="38">
        <v>309.33333333333337</v>
      </c>
      <c r="K86" s="38">
        <v>315.76666666666677</v>
      </c>
      <c r="L86" s="38">
        <v>319.98333333333341</v>
      </c>
      <c r="M86" s="28">
        <v>311.55</v>
      </c>
      <c r="N86" s="28">
        <v>300.89999999999998</v>
      </c>
      <c r="O86" s="39">
        <v>12482150</v>
      </c>
      <c r="P86" s="40">
        <v>2.9891642794868602E-3</v>
      </c>
    </row>
    <row r="87" spans="1:16" ht="12.75" customHeight="1">
      <c r="A87" s="28">
        <v>77</v>
      </c>
      <c r="B87" s="29" t="s">
        <v>42</v>
      </c>
      <c r="C87" s="30" t="s">
        <v>111</v>
      </c>
      <c r="D87" s="31">
        <v>44616</v>
      </c>
      <c r="E87" s="37">
        <v>1645.95</v>
      </c>
      <c r="F87" s="37">
        <v>1659.75</v>
      </c>
      <c r="G87" s="38">
        <v>1624.75</v>
      </c>
      <c r="H87" s="38">
        <v>1603.55</v>
      </c>
      <c r="I87" s="38">
        <v>1568.55</v>
      </c>
      <c r="J87" s="38">
        <v>1680.95</v>
      </c>
      <c r="K87" s="38">
        <v>1715.95</v>
      </c>
      <c r="L87" s="38">
        <v>1737.15</v>
      </c>
      <c r="M87" s="28">
        <v>1694.75</v>
      </c>
      <c r="N87" s="28">
        <v>1638.55</v>
      </c>
      <c r="O87" s="39">
        <v>10911700</v>
      </c>
      <c r="P87" s="40">
        <v>2.7783991767706143E-2</v>
      </c>
    </row>
    <row r="88" spans="1:16" ht="12.75" customHeight="1">
      <c r="A88" s="28">
        <v>78</v>
      </c>
      <c r="B88" s="29" t="s">
        <v>79</v>
      </c>
      <c r="C88" s="30" t="s">
        <v>261</v>
      </c>
      <c r="D88" s="31">
        <v>44616</v>
      </c>
      <c r="E88" s="37">
        <v>285.85000000000002</v>
      </c>
      <c r="F88" s="37">
        <v>288.84999999999997</v>
      </c>
      <c r="G88" s="38">
        <v>279.99999999999994</v>
      </c>
      <c r="H88" s="38">
        <v>274.14999999999998</v>
      </c>
      <c r="I88" s="38">
        <v>265.29999999999995</v>
      </c>
      <c r="J88" s="38">
        <v>294.69999999999993</v>
      </c>
      <c r="K88" s="38">
        <v>303.54999999999995</v>
      </c>
      <c r="L88" s="38">
        <v>309.39999999999992</v>
      </c>
      <c r="M88" s="28">
        <v>297.7</v>
      </c>
      <c r="N88" s="28">
        <v>283</v>
      </c>
      <c r="O88" s="39">
        <v>1463700</v>
      </c>
      <c r="P88" s="40">
        <v>5.3855569155446759E-2</v>
      </c>
    </row>
    <row r="89" spans="1:16" ht="12.75" customHeight="1">
      <c r="A89" s="28">
        <v>79</v>
      </c>
      <c r="B89" s="29" t="s">
        <v>79</v>
      </c>
      <c r="C89" s="30" t="s">
        <v>112</v>
      </c>
      <c r="D89" s="31">
        <v>44616</v>
      </c>
      <c r="E89" s="37">
        <v>636.45000000000005</v>
      </c>
      <c r="F89" s="37">
        <v>631.13333333333333</v>
      </c>
      <c r="G89" s="38">
        <v>617.26666666666665</v>
      </c>
      <c r="H89" s="38">
        <v>598.08333333333337</v>
      </c>
      <c r="I89" s="38">
        <v>584.2166666666667</v>
      </c>
      <c r="J89" s="38">
        <v>650.31666666666661</v>
      </c>
      <c r="K89" s="38">
        <v>664.18333333333317</v>
      </c>
      <c r="L89" s="38">
        <v>683.36666666666656</v>
      </c>
      <c r="M89" s="28">
        <v>645</v>
      </c>
      <c r="N89" s="28">
        <v>611.95000000000005</v>
      </c>
      <c r="O89" s="39">
        <v>2527500</v>
      </c>
      <c r="P89" s="40">
        <v>0.28707829408020369</v>
      </c>
    </row>
    <row r="90" spans="1:16" ht="12.75" customHeight="1">
      <c r="A90" s="28">
        <v>80</v>
      </c>
      <c r="B90" s="29" t="s">
        <v>44</v>
      </c>
      <c r="C90" s="30" t="s">
        <v>262</v>
      </c>
      <c r="D90" s="31">
        <v>44616</v>
      </c>
      <c r="E90" s="37">
        <v>1310.3</v>
      </c>
      <c r="F90" s="37">
        <v>1320.8666666666666</v>
      </c>
      <c r="G90" s="38">
        <v>1296.083333333333</v>
      </c>
      <c r="H90" s="38">
        <v>1281.8666666666666</v>
      </c>
      <c r="I90" s="38">
        <v>1257.083333333333</v>
      </c>
      <c r="J90" s="38">
        <v>1335.083333333333</v>
      </c>
      <c r="K90" s="38">
        <v>1359.8666666666663</v>
      </c>
      <c r="L90" s="38">
        <v>1374.083333333333</v>
      </c>
      <c r="M90" s="28">
        <v>1345.65</v>
      </c>
      <c r="N90" s="28">
        <v>1306.6500000000001</v>
      </c>
      <c r="O90" s="39">
        <v>2597300</v>
      </c>
      <c r="P90" s="40">
        <v>-1.3708513708513708E-2</v>
      </c>
    </row>
    <row r="91" spans="1:16" ht="12.75" customHeight="1">
      <c r="A91" s="28">
        <v>81</v>
      </c>
      <c r="B91" s="29" t="s">
        <v>70</v>
      </c>
      <c r="C91" s="30" t="s">
        <v>113</v>
      </c>
      <c r="D91" s="31">
        <v>44616</v>
      </c>
      <c r="E91" s="37">
        <v>1154.7</v>
      </c>
      <c r="F91" s="37">
        <v>1154.8833333333334</v>
      </c>
      <c r="G91" s="38">
        <v>1144.916666666667</v>
      </c>
      <c r="H91" s="38">
        <v>1135.1333333333334</v>
      </c>
      <c r="I91" s="38">
        <v>1125.166666666667</v>
      </c>
      <c r="J91" s="38">
        <v>1164.666666666667</v>
      </c>
      <c r="K91" s="38">
        <v>1174.6333333333337</v>
      </c>
      <c r="L91" s="38">
        <v>1184.416666666667</v>
      </c>
      <c r="M91" s="28">
        <v>1164.8499999999999</v>
      </c>
      <c r="N91" s="28">
        <v>1145.0999999999999</v>
      </c>
      <c r="O91" s="39">
        <v>4193500</v>
      </c>
      <c r="P91" s="40">
        <v>7.689535023429052E-3</v>
      </c>
    </row>
    <row r="92" spans="1:16" ht="12.75" customHeight="1">
      <c r="A92" s="28">
        <v>82</v>
      </c>
      <c r="B92" s="29" t="s">
        <v>87</v>
      </c>
      <c r="C92" s="30" t="s">
        <v>114</v>
      </c>
      <c r="D92" s="31">
        <v>44616</v>
      </c>
      <c r="E92" s="37">
        <v>1146.05</v>
      </c>
      <c r="F92" s="37">
        <v>1148.3166666666666</v>
      </c>
      <c r="G92" s="38">
        <v>1130.7333333333331</v>
      </c>
      <c r="H92" s="38">
        <v>1115.4166666666665</v>
      </c>
      <c r="I92" s="38">
        <v>1097.833333333333</v>
      </c>
      <c r="J92" s="38">
        <v>1163.6333333333332</v>
      </c>
      <c r="K92" s="38">
        <v>1181.2166666666667</v>
      </c>
      <c r="L92" s="38">
        <v>1196.5333333333333</v>
      </c>
      <c r="M92" s="28">
        <v>1165.9000000000001</v>
      </c>
      <c r="N92" s="28">
        <v>1133</v>
      </c>
      <c r="O92" s="39">
        <v>23146200</v>
      </c>
      <c r="P92" s="40">
        <v>-2.55216314982907E-2</v>
      </c>
    </row>
    <row r="93" spans="1:16" ht="12.75" customHeight="1">
      <c r="A93" s="28">
        <v>83</v>
      </c>
      <c r="B93" s="29" t="s">
        <v>63</v>
      </c>
      <c r="C93" s="30" t="s">
        <v>115</v>
      </c>
      <c r="D93" s="31">
        <v>44616</v>
      </c>
      <c r="E93" s="37">
        <v>2300.75</v>
      </c>
      <c r="F93" s="37">
        <v>2329.0166666666669</v>
      </c>
      <c r="G93" s="38">
        <v>2263.5333333333338</v>
      </c>
      <c r="H93" s="38">
        <v>2226.3166666666671</v>
      </c>
      <c r="I93" s="38">
        <v>2160.8333333333339</v>
      </c>
      <c r="J93" s="38">
        <v>2366.2333333333336</v>
      </c>
      <c r="K93" s="38">
        <v>2431.7166666666662</v>
      </c>
      <c r="L93" s="38">
        <v>2468.9333333333334</v>
      </c>
      <c r="M93" s="28">
        <v>2394.5</v>
      </c>
      <c r="N93" s="28">
        <v>2291.8000000000002</v>
      </c>
      <c r="O93" s="39">
        <v>24574200</v>
      </c>
      <c r="P93" s="40">
        <v>3.142864338059382E-2</v>
      </c>
    </row>
    <row r="94" spans="1:16" ht="12.75" customHeight="1">
      <c r="A94" s="28">
        <v>84</v>
      </c>
      <c r="B94" s="29" t="s">
        <v>63</v>
      </c>
      <c r="C94" s="30" t="s">
        <v>116</v>
      </c>
      <c r="D94" s="31">
        <v>44616</v>
      </c>
      <c r="E94" s="37">
        <v>2169.9</v>
      </c>
      <c r="F94" s="37">
        <v>2161.9666666666667</v>
      </c>
      <c r="G94" s="38">
        <v>2141.2333333333336</v>
      </c>
      <c r="H94" s="38">
        <v>2112.5666666666671</v>
      </c>
      <c r="I94" s="38">
        <v>2091.8333333333339</v>
      </c>
      <c r="J94" s="38">
        <v>2190.6333333333332</v>
      </c>
      <c r="K94" s="38">
        <v>2211.3666666666659</v>
      </c>
      <c r="L94" s="38">
        <v>2240.0333333333328</v>
      </c>
      <c r="M94" s="28">
        <v>2182.6999999999998</v>
      </c>
      <c r="N94" s="28">
        <v>2133.3000000000002</v>
      </c>
      <c r="O94" s="39">
        <v>3063400</v>
      </c>
      <c r="P94" s="40">
        <v>-3.118279569892473E-2</v>
      </c>
    </row>
    <row r="95" spans="1:16" ht="12.75" customHeight="1">
      <c r="A95" s="28">
        <v>85</v>
      </c>
      <c r="B95" s="29" t="s">
        <v>58</v>
      </c>
      <c r="C95" s="30" t="s">
        <v>117</v>
      </c>
      <c r="D95" s="31">
        <v>44616</v>
      </c>
      <c r="E95" s="37">
        <v>1468.75</v>
      </c>
      <c r="F95" s="37">
        <v>1477.6333333333332</v>
      </c>
      <c r="G95" s="38">
        <v>1456.3166666666664</v>
      </c>
      <c r="H95" s="38">
        <v>1443.8833333333332</v>
      </c>
      <c r="I95" s="38">
        <v>1422.5666666666664</v>
      </c>
      <c r="J95" s="38">
        <v>1490.0666666666664</v>
      </c>
      <c r="K95" s="38">
        <v>1511.383333333333</v>
      </c>
      <c r="L95" s="38">
        <v>1523.8166666666664</v>
      </c>
      <c r="M95" s="28">
        <v>1498.95</v>
      </c>
      <c r="N95" s="28">
        <v>1465.2</v>
      </c>
      <c r="O95" s="39">
        <v>29299600</v>
      </c>
      <c r="P95" s="40">
        <v>1.2814175443933229E-2</v>
      </c>
    </row>
    <row r="96" spans="1:16" ht="12.75" customHeight="1">
      <c r="A96" s="28">
        <v>86</v>
      </c>
      <c r="B96" s="29" t="s">
        <v>63</v>
      </c>
      <c r="C96" s="30" t="s">
        <v>118</v>
      </c>
      <c r="D96" s="31">
        <v>44616</v>
      </c>
      <c r="E96" s="37">
        <v>558.20000000000005</v>
      </c>
      <c r="F96" s="37">
        <v>567.91666666666663</v>
      </c>
      <c r="G96" s="38">
        <v>547.08333333333326</v>
      </c>
      <c r="H96" s="38">
        <v>535.96666666666658</v>
      </c>
      <c r="I96" s="38">
        <v>515.13333333333321</v>
      </c>
      <c r="J96" s="38">
        <v>579.0333333333333</v>
      </c>
      <c r="K96" s="38">
        <v>599.86666666666656</v>
      </c>
      <c r="L96" s="38">
        <v>610.98333333333335</v>
      </c>
      <c r="M96" s="28">
        <v>588.75</v>
      </c>
      <c r="N96" s="28">
        <v>556.79999999999995</v>
      </c>
      <c r="O96" s="39">
        <v>25199900</v>
      </c>
      <c r="P96" s="40">
        <v>4.255028670246655E-2</v>
      </c>
    </row>
    <row r="97" spans="1:16" ht="12.75" customHeight="1">
      <c r="A97" s="28">
        <v>87</v>
      </c>
      <c r="B97" s="29" t="s">
        <v>49</v>
      </c>
      <c r="C97" s="30" t="s">
        <v>119</v>
      </c>
      <c r="D97" s="31">
        <v>44616</v>
      </c>
      <c r="E97" s="37">
        <v>2588.3000000000002</v>
      </c>
      <c r="F97" s="37">
        <v>2603.1166666666668</v>
      </c>
      <c r="G97" s="38">
        <v>2562.8333333333335</v>
      </c>
      <c r="H97" s="38">
        <v>2537.3666666666668</v>
      </c>
      <c r="I97" s="38">
        <v>2497.0833333333335</v>
      </c>
      <c r="J97" s="38">
        <v>2628.5833333333335</v>
      </c>
      <c r="K97" s="38">
        <v>2668.8666666666663</v>
      </c>
      <c r="L97" s="38">
        <v>2694.3333333333335</v>
      </c>
      <c r="M97" s="28">
        <v>2643.4</v>
      </c>
      <c r="N97" s="28">
        <v>2577.65</v>
      </c>
      <c r="O97" s="39">
        <v>3513600</v>
      </c>
      <c r="P97" s="40">
        <v>3.3259814733127481E-2</v>
      </c>
    </row>
    <row r="98" spans="1:16" ht="12.75" customHeight="1">
      <c r="A98" s="28">
        <v>88</v>
      </c>
      <c r="B98" s="29" t="s">
        <v>120</v>
      </c>
      <c r="C98" s="30" t="s">
        <v>121</v>
      </c>
      <c r="D98" s="31">
        <v>44616</v>
      </c>
      <c r="E98" s="37">
        <v>522.45000000000005</v>
      </c>
      <c r="F98" s="37">
        <v>526.13333333333333</v>
      </c>
      <c r="G98" s="38">
        <v>517.41666666666663</v>
      </c>
      <c r="H98" s="38">
        <v>512.38333333333333</v>
      </c>
      <c r="I98" s="38">
        <v>503.66666666666663</v>
      </c>
      <c r="J98" s="38">
        <v>531.16666666666663</v>
      </c>
      <c r="K98" s="38">
        <v>539.88333333333333</v>
      </c>
      <c r="L98" s="38">
        <v>544.91666666666663</v>
      </c>
      <c r="M98" s="28">
        <v>534.85</v>
      </c>
      <c r="N98" s="28">
        <v>521.1</v>
      </c>
      <c r="O98" s="39">
        <v>30597725</v>
      </c>
      <c r="P98" s="40">
        <v>-4.7582399196921532E-2</v>
      </c>
    </row>
    <row r="99" spans="1:16" ht="12.75" customHeight="1">
      <c r="A99" s="28">
        <v>89</v>
      </c>
      <c r="B99" s="29" t="s">
        <v>120</v>
      </c>
      <c r="C99" s="30" t="s">
        <v>391</v>
      </c>
      <c r="D99" s="31">
        <v>44616</v>
      </c>
      <c r="E99" s="37">
        <v>126.45</v>
      </c>
      <c r="F99" s="37">
        <v>130.16666666666666</v>
      </c>
      <c r="G99" s="38">
        <v>121.88333333333333</v>
      </c>
      <c r="H99" s="38">
        <v>117.31666666666666</v>
      </c>
      <c r="I99" s="38">
        <v>109.03333333333333</v>
      </c>
      <c r="J99" s="38">
        <v>134.73333333333332</v>
      </c>
      <c r="K99" s="38">
        <v>143.01666666666668</v>
      </c>
      <c r="L99" s="38">
        <v>147.58333333333331</v>
      </c>
      <c r="M99" s="28">
        <v>138.44999999999999</v>
      </c>
      <c r="N99" s="28">
        <v>125.6</v>
      </c>
      <c r="O99" s="39">
        <v>18614700</v>
      </c>
      <c r="P99" s="40">
        <v>-9.1881686595342987E-2</v>
      </c>
    </row>
    <row r="100" spans="1:16" ht="12.75" customHeight="1">
      <c r="A100" s="28">
        <v>90</v>
      </c>
      <c r="B100" s="29" t="s">
        <v>79</v>
      </c>
      <c r="C100" s="30" t="s">
        <v>122</v>
      </c>
      <c r="D100" s="31">
        <v>44616</v>
      </c>
      <c r="E100" s="37">
        <v>289.5</v>
      </c>
      <c r="F100" s="37">
        <v>292.33333333333331</v>
      </c>
      <c r="G100" s="38">
        <v>285.96666666666664</v>
      </c>
      <c r="H100" s="38">
        <v>282.43333333333334</v>
      </c>
      <c r="I100" s="38">
        <v>276.06666666666666</v>
      </c>
      <c r="J100" s="38">
        <v>295.86666666666662</v>
      </c>
      <c r="K100" s="38">
        <v>302.23333333333329</v>
      </c>
      <c r="L100" s="38">
        <v>305.76666666666659</v>
      </c>
      <c r="M100" s="28">
        <v>298.7</v>
      </c>
      <c r="N100" s="28">
        <v>288.8</v>
      </c>
      <c r="O100" s="39">
        <v>14283000</v>
      </c>
      <c r="P100" s="40">
        <v>-1.1769101438445732E-2</v>
      </c>
    </row>
    <row r="101" spans="1:16" ht="12.75" customHeight="1">
      <c r="A101" s="28">
        <v>91</v>
      </c>
      <c r="B101" s="29" t="s">
        <v>56</v>
      </c>
      <c r="C101" s="30" t="s">
        <v>123</v>
      </c>
      <c r="D101" s="31">
        <v>44616</v>
      </c>
      <c r="E101" s="37">
        <v>2229.4</v>
      </c>
      <c r="F101" s="37">
        <v>2225.8833333333332</v>
      </c>
      <c r="G101" s="38">
        <v>2216.2666666666664</v>
      </c>
      <c r="H101" s="38">
        <v>2203.1333333333332</v>
      </c>
      <c r="I101" s="38">
        <v>2193.5166666666664</v>
      </c>
      <c r="J101" s="38">
        <v>2239.0166666666664</v>
      </c>
      <c r="K101" s="38">
        <v>2248.6333333333332</v>
      </c>
      <c r="L101" s="38">
        <v>2261.7666666666664</v>
      </c>
      <c r="M101" s="28">
        <v>2235.5</v>
      </c>
      <c r="N101" s="28">
        <v>2212.75</v>
      </c>
      <c r="O101" s="39">
        <v>9789300</v>
      </c>
      <c r="P101" s="40">
        <v>5.1751224470936146E-3</v>
      </c>
    </row>
    <row r="102" spans="1:16" ht="12.75" customHeight="1">
      <c r="A102" s="28">
        <v>92</v>
      </c>
      <c r="B102" s="29" t="s">
        <v>44</v>
      </c>
      <c r="C102" s="30" t="s">
        <v>392</v>
      </c>
      <c r="D102" s="31">
        <v>44616</v>
      </c>
      <c r="E102" s="37">
        <v>39981.599999999999</v>
      </c>
      <c r="F102" s="37">
        <v>40478.583333333336</v>
      </c>
      <c r="G102" s="38">
        <v>39057.166666666672</v>
      </c>
      <c r="H102" s="38">
        <v>38132.733333333337</v>
      </c>
      <c r="I102" s="38">
        <v>36711.316666666673</v>
      </c>
      <c r="J102" s="38">
        <v>41403.01666666667</v>
      </c>
      <c r="K102" s="38">
        <v>42824.433333333342</v>
      </c>
      <c r="L102" s="38">
        <v>43748.866666666669</v>
      </c>
      <c r="M102" s="28">
        <v>41900</v>
      </c>
      <c r="N102" s="28">
        <v>39554.15</v>
      </c>
      <c r="O102" s="39">
        <v>9915</v>
      </c>
      <c r="P102" s="40">
        <v>5.4226475279106859E-2</v>
      </c>
    </row>
    <row r="103" spans="1:16" ht="12.75" customHeight="1">
      <c r="A103" s="28">
        <v>93</v>
      </c>
      <c r="B103" s="29" t="s">
        <v>63</v>
      </c>
      <c r="C103" s="30" t="s">
        <v>124</v>
      </c>
      <c r="D103" s="31">
        <v>44616</v>
      </c>
      <c r="E103" s="37">
        <v>183.1</v>
      </c>
      <c r="F103" s="37">
        <v>186.16666666666666</v>
      </c>
      <c r="G103" s="38">
        <v>179.18333333333331</v>
      </c>
      <c r="H103" s="38">
        <v>175.26666666666665</v>
      </c>
      <c r="I103" s="38">
        <v>168.2833333333333</v>
      </c>
      <c r="J103" s="38">
        <v>190.08333333333331</v>
      </c>
      <c r="K103" s="38">
        <v>197.06666666666666</v>
      </c>
      <c r="L103" s="38">
        <v>200.98333333333332</v>
      </c>
      <c r="M103" s="28">
        <v>193.15</v>
      </c>
      <c r="N103" s="28">
        <v>182.25</v>
      </c>
      <c r="O103" s="39">
        <v>43183000</v>
      </c>
      <c r="P103" s="40">
        <v>2.7513461680312754E-2</v>
      </c>
    </row>
    <row r="104" spans="1:16" ht="12.75" customHeight="1">
      <c r="A104" s="28">
        <v>94</v>
      </c>
      <c r="B104" s="29" t="s">
        <v>58</v>
      </c>
      <c r="C104" s="30" t="s">
        <v>125</v>
      </c>
      <c r="D104" s="31">
        <v>44616</v>
      </c>
      <c r="E104" s="37">
        <v>755.05</v>
      </c>
      <c r="F104" s="37">
        <v>760.69999999999993</v>
      </c>
      <c r="G104" s="38">
        <v>746.74999999999989</v>
      </c>
      <c r="H104" s="38">
        <v>738.44999999999993</v>
      </c>
      <c r="I104" s="38">
        <v>724.49999999999989</v>
      </c>
      <c r="J104" s="38">
        <v>768.99999999999989</v>
      </c>
      <c r="K104" s="38">
        <v>782.94999999999993</v>
      </c>
      <c r="L104" s="38">
        <v>791.24999999999989</v>
      </c>
      <c r="M104" s="28">
        <v>774.65</v>
      </c>
      <c r="N104" s="28">
        <v>752.4</v>
      </c>
      <c r="O104" s="39">
        <v>83061000</v>
      </c>
      <c r="P104" s="40">
        <v>2.1544289241383976E-2</v>
      </c>
    </row>
    <row r="105" spans="1:16" ht="12.75" customHeight="1">
      <c r="A105" s="28">
        <v>95</v>
      </c>
      <c r="B105" s="29" t="s">
        <v>63</v>
      </c>
      <c r="C105" s="30" t="s">
        <v>126</v>
      </c>
      <c r="D105" s="31">
        <v>44616</v>
      </c>
      <c r="E105" s="37">
        <v>1288.55</v>
      </c>
      <c r="F105" s="37">
        <v>1298.2</v>
      </c>
      <c r="G105" s="38">
        <v>1274.1500000000001</v>
      </c>
      <c r="H105" s="38">
        <v>1259.75</v>
      </c>
      <c r="I105" s="38">
        <v>1235.7</v>
      </c>
      <c r="J105" s="38">
        <v>1312.6000000000001</v>
      </c>
      <c r="K105" s="38">
        <v>1336.6499999999999</v>
      </c>
      <c r="L105" s="38">
        <v>1351.0500000000002</v>
      </c>
      <c r="M105" s="28">
        <v>1322.25</v>
      </c>
      <c r="N105" s="28">
        <v>1283.8</v>
      </c>
      <c r="O105" s="39">
        <v>2976700</v>
      </c>
      <c r="P105" s="40">
        <v>-1.9948703334283272E-3</v>
      </c>
    </row>
    <row r="106" spans="1:16" ht="12.75" customHeight="1">
      <c r="A106" s="28">
        <v>96</v>
      </c>
      <c r="B106" s="29" t="s">
        <v>63</v>
      </c>
      <c r="C106" s="30" t="s">
        <v>127</v>
      </c>
      <c r="D106" s="31">
        <v>44616</v>
      </c>
      <c r="E106" s="37">
        <v>502.35</v>
      </c>
      <c r="F106" s="37">
        <v>504.06666666666661</v>
      </c>
      <c r="G106" s="38">
        <v>497.93333333333322</v>
      </c>
      <c r="H106" s="38">
        <v>493.51666666666659</v>
      </c>
      <c r="I106" s="38">
        <v>487.38333333333321</v>
      </c>
      <c r="J106" s="38">
        <v>508.48333333333323</v>
      </c>
      <c r="K106" s="38">
        <v>514.61666666666667</v>
      </c>
      <c r="L106" s="38">
        <v>519.0333333333333</v>
      </c>
      <c r="M106" s="28">
        <v>510.2</v>
      </c>
      <c r="N106" s="28">
        <v>499.65</v>
      </c>
      <c r="O106" s="39">
        <v>6556500</v>
      </c>
      <c r="P106" s="40">
        <v>3.3455491192812388E-2</v>
      </c>
    </row>
    <row r="107" spans="1:16" ht="12.75" customHeight="1">
      <c r="A107" s="28">
        <v>97</v>
      </c>
      <c r="B107" s="29" t="s">
        <v>74</v>
      </c>
      <c r="C107" s="30" t="s">
        <v>128</v>
      </c>
      <c r="D107" s="31">
        <v>44616</v>
      </c>
      <c r="E107" s="37">
        <v>10.15</v>
      </c>
      <c r="F107" s="37">
        <v>10.283333333333333</v>
      </c>
      <c r="G107" s="38">
        <v>9.9166666666666661</v>
      </c>
      <c r="H107" s="38">
        <v>9.6833333333333336</v>
      </c>
      <c r="I107" s="38">
        <v>9.3166666666666664</v>
      </c>
      <c r="J107" s="38">
        <v>10.516666666666666</v>
      </c>
      <c r="K107" s="38">
        <v>10.883333333333333</v>
      </c>
      <c r="L107" s="38">
        <v>11.116666666666665</v>
      </c>
      <c r="M107" s="28">
        <v>10.65</v>
      </c>
      <c r="N107" s="28">
        <v>10.050000000000001</v>
      </c>
      <c r="O107" s="39">
        <v>734510000</v>
      </c>
      <c r="P107" s="40">
        <v>7.5859420011522953E-3</v>
      </c>
    </row>
    <row r="108" spans="1:16" ht="12.75" customHeight="1">
      <c r="A108" s="28">
        <v>98</v>
      </c>
      <c r="B108" s="29" t="s">
        <v>63</v>
      </c>
      <c r="C108" s="30" t="s">
        <v>396</v>
      </c>
      <c r="D108" s="31">
        <v>44616</v>
      </c>
      <c r="E108" s="37">
        <v>60.2</v>
      </c>
      <c r="F108" s="37">
        <v>60.949999999999996</v>
      </c>
      <c r="G108" s="38">
        <v>58.899999999999991</v>
      </c>
      <c r="H108" s="38">
        <v>57.599999999999994</v>
      </c>
      <c r="I108" s="38">
        <v>55.54999999999999</v>
      </c>
      <c r="J108" s="38">
        <v>62.249999999999993</v>
      </c>
      <c r="K108" s="38">
        <v>64.299999999999983</v>
      </c>
      <c r="L108" s="38">
        <v>65.599999999999994</v>
      </c>
      <c r="M108" s="28">
        <v>63</v>
      </c>
      <c r="N108" s="28">
        <v>59.65</v>
      </c>
      <c r="O108" s="39">
        <v>89470000</v>
      </c>
      <c r="P108" s="40">
        <v>-2.2719825232113598E-2</v>
      </c>
    </row>
    <row r="109" spans="1:16" ht="12.75" customHeight="1">
      <c r="A109" s="28">
        <v>99</v>
      </c>
      <c r="B109" s="29" t="s">
        <v>58</v>
      </c>
      <c r="C109" s="30" t="s">
        <v>129</v>
      </c>
      <c r="D109" s="31">
        <v>44616</v>
      </c>
      <c r="E109" s="37">
        <v>43.75</v>
      </c>
      <c r="F109" s="37">
        <v>44.566666666666663</v>
      </c>
      <c r="G109" s="38">
        <v>42.683333333333323</v>
      </c>
      <c r="H109" s="38">
        <v>41.61666666666666</v>
      </c>
      <c r="I109" s="38">
        <v>39.73333333333332</v>
      </c>
      <c r="J109" s="38">
        <v>45.633333333333326</v>
      </c>
      <c r="K109" s="38">
        <v>47.516666666666666</v>
      </c>
      <c r="L109" s="38">
        <v>48.583333333333329</v>
      </c>
      <c r="M109" s="28">
        <v>46.45</v>
      </c>
      <c r="N109" s="28">
        <v>43.5</v>
      </c>
      <c r="O109" s="39">
        <v>165900600</v>
      </c>
      <c r="P109" s="40">
        <v>5.7001414427157004E-2</v>
      </c>
    </row>
    <row r="110" spans="1:16" ht="12.75" customHeight="1">
      <c r="A110" s="28">
        <v>100</v>
      </c>
      <c r="B110" s="29" t="s">
        <v>44</v>
      </c>
      <c r="C110" s="30" t="s">
        <v>407</v>
      </c>
      <c r="D110" s="31">
        <v>44616</v>
      </c>
      <c r="E110" s="37">
        <v>210.6</v>
      </c>
      <c r="F110" s="37">
        <v>212.73333333333335</v>
      </c>
      <c r="G110" s="38">
        <v>207.66666666666669</v>
      </c>
      <c r="H110" s="38">
        <v>204.73333333333335</v>
      </c>
      <c r="I110" s="38">
        <v>199.66666666666669</v>
      </c>
      <c r="J110" s="38">
        <v>215.66666666666669</v>
      </c>
      <c r="K110" s="38">
        <v>220.73333333333335</v>
      </c>
      <c r="L110" s="38">
        <v>223.66666666666669</v>
      </c>
      <c r="M110" s="28">
        <v>217.8</v>
      </c>
      <c r="N110" s="28">
        <v>209.8</v>
      </c>
      <c r="O110" s="39">
        <v>51510000</v>
      </c>
      <c r="P110" s="40">
        <v>-1.4558159848595138E-4</v>
      </c>
    </row>
    <row r="111" spans="1:16" ht="12.75" customHeight="1">
      <c r="A111" s="28">
        <v>101</v>
      </c>
      <c r="B111" s="29" t="s">
        <v>79</v>
      </c>
      <c r="C111" s="30" t="s">
        <v>130</v>
      </c>
      <c r="D111" s="31">
        <v>44616</v>
      </c>
      <c r="E111" s="37">
        <v>380.4</v>
      </c>
      <c r="F111" s="37">
        <v>381.09999999999997</v>
      </c>
      <c r="G111" s="38">
        <v>370.54999999999995</v>
      </c>
      <c r="H111" s="38">
        <v>360.7</v>
      </c>
      <c r="I111" s="38">
        <v>350.15</v>
      </c>
      <c r="J111" s="38">
        <v>390.94999999999993</v>
      </c>
      <c r="K111" s="38">
        <v>401.5</v>
      </c>
      <c r="L111" s="38">
        <v>411.34999999999991</v>
      </c>
      <c r="M111" s="28">
        <v>391.65</v>
      </c>
      <c r="N111" s="28">
        <v>371.25</v>
      </c>
      <c r="O111" s="39">
        <v>20187750</v>
      </c>
      <c r="P111" s="40">
        <v>-1.2044949868784066E-2</v>
      </c>
    </row>
    <row r="112" spans="1:16" ht="12.75" customHeight="1">
      <c r="A112" s="28">
        <v>102</v>
      </c>
      <c r="B112" s="29" t="s">
        <v>106</v>
      </c>
      <c r="C112" s="30" t="s">
        <v>131</v>
      </c>
      <c r="D112" s="31">
        <v>44616</v>
      </c>
      <c r="E112" s="37">
        <v>194.75</v>
      </c>
      <c r="F112" s="37">
        <v>196.93333333333331</v>
      </c>
      <c r="G112" s="38">
        <v>190.81666666666661</v>
      </c>
      <c r="H112" s="38">
        <v>186.8833333333333</v>
      </c>
      <c r="I112" s="38">
        <v>180.76666666666659</v>
      </c>
      <c r="J112" s="38">
        <v>200.86666666666662</v>
      </c>
      <c r="K112" s="38">
        <v>206.98333333333335</v>
      </c>
      <c r="L112" s="38">
        <v>210.91666666666663</v>
      </c>
      <c r="M112" s="28">
        <v>203.05</v>
      </c>
      <c r="N112" s="28">
        <v>193</v>
      </c>
      <c r="O112" s="39">
        <v>18690234</v>
      </c>
      <c r="P112" s="40">
        <v>9.120521172638436E-3</v>
      </c>
    </row>
    <row r="113" spans="1:16" ht="12.75" customHeight="1">
      <c r="A113" s="28">
        <v>103</v>
      </c>
      <c r="B113" s="29" t="s">
        <v>42</v>
      </c>
      <c r="C113" s="30" t="s">
        <v>404</v>
      </c>
      <c r="D113" s="31">
        <v>44616</v>
      </c>
      <c r="E113" s="37">
        <v>197.25</v>
      </c>
      <c r="F113" s="37">
        <v>200.21666666666667</v>
      </c>
      <c r="G113" s="38">
        <v>192.73333333333335</v>
      </c>
      <c r="H113" s="38">
        <v>188.21666666666667</v>
      </c>
      <c r="I113" s="38">
        <v>180.73333333333335</v>
      </c>
      <c r="J113" s="38">
        <v>204.73333333333335</v>
      </c>
      <c r="K113" s="38">
        <v>212.21666666666664</v>
      </c>
      <c r="L113" s="38">
        <v>216.73333333333335</v>
      </c>
      <c r="M113" s="28">
        <v>207.7</v>
      </c>
      <c r="N113" s="28">
        <v>195.7</v>
      </c>
      <c r="O113" s="39">
        <v>12818000</v>
      </c>
      <c r="P113" s="40">
        <v>1.0978956999085087E-2</v>
      </c>
    </row>
    <row r="114" spans="1:16" ht="12.75" customHeight="1">
      <c r="A114" s="28">
        <v>104</v>
      </c>
      <c r="B114" s="29" t="s">
        <v>44</v>
      </c>
      <c r="C114" s="30" t="s">
        <v>265</v>
      </c>
      <c r="D114" s="31">
        <v>44616</v>
      </c>
      <c r="E114" s="37">
        <v>4585.2</v>
      </c>
      <c r="F114" s="37">
        <v>4624.7833333333338</v>
      </c>
      <c r="G114" s="38">
        <v>4419.0166666666673</v>
      </c>
      <c r="H114" s="38">
        <v>4252.8333333333339</v>
      </c>
      <c r="I114" s="38">
        <v>4047.0666666666675</v>
      </c>
      <c r="J114" s="38">
        <v>4790.9666666666672</v>
      </c>
      <c r="K114" s="38">
        <v>4996.7333333333336</v>
      </c>
      <c r="L114" s="38">
        <v>5162.916666666667</v>
      </c>
      <c r="M114" s="28">
        <v>4830.55</v>
      </c>
      <c r="N114" s="28">
        <v>4458.6000000000004</v>
      </c>
      <c r="O114" s="39">
        <v>422625</v>
      </c>
      <c r="P114" s="40">
        <v>5.1502145922746781E-2</v>
      </c>
    </row>
    <row r="115" spans="1:16" ht="12.75" customHeight="1">
      <c r="A115" s="28">
        <v>105</v>
      </c>
      <c r="B115" s="29" t="s">
        <v>44</v>
      </c>
      <c r="C115" s="30" t="s">
        <v>132</v>
      </c>
      <c r="D115" s="31">
        <v>44616</v>
      </c>
      <c r="E115" s="37">
        <v>2098.6</v>
      </c>
      <c r="F115" s="37">
        <v>2141.4499999999998</v>
      </c>
      <c r="G115" s="38">
        <v>2048.0999999999995</v>
      </c>
      <c r="H115" s="38">
        <v>1997.5999999999995</v>
      </c>
      <c r="I115" s="38">
        <v>1904.2499999999991</v>
      </c>
      <c r="J115" s="38">
        <v>2191.9499999999998</v>
      </c>
      <c r="K115" s="38">
        <v>2285.3000000000002</v>
      </c>
      <c r="L115" s="38">
        <v>2335.8000000000002</v>
      </c>
      <c r="M115" s="28">
        <v>2234.8000000000002</v>
      </c>
      <c r="N115" s="28">
        <v>2090.9499999999998</v>
      </c>
      <c r="O115" s="39">
        <v>3322250</v>
      </c>
      <c r="P115" s="40">
        <v>-8.801372417393899E-3</v>
      </c>
    </row>
    <row r="116" spans="1:16" ht="12.75" customHeight="1">
      <c r="A116" s="28">
        <v>106</v>
      </c>
      <c r="B116" s="29" t="s">
        <v>58</v>
      </c>
      <c r="C116" s="30" t="s">
        <v>133</v>
      </c>
      <c r="D116" s="31">
        <v>44616</v>
      </c>
      <c r="E116" s="37">
        <v>942.45</v>
      </c>
      <c r="F116" s="37">
        <v>948.91666666666663</v>
      </c>
      <c r="G116" s="38">
        <v>932.43333333333328</v>
      </c>
      <c r="H116" s="38">
        <v>922.41666666666663</v>
      </c>
      <c r="I116" s="38">
        <v>905.93333333333328</v>
      </c>
      <c r="J116" s="38">
        <v>958.93333333333328</v>
      </c>
      <c r="K116" s="38">
        <v>975.41666666666663</v>
      </c>
      <c r="L116" s="38">
        <v>985.43333333333328</v>
      </c>
      <c r="M116" s="28">
        <v>965.4</v>
      </c>
      <c r="N116" s="28">
        <v>938.9</v>
      </c>
      <c r="O116" s="39">
        <v>25182900</v>
      </c>
      <c r="P116" s="40">
        <v>1.7542603465559214E-3</v>
      </c>
    </row>
    <row r="117" spans="1:16" ht="12.75" customHeight="1">
      <c r="A117" s="28">
        <v>107</v>
      </c>
      <c r="B117" s="29" t="s">
        <v>74</v>
      </c>
      <c r="C117" s="30" t="s">
        <v>134</v>
      </c>
      <c r="D117" s="31">
        <v>44616</v>
      </c>
      <c r="E117" s="37">
        <v>247</v>
      </c>
      <c r="F117" s="37">
        <v>248.76666666666665</v>
      </c>
      <c r="G117" s="38">
        <v>243.18333333333331</v>
      </c>
      <c r="H117" s="38">
        <v>239.36666666666665</v>
      </c>
      <c r="I117" s="38">
        <v>233.7833333333333</v>
      </c>
      <c r="J117" s="38">
        <v>252.58333333333331</v>
      </c>
      <c r="K117" s="38">
        <v>258.16666666666669</v>
      </c>
      <c r="L117" s="38">
        <v>261.98333333333335</v>
      </c>
      <c r="M117" s="28">
        <v>254.35</v>
      </c>
      <c r="N117" s="28">
        <v>244.95</v>
      </c>
      <c r="O117" s="39">
        <v>8391600</v>
      </c>
      <c r="P117" s="40">
        <v>-0.10242587601078167</v>
      </c>
    </row>
    <row r="118" spans="1:16" ht="12.75" customHeight="1">
      <c r="A118" s="28">
        <v>108</v>
      </c>
      <c r="B118" s="29" t="s">
        <v>87</v>
      </c>
      <c r="C118" s="30" t="s">
        <v>135</v>
      </c>
      <c r="D118" s="31">
        <v>44616</v>
      </c>
      <c r="E118" s="37">
        <v>1685.45</v>
      </c>
      <c r="F118" s="37">
        <v>1695.3</v>
      </c>
      <c r="G118" s="38">
        <v>1671.8999999999999</v>
      </c>
      <c r="H118" s="38">
        <v>1658.35</v>
      </c>
      <c r="I118" s="38">
        <v>1634.9499999999998</v>
      </c>
      <c r="J118" s="38">
        <v>1708.85</v>
      </c>
      <c r="K118" s="38">
        <v>1732.25</v>
      </c>
      <c r="L118" s="38">
        <v>1745.8</v>
      </c>
      <c r="M118" s="28">
        <v>1718.7</v>
      </c>
      <c r="N118" s="28">
        <v>1681.75</v>
      </c>
      <c r="O118" s="39">
        <v>44096400</v>
      </c>
      <c r="P118" s="40">
        <v>-3.236891478226523E-2</v>
      </c>
    </row>
    <row r="119" spans="1:16" ht="12.75" customHeight="1">
      <c r="A119" s="28">
        <v>109</v>
      </c>
      <c r="B119" s="29" t="s">
        <v>79</v>
      </c>
      <c r="C119" s="30" t="s">
        <v>136</v>
      </c>
      <c r="D119" s="31">
        <v>44616</v>
      </c>
      <c r="E119" s="37">
        <v>116.85</v>
      </c>
      <c r="F119" s="37">
        <v>118.13333333333333</v>
      </c>
      <c r="G119" s="38">
        <v>115.26666666666665</v>
      </c>
      <c r="H119" s="38">
        <v>113.68333333333332</v>
      </c>
      <c r="I119" s="38">
        <v>110.81666666666665</v>
      </c>
      <c r="J119" s="38">
        <v>119.71666666666665</v>
      </c>
      <c r="K119" s="38">
        <v>122.58333333333333</v>
      </c>
      <c r="L119" s="38">
        <v>124.16666666666666</v>
      </c>
      <c r="M119" s="28">
        <v>121</v>
      </c>
      <c r="N119" s="28">
        <v>116.55</v>
      </c>
      <c r="O119" s="39">
        <v>41138500</v>
      </c>
      <c r="P119" s="40">
        <v>-1.8607536052101102E-2</v>
      </c>
    </row>
    <row r="120" spans="1:16" ht="12.75" customHeight="1">
      <c r="A120" s="28">
        <v>110</v>
      </c>
      <c r="B120" s="29" t="s">
        <v>47</v>
      </c>
      <c r="C120" s="30" t="s">
        <v>266</v>
      </c>
      <c r="D120" s="31">
        <v>44616</v>
      </c>
      <c r="E120" s="37">
        <v>965.25</v>
      </c>
      <c r="F120" s="37">
        <v>967.5333333333333</v>
      </c>
      <c r="G120" s="38">
        <v>940.96666666666658</v>
      </c>
      <c r="H120" s="38">
        <v>916.68333333333328</v>
      </c>
      <c r="I120" s="38">
        <v>890.11666666666656</v>
      </c>
      <c r="J120" s="38">
        <v>991.81666666666661</v>
      </c>
      <c r="K120" s="38">
        <v>1018.3833333333332</v>
      </c>
      <c r="L120" s="38">
        <v>1042.6666666666665</v>
      </c>
      <c r="M120" s="28">
        <v>994.1</v>
      </c>
      <c r="N120" s="28">
        <v>943.25</v>
      </c>
      <c r="O120" s="39">
        <v>1237050</v>
      </c>
      <c r="P120" s="40">
        <v>-3.6245016310257339E-3</v>
      </c>
    </row>
    <row r="121" spans="1:16" ht="12.75" customHeight="1">
      <c r="A121" s="28">
        <v>111</v>
      </c>
      <c r="B121" s="29" t="s">
        <v>44</v>
      </c>
      <c r="C121" s="30" t="s">
        <v>137</v>
      </c>
      <c r="D121" s="31">
        <v>44616</v>
      </c>
      <c r="E121" s="37">
        <v>795.95</v>
      </c>
      <c r="F121" s="37">
        <v>801.44999999999993</v>
      </c>
      <c r="G121" s="38">
        <v>784.64999999999986</v>
      </c>
      <c r="H121" s="38">
        <v>773.34999999999991</v>
      </c>
      <c r="I121" s="38">
        <v>756.54999999999984</v>
      </c>
      <c r="J121" s="38">
        <v>812.74999999999989</v>
      </c>
      <c r="K121" s="38">
        <v>829.54999999999984</v>
      </c>
      <c r="L121" s="38">
        <v>840.84999999999991</v>
      </c>
      <c r="M121" s="28">
        <v>818.25</v>
      </c>
      <c r="N121" s="28">
        <v>790.15</v>
      </c>
      <c r="O121" s="39">
        <v>11479125</v>
      </c>
      <c r="P121" s="40">
        <v>3.5438042620363062E-2</v>
      </c>
    </row>
    <row r="122" spans="1:16" ht="12.75" customHeight="1">
      <c r="A122" s="28">
        <v>112</v>
      </c>
      <c r="B122" s="29" t="s">
        <v>56</v>
      </c>
      <c r="C122" s="30" t="s">
        <v>138</v>
      </c>
      <c r="D122" s="31">
        <v>44616</v>
      </c>
      <c r="E122" s="37">
        <v>219.6</v>
      </c>
      <c r="F122" s="37">
        <v>221.61666666666667</v>
      </c>
      <c r="G122" s="38">
        <v>216.73333333333335</v>
      </c>
      <c r="H122" s="38">
        <v>213.86666666666667</v>
      </c>
      <c r="I122" s="38">
        <v>208.98333333333335</v>
      </c>
      <c r="J122" s="38">
        <v>224.48333333333335</v>
      </c>
      <c r="K122" s="38">
        <v>229.36666666666667</v>
      </c>
      <c r="L122" s="38">
        <v>232.23333333333335</v>
      </c>
      <c r="M122" s="28">
        <v>226.5</v>
      </c>
      <c r="N122" s="28">
        <v>218.75</v>
      </c>
      <c r="O122" s="39">
        <v>186598400</v>
      </c>
      <c r="P122" s="40">
        <v>-3.9628313746925391E-3</v>
      </c>
    </row>
    <row r="123" spans="1:16" ht="12.75" customHeight="1">
      <c r="A123" s="28">
        <v>113</v>
      </c>
      <c r="B123" s="29" t="s">
        <v>120</v>
      </c>
      <c r="C123" s="30" t="s">
        <v>139</v>
      </c>
      <c r="D123" s="31">
        <v>44616</v>
      </c>
      <c r="E123" s="37">
        <v>407.05</v>
      </c>
      <c r="F123" s="37">
        <v>413.76666666666665</v>
      </c>
      <c r="G123" s="38">
        <v>396.7833333333333</v>
      </c>
      <c r="H123" s="38">
        <v>386.51666666666665</v>
      </c>
      <c r="I123" s="38">
        <v>369.5333333333333</v>
      </c>
      <c r="J123" s="38">
        <v>424.0333333333333</v>
      </c>
      <c r="K123" s="38">
        <v>441.01666666666665</v>
      </c>
      <c r="L123" s="38">
        <v>451.2833333333333</v>
      </c>
      <c r="M123" s="28">
        <v>430.75</v>
      </c>
      <c r="N123" s="28">
        <v>403.5</v>
      </c>
      <c r="O123" s="39">
        <v>34095000</v>
      </c>
      <c r="P123" s="40">
        <v>-5.3508224026650009E-2</v>
      </c>
    </row>
    <row r="124" spans="1:16" ht="12.75" customHeight="1">
      <c r="A124" s="28">
        <v>114</v>
      </c>
      <c r="B124" s="29" t="s">
        <v>42</v>
      </c>
      <c r="C124" s="30" t="s">
        <v>416</v>
      </c>
      <c r="D124" s="31">
        <v>44616</v>
      </c>
      <c r="E124" s="37">
        <v>3013.35</v>
      </c>
      <c r="F124" s="37">
        <v>3030.7666666666664</v>
      </c>
      <c r="G124" s="38">
        <v>2952.583333333333</v>
      </c>
      <c r="H124" s="38">
        <v>2891.8166666666666</v>
      </c>
      <c r="I124" s="38">
        <v>2813.6333333333332</v>
      </c>
      <c r="J124" s="38">
        <v>3091.5333333333328</v>
      </c>
      <c r="K124" s="38">
        <v>3169.7166666666662</v>
      </c>
      <c r="L124" s="38">
        <v>3230.4833333333327</v>
      </c>
      <c r="M124" s="28">
        <v>3108.95</v>
      </c>
      <c r="N124" s="28">
        <v>2970</v>
      </c>
      <c r="O124" s="39">
        <v>271250</v>
      </c>
      <c r="P124" s="40">
        <v>2.6490066225165563E-2</v>
      </c>
    </row>
    <row r="125" spans="1:16" ht="12.75" customHeight="1">
      <c r="A125" s="28">
        <v>115</v>
      </c>
      <c r="B125" s="29" t="s">
        <v>120</v>
      </c>
      <c r="C125" s="30" t="s">
        <v>140</v>
      </c>
      <c r="D125" s="31">
        <v>44616</v>
      </c>
      <c r="E125" s="37">
        <v>627.5</v>
      </c>
      <c r="F125" s="37">
        <v>638.73333333333335</v>
      </c>
      <c r="G125" s="38">
        <v>613.31666666666672</v>
      </c>
      <c r="H125" s="38">
        <v>599.13333333333333</v>
      </c>
      <c r="I125" s="38">
        <v>573.7166666666667</v>
      </c>
      <c r="J125" s="38">
        <v>652.91666666666674</v>
      </c>
      <c r="K125" s="38">
        <v>678.33333333333326</v>
      </c>
      <c r="L125" s="38">
        <v>692.51666666666677</v>
      </c>
      <c r="M125" s="28">
        <v>664.15</v>
      </c>
      <c r="N125" s="28">
        <v>624.54999999999995</v>
      </c>
      <c r="O125" s="39">
        <v>39976200</v>
      </c>
      <c r="P125" s="40">
        <v>8.2053726464880322E-3</v>
      </c>
    </row>
    <row r="126" spans="1:16" ht="12.75" customHeight="1">
      <c r="A126" s="28">
        <v>116</v>
      </c>
      <c r="B126" s="29" t="s">
        <v>44</v>
      </c>
      <c r="C126" s="30" t="s">
        <v>141</v>
      </c>
      <c r="D126" s="31">
        <v>44616</v>
      </c>
      <c r="E126" s="37">
        <v>2954.15</v>
      </c>
      <c r="F126" s="37">
        <v>2961.2333333333336</v>
      </c>
      <c r="G126" s="38">
        <v>2893.2166666666672</v>
      </c>
      <c r="H126" s="38">
        <v>2832.2833333333338</v>
      </c>
      <c r="I126" s="38">
        <v>2764.2666666666673</v>
      </c>
      <c r="J126" s="38">
        <v>3022.166666666667</v>
      </c>
      <c r="K126" s="38">
        <v>3090.1833333333334</v>
      </c>
      <c r="L126" s="38">
        <v>3151.1166666666668</v>
      </c>
      <c r="M126" s="28">
        <v>3029.25</v>
      </c>
      <c r="N126" s="28">
        <v>2900.3</v>
      </c>
      <c r="O126" s="39">
        <v>2636500</v>
      </c>
      <c r="P126" s="40">
        <v>1.4233506443546836E-2</v>
      </c>
    </row>
    <row r="127" spans="1:16" ht="12.75" customHeight="1">
      <c r="A127" s="28">
        <v>117</v>
      </c>
      <c r="B127" s="29" t="s">
        <v>58</v>
      </c>
      <c r="C127" s="30" t="s">
        <v>142</v>
      </c>
      <c r="D127" s="31">
        <v>44616</v>
      </c>
      <c r="E127" s="37">
        <v>1751.75</v>
      </c>
      <c r="F127" s="37">
        <v>1773.0333333333335</v>
      </c>
      <c r="G127" s="38">
        <v>1723.7166666666672</v>
      </c>
      <c r="H127" s="38">
        <v>1695.6833333333336</v>
      </c>
      <c r="I127" s="38">
        <v>1646.3666666666672</v>
      </c>
      <c r="J127" s="38">
        <v>1801.0666666666671</v>
      </c>
      <c r="K127" s="38">
        <v>1850.3833333333332</v>
      </c>
      <c r="L127" s="38">
        <v>1878.416666666667</v>
      </c>
      <c r="M127" s="28">
        <v>1822.35</v>
      </c>
      <c r="N127" s="28">
        <v>1745</v>
      </c>
      <c r="O127" s="39">
        <v>16734800</v>
      </c>
      <c r="P127" s="40">
        <v>5.3669470608975971E-2</v>
      </c>
    </row>
    <row r="128" spans="1:16" ht="12.75" customHeight="1">
      <c r="A128" s="28">
        <v>118</v>
      </c>
      <c r="B128" s="29" t="s">
        <v>63</v>
      </c>
      <c r="C128" s="30" t="s">
        <v>143</v>
      </c>
      <c r="D128" s="31">
        <v>44616</v>
      </c>
      <c r="E128" s="37">
        <v>70.45</v>
      </c>
      <c r="F128" s="37">
        <v>71.083333333333343</v>
      </c>
      <c r="G128" s="38">
        <v>69.51666666666668</v>
      </c>
      <c r="H128" s="38">
        <v>68.583333333333343</v>
      </c>
      <c r="I128" s="38">
        <v>67.01666666666668</v>
      </c>
      <c r="J128" s="38">
        <v>72.01666666666668</v>
      </c>
      <c r="K128" s="38">
        <v>73.583333333333343</v>
      </c>
      <c r="L128" s="38">
        <v>74.51666666666668</v>
      </c>
      <c r="M128" s="28">
        <v>72.650000000000006</v>
      </c>
      <c r="N128" s="28">
        <v>70.150000000000006</v>
      </c>
      <c r="O128" s="39">
        <v>75104384</v>
      </c>
      <c r="P128" s="40">
        <v>6.1152439793216495E-2</v>
      </c>
    </row>
    <row r="129" spans="1:16" ht="12.75" customHeight="1">
      <c r="A129" s="28">
        <v>119</v>
      </c>
      <c r="B129" s="29" t="s">
        <v>44</v>
      </c>
      <c r="C129" s="30" t="s">
        <v>144</v>
      </c>
      <c r="D129" s="31">
        <v>44616</v>
      </c>
      <c r="E129" s="37">
        <v>2658.7</v>
      </c>
      <c r="F129" s="37">
        <v>2695.3166666666666</v>
      </c>
      <c r="G129" s="38">
        <v>2604.9333333333334</v>
      </c>
      <c r="H129" s="38">
        <v>2551.166666666667</v>
      </c>
      <c r="I129" s="38">
        <v>2460.7833333333338</v>
      </c>
      <c r="J129" s="38">
        <v>2749.083333333333</v>
      </c>
      <c r="K129" s="38">
        <v>2839.4666666666662</v>
      </c>
      <c r="L129" s="38">
        <v>2893.2333333333327</v>
      </c>
      <c r="M129" s="28">
        <v>2785.7</v>
      </c>
      <c r="N129" s="28">
        <v>2641.55</v>
      </c>
      <c r="O129" s="39">
        <v>917750</v>
      </c>
      <c r="P129" s="40">
        <v>8.9155911585818134E-2</v>
      </c>
    </row>
    <row r="130" spans="1:16" ht="12.75" customHeight="1">
      <c r="A130" s="28">
        <v>120</v>
      </c>
      <c r="B130" s="29" t="s">
        <v>47</v>
      </c>
      <c r="C130" s="30" t="s">
        <v>268</v>
      </c>
      <c r="D130" s="31">
        <v>44616</v>
      </c>
      <c r="E130" s="37">
        <v>529.65</v>
      </c>
      <c r="F130" s="37">
        <v>538.43333333333328</v>
      </c>
      <c r="G130" s="38">
        <v>516.16666666666652</v>
      </c>
      <c r="H130" s="38">
        <v>502.68333333333328</v>
      </c>
      <c r="I130" s="38">
        <v>480.41666666666652</v>
      </c>
      <c r="J130" s="38">
        <v>551.91666666666652</v>
      </c>
      <c r="K130" s="38">
        <v>574.18333333333317</v>
      </c>
      <c r="L130" s="38">
        <v>587.66666666666652</v>
      </c>
      <c r="M130" s="28">
        <v>560.70000000000005</v>
      </c>
      <c r="N130" s="28">
        <v>524.95000000000005</v>
      </c>
      <c r="O130" s="39">
        <v>5463900</v>
      </c>
      <c r="P130" s="40">
        <v>-1.3326832439460427E-2</v>
      </c>
    </row>
    <row r="131" spans="1:16" ht="12.75" customHeight="1">
      <c r="A131" s="28">
        <v>121</v>
      </c>
      <c r="B131" s="29" t="s">
        <v>63</v>
      </c>
      <c r="C131" s="30" t="s">
        <v>145</v>
      </c>
      <c r="D131" s="31">
        <v>44616</v>
      </c>
      <c r="E131" s="37">
        <v>358.8</v>
      </c>
      <c r="F131" s="37">
        <v>366.35000000000008</v>
      </c>
      <c r="G131" s="38">
        <v>349.60000000000014</v>
      </c>
      <c r="H131" s="38">
        <v>340.40000000000003</v>
      </c>
      <c r="I131" s="38">
        <v>323.65000000000009</v>
      </c>
      <c r="J131" s="38">
        <v>375.55000000000018</v>
      </c>
      <c r="K131" s="38">
        <v>392.30000000000007</v>
      </c>
      <c r="L131" s="38">
        <v>401.50000000000023</v>
      </c>
      <c r="M131" s="28">
        <v>383.1</v>
      </c>
      <c r="N131" s="28">
        <v>357.15</v>
      </c>
      <c r="O131" s="39">
        <v>22436000</v>
      </c>
      <c r="P131" s="40">
        <v>6.0986547085201794E-3</v>
      </c>
    </row>
    <row r="132" spans="1:16" ht="12.75" customHeight="1">
      <c r="A132" s="28">
        <v>122</v>
      </c>
      <c r="B132" s="29" t="s">
        <v>70</v>
      </c>
      <c r="C132" s="30" t="s">
        <v>146</v>
      </c>
      <c r="D132" s="31">
        <v>44616</v>
      </c>
      <c r="E132" s="37">
        <v>1802.5</v>
      </c>
      <c r="F132" s="37">
        <v>1813.0999999999997</v>
      </c>
      <c r="G132" s="38">
        <v>1786.7499999999993</v>
      </c>
      <c r="H132" s="38">
        <v>1770.9999999999995</v>
      </c>
      <c r="I132" s="38">
        <v>1744.6499999999992</v>
      </c>
      <c r="J132" s="38">
        <v>1828.8499999999995</v>
      </c>
      <c r="K132" s="38">
        <v>1855.1999999999998</v>
      </c>
      <c r="L132" s="38">
        <v>1870.9499999999996</v>
      </c>
      <c r="M132" s="28">
        <v>1839.45</v>
      </c>
      <c r="N132" s="28">
        <v>1797.35</v>
      </c>
      <c r="O132" s="39">
        <v>14382475</v>
      </c>
      <c r="P132" s="40">
        <v>-1.3060290404040404E-2</v>
      </c>
    </row>
    <row r="133" spans="1:16" ht="12.75" customHeight="1">
      <c r="A133" s="28">
        <v>123</v>
      </c>
      <c r="B133" s="29" t="s">
        <v>87</v>
      </c>
      <c r="C133" s="30" t="s">
        <v>147</v>
      </c>
      <c r="D133" s="31">
        <v>44616</v>
      </c>
      <c r="E133" s="37">
        <v>5884.45</v>
      </c>
      <c r="F133" s="37">
        <v>5848.333333333333</v>
      </c>
      <c r="G133" s="38">
        <v>5699.7166666666662</v>
      </c>
      <c r="H133" s="38">
        <v>5514.9833333333336</v>
      </c>
      <c r="I133" s="38">
        <v>5366.3666666666668</v>
      </c>
      <c r="J133" s="38">
        <v>6033.0666666666657</v>
      </c>
      <c r="K133" s="38">
        <v>6181.6833333333325</v>
      </c>
      <c r="L133" s="38">
        <v>6366.4166666666652</v>
      </c>
      <c r="M133" s="28">
        <v>5996.95</v>
      </c>
      <c r="N133" s="28">
        <v>5663.6</v>
      </c>
      <c r="O133" s="39">
        <v>1047450</v>
      </c>
      <c r="P133" s="40">
        <v>2.0906432748538012E-2</v>
      </c>
    </row>
    <row r="134" spans="1:16" ht="12.75" customHeight="1">
      <c r="A134" s="28">
        <v>124</v>
      </c>
      <c r="B134" s="29" t="s">
        <v>87</v>
      </c>
      <c r="C134" s="30" t="s">
        <v>148</v>
      </c>
      <c r="D134" s="31">
        <v>44616</v>
      </c>
      <c r="E134" s="37">
        <v>4424.3</v>
      </c>
      <c r="F134" s="37">
        <v>4408.5</v>
      </c>
      <c r="G134" s="38">
        <v>4287.5</v>
      </c>
      <c r="H134" s="38">
        <v>4150.7</v>
      </c>
      <c r="I134" s="38">
        <v>4029.7</v>
      </c>
      <c r="J134" s="38">
        <v>4545.3</v>
      </c>
      <c r="K134" s="38">
        <v>4666.3</v>
      </c>
      <c r="L134" s="38">
        <v>4803.1000000000004</v>
      </c>
      <c r="M134" s="28">
        <v>4529.5</v>
      </c>
      <c r="N134" s="28">
        <v>4271.7</v>
      </c>
      <c r="O134" s="39">
        <v>853000</v>
      </c>
      <c r="P134" s="40">
        <v>-5.4742907801418439E-2</v>
      </c>
    </row>
    <row r="135" spans="1:16" ht="12.75" customHeight="1">
      <c r="A135" s="28">
        <v>125</v>
      </c>
      <c r="B135" s="29" t="s">
        <v>47</v>
      </c>
      <c r="C135" s="30" t="s">
        <v>149</v>
      </c>
      <c r="D135" s="31">
        <v>44616</v>
      </c>
      <c r="E135" s="37">
        <v>763</v>
      </c>
      <c r="F135" s="37">
        <v>771.91666666666663</v>
      </c>
      <c r="G135" s="38">
        <v>750.83333333333326</v>
      </c>
      <c r="H135" s="38">
        <v>738.66666666666663</v>
      </c>
      <c r="I135" s="38">
        <v>717.58333333333326</v>
      </c>
      <c r="J135" s="38">
        <v>784.08333333333326</v>
      </c>
      <c r="K135" s="38">
        <v>805.16666666666652</v>
      </c>
      <c r="L135" s="38">
        <v>817.33333333333326</v>
      </c>
      <c r="M135" s="28">
        <v>793</v>
      </c>
      <c r="N135" s="28">
        <v>759.75</v>
      </c>
      <c r="O135" s="39">
        <v>9961150</v>
      </c>
      <c r="P135" s="40">
        <v>1.8866284124500088E-2</v>
      </c>
    </row>
    <row r="136" spans="1:16" ht="12.75" customHeight="1">
      <c r="A136" s="28">
        <v>126</v>
      </c>
      <c r="B136" s="29" t="s">
        <v>49</v>
      </c>
      <c r="C136" s="30" t="s">
        <v>150</v>
      </c>
      <c r="D136" s="31">
        <v>44616</v>
      </c>
      <c r="E136" s="37">
        <v>823.75</v>
      </c>
      <c r="F136" s="37">
        <v>817.98333333333323</v>
      </c>
      <c r="G136" s="38">
        <v>786.96666666666647</v>
      </c>
      <c r="H136" s="38">
        <v>750.18333333333328</v>
      </c>
      <c r="I136" s="38">
        <v>719.16666666666652</v>
      </c>
      <c r="J136" s="38">
        <v>854.76666666666642</v>
      </c>
      <c r="K136" s="38">
        <v>885.78333333333308</v>
      </c>
      <c r="L136" s="38">
        <v>922.56666666666638</v>
      </c>
      <c r="M136" s="28">
        <v>849</v>
      </c>
      <c r="N136" s="28">
        <v>781.2</v>
      </c>
      <c r="O136" s="39">
        <v>14168000</v>
      </c>
      <c r="P136" s="40">
        <v>2.973240832507433E-3</v>
      </c>
    </row>
    <row r="137" spans="1:16" ht="12.75" customHeight="1">
      <c r="A137" s="28">
        <v>127</v>
      </c>
      <c r="B137" s="29" t="s">
        <v>63</v>
      </c>
      <c r="C137" s="30" t="s">
        <v>151</v>
      </c>
      <c r="D137" s="31">
        <v>44616</v>
      </c>
      <c r="E137" s="37">
        <v>149.35</v>
      </c>
      <c r="F137" s="37">
        <v>150.18333333333331</v>
      </c>
      <c r="G137" s="38">
        <v>147.26666666666662</v>
      </c>
      <c r="H137" s="38">
        <v>145.18333333333331</v>
      </c>
      <c r="I137" s="38">
        <v>142.26666666666662</v>
      </c>
      <c r="J137" s="38">
        <v>152.26666666666662</v>
      </c>
      <c r="K137" s="38">
        <v>155.18333333333331</v>
      </c>
      <c r="L137" s="38">
        <v>157.26666666666662</v>
      </c>
      <c r="M137" s="28">
        <v>153.1</v>
      </c>
      <c r="N137" s="28">
        <v>148.1</v>
      </c>
      <c r="O137" s="39">
        <v>36564000</v>
      </c>
      <c r="P137" s="40">
        <v>-2.3084321898044245E-2</v>
      </c>
    </row>
    <row r="138" spans="1:16" ht="12.75" customHeight="1">
      <c r="A138" s="28">
        <v>128</v>
      </c>
      <c r="B138" s="29" t="s">
        <v>63</v>
      </c>
      <c r="C138" s="30" t="s">
        <v>152</v>
      </c>
      <c r="D138" s="31">
        <v>44616</v>
      </c>
      <c r="E138" s="37">
        <v>142.5</v>
      </c>
      <c r="F138" s="37">
        <v>144.91666666666666</v>
      </c>
      <c r="G138" s="38">
        <v>139.2833333333333</v>
      </c>
      <c r="H138" s="38">
        <v>136.06666666666663</v>
      </c>
      <c r="I138" s="38">
        <v>130.43333333333328</v>
      </c>
      <c r="J138" s="38">
        <v>148.13333333333333</v>
      </c>
      <c r="K138" s="38">
        <v>153.76666666666671</v>
      </c>
      <c r="L138" s="38">
        <v>156.98333333333335</v>
      </c>
      <c r="M138" s="28">
        <v>150.55000000000001</v>
      </c>
      <c r="N138" s="28">
        <v>141.69999999999999</v>
      </c>
      <c r="O138" s="39">
        <v>22512000</v>
      </c>
      <c r="P138" s="40">
        <v>4.3236479911024604E-2</v>
      </c>
    </row>
    <row r="139" spans="1:16" ht="12.75" customHeight="1">
      <c r="A139" s="28">
        <v>129</v>
      </c>
      <c r="B139" s="29" t="s">
        <v>56</v>
      </c>
      <c r="C139" s="30" t="s">
        <v>153</v>
      </c>
      <c r="D139" s="31">
        <v>44616</v>
      </c>
      <c r="E139" s="37">
        <v>489.75</v>
      </c>
      <c r="F139" s="37">
        <v>491.86666666666662</v>
      </c>
      <c r="G139" s="38">
        <v>485.53333333333325</v>
      </c>
      <c r="H139" s="38">
        <v>481.31666666666661</v>
      </c>
      <c r="I139" s="38">
        <v>474.98333333333323</v>
      </c>
      <c r="J139" s="38">
        <v>496.08333333333326</v>
      </c>
      <c r="K139" s="38">
        <v>502.41666666666663</v>
      </c>
      <c r="L139" s="38">
        <v>506.63333333333327</v>
      </c>
      <c r="M139" s="28">
        <v>498.2</v>
      </c>
      <c r="N139" s="28">
        <v>487.65</v>
      </c>
      <c r="O139" s="39">
        <v>8582000</v>
      </c>
      <c r="P139" s="40">
        <v>3.1986531986531987E-2</v>
      </c>
    </row>
    <row r="140" spans="1:16" ht="12.75" customHeight="1">
      <c r="A140" s="28">
        <v>130</v>
      </c>
      <c r="B140" s="29" t="s">
        <v>49</v>
      </c>
      <c r="C140" s="30" t="s">
        <v>154</v>
      </c>
      <c r="D140" s="31">
        <v>44616</v>
      </c>
      <c r="E140" s="37">
        <v>8382.7999999999993</v>
      </c>
      <c r="F140" s="37">
        <v>8449.9666666666672</v>
      </c>
      <c r="G140" s="38">
        <v>8279.9333333333343</v>
      </c>
      <c r="H140" s="38">
        <v>8177.0666666666675</v>
      </c>
      <c r="I140" s="38">
        <v>8007.0333333333347</v>
      </c>
      <c r="J140" s="38">
        <v>8552.8333333333339</v>
      </c>
      <c r="K140" s="38">
        <v>8722.8666666666668</v>
      </c>
      <c r="L140" s="38">
        <v>8825.7333333333336</v>
      </c>
      <c r="M140" s="28">
        <v>8620</v>
      </c>
      <c r="N140" s="28">
        <v>8347.1</v>
      </c>
      <c r="O140" s="39">
        <v>2923900</v>
      </c>
      <c r="P140" s="40">
        <v>-2.5301686779118607E-2</v>
      </c>
    </row>
    <row r="141" spans="1:16" ht="12.75" customHeight="1">
      <c r="A141" s="28">
        <v>131</v>
      </c>
      <c r="B141" s="29" t="s">
        <v>56</v>
      </c>
      <c r="C141" s="30" t="s">
        <v>155</v>
      </c>
      <c r="D141" s="31">
        <v>44616</v>
      </c>
      <c r="E141" s="37">
        <v>813.15</v>
      </c>
      <c r="F141" s="37">
        <v>819.25</v>
      </c>
      <c r="G141" s="38">
        <v>801.9</v>
      </c>
      <c r="H141" s="38">
        <v>790.65</v>
      </c>
      <c r="I141" s="38">
        <v>773.3</v>
      </c>
      <c r="J141" s="38">
        <v>830.5</v>
      </c>
      <c r="K141" s="38">
        <v>847.84999999999991</v>
      </c>
      <c r="L141" s="38">
        <v>859.1</v>
      </c>
      <c r="M141" s="28">
        <v>836.6</v>
      </c>
      <c r="N141" s="28">
        <v>808</v>
      </c>
      <c r="O141" s="39">
        <v>16041250</v>
      </c>
      <c r="P141" s="40">
        <v>1.9519050593379138E-3</v>
      </c>
    </row>
    <row r="142" spans="1:16" ht="12.75" customHeight="1">
      <c r="A142" s="28">
        <v>132</v>
      </c>
      <c r="B142" s="29" t="s">
        <v>44</v>
      </c>
      <c r="C142" s="30" t="s">
        <v>457</v>
      </c>
      <c r="D142" s="31">
        <v>44616</v>
      </c>
      <c r="E142" s="37">
        <v>1374.15</v>
      </c>
      <c r="F142" s="37">
        <v>1385.3999999999999</v>
      </c>
      <c r="G142" s="38">
        <v>1351.7499999999998</v>
      </c>
      <c r="H142" s="38">
        <v>1329.35</v>
      </c>
      <c r="I142" s="38">
        <v>1295.6999999999998</v>
      </c>
      <c r="J142" s="38">
        <v>1407.7999999999997</v>
      </c>
      <c r="K142" s="38">
        <v>1441.4499999999998</v>
      </c>
      <c r="L142" s="38">
        <v>1463.8499999999997</v>
      </c>
      <c r="M142" s="28">
        <v>1419.05</v>
      </c>
      <c r="N142" s="28">
        <v>1363</v>
      </c>
      <c r="O142" s="39">
        <v>2213750</v>
      </c>
      <c r="P142" s="40">
        <v>-1.877133105802048E-2</v>
      </c>
    </row>
    <row r="143" spans="1:16" ht="12.75" customHeight="1">
      <c r="A143" s="28">
        <v>133</v>
      </c>
      <c r="B143" s="29" t="s">
        <v>47</v>
      </c>
      <c r="C143" s="30" t="s">
        <v>156</v>
      </c>
      <c r="D143" s="31">
        <v>44616</v>
      </c>
      <c r="E143" s="37">
        <v>2049.9499999999998</v>
      </c>
      <c r="F143" s="37">
        <v>2093.7999999999997</v>
      </c>
      <c r="G143" s="38">
        <v>1926.3999999999996</v>
      </c>
      <c r="H143" s="38">
        <v>1802.85</v>
      </c>
      <c r="I143" s="38">
        <v>1635.4499999999998</v>
      </c>
      <c r="J143" s="38">
        <v>2217.3499999999995</v>
      </c>
      <c r="K143" s="38">
        <v>2384.75</v>
      </c>
      <c r="L143" s="38">
        <v>2508.2999999999993</v>
      </c>
      <c r="M143" s="28">
        <v>2261.1999999999998</v>
      </c>
      <c r="N143" s="28">
        <v>1970.25</v>
      </c>
      <c r="O143" s="39">
        <v>765200</v>
      </c>
      <c r="P143" s="40">
        <v>0.25073553448839492</v>
      </c>
    </row>
    <row r="144" spans="1:16" ht="12.75" customHeight="1">
      <c r="A144" s="28">
        <v>134</v>
      </c>
      <c r="B144" s="29" t="s">
        <v>63</v>
      </c>
      <c r="C144" s="30" t="s">
        <v>157</v>
      </c>
      <c r="D144" s="31">
        <v>44616</v>
      </c>
      <c r="E144" s="37">
        <v>823.6</v>
      </c>
      <c r="F144" s="37">
        <v>829.4666666666667</v>
      </c>
      <c r="G144" s="38">
        <v>809.23333333333335</v>
      </c>
      <c r="H144" s="38">
        <v>794.86666666666667</v>
      </c>
      <c r="I144" s="38">
        <v>774.63333333333333</v>
      </c>
      <c r="J144" s="38">
        <v>843.83333333333337</v>
      </c>
      <c r="K144" s="38">
        <v>864.06666666666672</v>
      </c>
      <c r="L144" s="38">
        <v>878.43333333333339</v>
      </c>
      <c r="M144" s="28">
        <v>849.7</v>
      </c>
      <c r="N144" s="28">
        <v>815.1</v>
      </c>
      <c r="O144" s="39">
        <v>1636700</v>
      </c>
      <c r="P144" s="40">
        <v>-1.8706157443491817E-2</v>
      </c>
    </row>
    <row r="145" spans="1:16" ht="12.75" customHeight="1">
      <c r="A145" s="28">
        <v>135</v>
      </c>
      <c r="B145" s="29" t="s">
        <v>79</v>
      </c>
      <c r="C145" s="30" t="s">
        <v>158</v>
      </c>
      <c r="D145" s="31">
        <v>44616</v>
      </c>
      <c r="E145" s="37">
        <v>777.05</v>
      </c>
      <c r="F145" s="37">
        <v>776.44999999999993</v>
      </c>
      <c r="G145" s="38">
        <v>755.89999999999986</v>
      </c>
      <c r="H145" s="38">
        <v>734.74999999999989</v>
      </c>
      <c r="I145" s="38">
        <v>714.19999999999982</v>
      </c>
      <c r="J145" s="38">
        <v>797.59999999999991</v>
      </c>
      <c r="K145" s="38">
        <v>818.14999999999986</v>
      </c>
      <c r="L145" s="38">
        <v>839.3</v>
      </c>
      <c r="M145" s="28">
        <v>797</v>
      </c>
      <c r="N145" s="28">
        <v>755.3</v>
      </c>
      <c r="O145" s="39">
        <v>4534200</v>
      </c>
      <c r="P145" s="40">
        <v>-2.615979381443299E-2</v>
      </c>
    </row>
    <row r="146" spans="1:16" ht="12.75" customHeight="1">
      <c r="A146" s="28">
        <v>136</v>
      </c>
      <c r="B146" s="29" t="s">
        <v>87</v>
      </c>
      <c r="C146" s="30" t="s">
        <v>159</v>
      </c>
      <c r="D146" s="31">
        <v>44616</v>
      </c>
      <c r="E146" s="37">
        <v>3774.45</v>
      </c>
      <c r="F146" s="37">
        <v>3759.9166666666665</v>
      </c>
      <c r="G146" s="38">
        <v>3674.5333333333328</v>
      </c>
      <c r="H146" s="38">
        <v>3574.6166666666663</v>
      </c>
      <c r="I146" s="38">
        <v>3489.2333333333327</v>
      </c>
      <c r="J146" s="38">
        <v>3859.833333333333</v>
      </c>
      <c r="K146" s="38">
        <v>3945.2166666666672</v>
      </c>
      <c r="L146" s="38">
        <v>4045.1333333333332</v>
      </c>
      <c r="M146" s="28">
        <v>3845.3</v>
      </c>
      <c r="N146" s="28">
        <v>3660</v>
      </c>
      <c r="O146" s="39">
        <v>2847600</v>
      </c>
      <c r="P146" s="40">
        <v>-1.0012515644555695E-2</v>
      </c>
    </row>
    <row r="147" spans="1:16" ht="12.75" customHeight="1">
      <c r="A147" s="28">
        <v>137</v>
      </c>
      <c r="B147" s="29" t="s">
        <v>49</v>
      </c>
      <c r="C147" s="30" t="s">
        <v>160</v>
      </c>
      <c r="D147" s="31">
        <v>44616</v>
      </c>
      <c r="E147" s="37">
        <v>167.85</v>
      </c>
      <c r="F147" s="37">
        <v>169.15</v>
      </c>
      <c r="G147" s="38">
        <v>163.4</v>
      </c>
      <c r="H147" s="38">
        <v>158.94999999999999</v>
      </c>
      <c r="I147" s="38">
        <v>153.19999999999999</v>
      </c>
      <c r="J147" s="38">
        <v>173.60000000000002</v>
      </c>
      <c r="K147" s="38">
        <v>179.35000000000002</v>
      </c>
      <c r="L147" s="38">
        <v>183.80000000000004</v>
      </c>
      <c r="M147" s="28">
        <v>174.9</v>
      </c>
      <c r="N147" s="28">
        <v>164.7</v>
      </c>
      <c r="O147" s="39">
        <v>20356000</v>
      </c>
      <c r="P147" s="40">
        <v>3.2487129415941771E-2</v>
      </c>
    </row>
    <row r="148" spans="1:16" ht="12.75" customHeight="1">
      <c r="A148" s="28">
        <v>138</v>
      </c>
      <c r="B148" s="29" t="s">
        <v>87</v>
      </c>
      <c r="C148" s="30" t="s">
        <v>161</v>
      </c>
      <c r="D148" s="31">
        <v>44616</v>
      </c>
      <c r="E148" s="37">
        <v>2904.7</v>
      </c>
      <c r="F148" s="37">
        <v>2931.4499999999994</v>
      </c>
      <c r="G148" s="38">
        <v>2864.9499999999989</v>
      </c>
      <c r="H148" s="38">
        <v>2825.1999999999994</v>
      </c>
      <c r="I148" s="38">
        <v>2758.6999999999989</v>
      </c>
      <c r="J148" s="38">
        <v>2971.1999999999989</v>
      </c>
      <c r="K148" s="38">
        <v>3037.7</v>
      </c>
      <c r="L148" s="38">
        <v>3077.4499999999989</v>
      </c>
      <c r="M148" s="28">
        <v>2997.95</v>
      </c>
      <c r="N148" s="28">
        <v>2891.7</v>
      </c>
      <c r="O148" s="39">
        <v>1476650</v>
      </c>
      <c r="P148" s="40">
        <v>1.1629301043040403E-2</v>
      </c>
    </row>
    <row r="149" spans="1:16" ht="12.75" customHeight="1">
      <c r="A149" s="28">
        <v>139</v>
      </c>
      <c r="B149" s="29" t="s">
        <v>49</v>
      </c>
      <c r="C149" s="30" t="s">
        <v>162</v>
      </c>
      <c r="D149" s="31">
        <v>44616</v>
      </c>
      <c r="E149" s="37">
        <v>65869.45</v>
      </c>
      <c r="F149" s="37">
        <v>66351.149999999994</v>
      </c>
      <c r="G149" s="38">
        <v>65238.449999999983</v>
      </c>
      <c r="H149" s="38">
        <v>64607.449999999983</v>
      </c>
      <c r="I149" s="38">
        <v>63494.749999999971</v>
      </c>
      <c r="J149" s="38">
        <v>66982.149999999994</v>
      </c>
      <c r="K149" s="38">
        <v>68094.850000000006</v>
      </c>
      <c r="L149" s="38">
        <v>68725.850000000006</v>
      </c>
      <c r="M149" s="28">
        <v>67463.850000000006</v>
      </c>
      <c r="N149" s="28">
        <v>65720.149999999994</v>
      </c>
      <c r="O149" s="39">
        <v>73930</v>
      </c>
      <c r="P149" s="40">
        <v>4.0681306306306307E-2</v>
      </c>
    </row>
    <row r="150" spans="1:16" ht="12.75" customHeight="1">
      <c r="A150" s="28">
        <v>140</v>
      </c>
      <c r="B150" s="29" t="s">
        <v>63</v>
      </c>
      <c r="C150" s="30" t="s">
        <v>163</v>
      </c>
      <c r="D150" s="31">
        <v>44616</v>
      </c>
      <c r="E150" s="37">
        <v>1353.3</v>
      </c>
      <c r="F150" s="37">
        <v>1364.8833333333334</v>
      </c>
      <c r="G150" s="38">
        <v>1333.3166666666668</v>
      </c>
      <c r="H150" s="38">
        <v>1313.3333333333335</v>
      </c>
      <c r="I150" s="38">
        <v>1281.7666666666669</v>
      </c>
      <c r="J150" s="38">
        <v>1384.8666666666668</v>
      </c>
      <c r="K150" s="38">
        <v>1416.4333333333334</v>
      </c>
      <c r="L150" s="38">
        <v>1436.4166666666667</v>
      </c>
      <c r="M150" s="28">
        <v>1396.45</v>
      </c>
      <c r="N150" s="28">
        <v>1344.9</v>
      </c>
      <c r="O150" s="39">
        <v>3957375</v>
      </c>
      <c r="P150" s="40">
        <v>2.9862398750853909E-2</v>
      </c>
    </row>
    <row r="151" spans="1:16" ht="12.75" customHeight="1">
      <c r="A151" s="28">
        <v>141</v>
      </c>
      <c r="B151" s="29" t="s">
        <v>44</v>
      </c>
      <c r="C151" s="30" t="s">
        <v>164</v>
      </c>
      <c r="D151" s="31">
        <v>44616</v>
      </c>
      <c r="E151" s="37">
        <v>308.39999999999998</v>
      </c>
      <c r="F151" s="37">
        <v>310.5333333333333</v>
      </c>
      <c r="G151" s="38">
        <v>301.36666666666662</v>
      </c>
      <c r="H151" s="38">
        <v>294.33333333333331</v>
      </c>
      <c r="I151" s="38">
        <v>285.16666666666663</v>
      </c>
      <c r="J151" s="38">
        <v>317.56666666666661</v>
      </c>
      <c r="K151" s="38">
        <v>326.73333333333335</v>
      </c>
      <c r="L151" s="38">
        <v>333.76666666666659</v>
      </c>
      <c r="M151" s="28">
        <v>319.7</v>
      </c>
      <c r="N151" s="28">
        <v>303.5</v>
      </c>
      <c r="O151" s="39">
        <v>2971200</v>
      </c>
      <c r="P151" s="40">
        <v>-3.2206119162640902E-3</v>
      </c>
    </row>
    <row r="152" spans="1:16" ht="12.75" customHeight="1">
      <c r="A152" s="28">
        <v>142</v>
      </c>
      <c r="B152" s="29" t="s">
        <v>120</v>
      </c>
      <c r="C152" s="30" t="s">
        <v>165</v>
      </c>
      <c r="D152" s="31">
        <v>44616</v>
      </c>
      <c r="E152" s="37">
        <v>116.75</v>
      </c>
      <c r="F152" s="37">
        <v>117.98333333333333</v>
      </c>
      <c r="G152" s="38">
        <v>114.96666666666667</v>
      </c>
      <c r="H152" s="38">
        <v>113.18333333333334</v>
      </c>
      <c r="I152" s="38">
        <v>110.16666666666667</v>
      </c>
      <c r="J152" s="38">
        <v>119.76666666666667</v>
      </c>
      <c r="K152" s="38">
        <v>122.78333333333335</v>
      </c>
      <c r="L152" s="38">
        <v>124.56666666666666</v>
      </c>
      <c r="M152" s="28">
        <v>121</v>
      </c>
      <c r="N152" s="28">
        <v>116.2</v>
      </c>
      <c r="O152" s="39">
        <v>106879000</v>
      </c>
      <c r="P152" s="40">
        <v>1.7396229468403593E-2</v>
      </c>
    </row>
    <row r="153" spans="1:16" ht="12.75" customHeight="1">
      <c r="A153" s="28">
        <v>143</v>
      </c>
      <c r="B153" s="29" t="s">
        <v>44</v>
      </c>
      <c r="C153" s="30" t="s">
        <v>166</v>
      </c>
      <c r="D153" s="31">
        <v>44616</v>
      </c>
      <c r="E153" s="37">
        <v>4511.3</v>
      </c>
      <c r="F153" s="37">
        <v>4462.1500000000005</v>
      </c>
      <c r="G153" s="38">
        <v>4344.3500000000013</v>
      </c>
      <c r="H153" s="38">
        <v>4177.4000000000005</v>
      </c>
      <c r="I153" s="38">
        <v>4059.6000000000013</v>
      </c>
      <c r="J153" s="38">
        <v>4629.1000000000013</v>
      </c>
      <c r="K153" s="38">
        <v>4746.9000000000005</v>
      </c>
      <c r="L153" s="38">
        <v>4913.8500000000013</v>
      </c>
      <c r="M153" s="28">
        <v>4579.95</v>
      </c>
      <c r="N153" s="28">
        <v>4295.2</v>
      </c>
      <c r="O153" s="39">
        <v>1816750</v>
      </c>
      <c r="P153" s="40">
        <v>-2.3646379148192932E-2</v>
      </c>
    </row>
    <row r="154" spans="1:16" ht="12.75" customHeight="1">
      <c r="A154" s="28">
        <v>144</v>
      </c>
      <c r="B154" s="29" t="s">
        <v>38</v>
      </c>
      <c r="C154" s="30" t="s">
        <v>167</v>
      </c>
      <c r="D154" s="31">
        <v>44616</v>
      </c>
      <c r="E154" s="37">
        <v>3721.6</v>
      </c>
      <c r="F154" s="37">
        <v>3766.2666666666664</v>
      </c>
      <c r="G154" s="38">
        <v>3663.4833333333327</v>
      </c>
      <c r="H154" s="38">
        <v>3605.3666666666663</v>
      </c>
      <c r="I154" s="38">
        <v>3502.5833333333326</v>
      </c>
      <c r="J154" s="38">
        <v>3824.3833333333328</v>
      </c>
      <c r="K154" s="38">
        <v>3927.1666666666665</v>
      </c>
      <c r="L154" s="38">
        <v>3985.2833333333328</v>
      </c>
      <c r="M154" s="28">
        <v>3869.05</v>
      </c>
      <c r="N154" s="28">
        <v>3708.15</v>
      </c>
      <c r="O154" s="39">
        <v>541350</v>
      </c>
      <c r="P154" s="40">
        <v>-8.65265760197775E-3</v>
      </c>
    </row>
    <row r="155" spans="1:16" ht="12.75" customHeight="1">
      <c r="A155" s="28">
        <v>145</v>
      </c>
      <c r="B155" s="29" t="s">
        <v>44</v>
      </c>
      <c r="C155" s="30" t="s">
        <v>458</v>
      </c>
      <c r="D155" s="31">
        <v>44616</v>
      </c>
      <c r="E155" s="37">
        <v>42.3</v>
      </c>
      <c r="F155" s="37">
        <v>42.933333333333337</v>
      </c>
      <c r="G155" s="38">
        <v>41.316666666666677</v>
      </c>
      <c r="H155" s="38">
        <v>40.333333333333343</v>
      </c>
      <c r="I155" s="38">
        <v>38.716666666666683</v>
      </c>
      <c r="J155" s="38">
        <v>43.916666666666671</v>
      </c>
      <c r="K155" s="38">
        <v>45.533333333333331</v>
      </c>
      <c r="L155" s="38">
        <v>46.516666666666666</v>
      </c>
      <c r="M155" s="28">
        <v>44.55</v>
      </c>
      <c r="N155" s="28">
        <v>41.95</v>
      </c>
      <c r="O155" s="39">
        <v>30192000</v>
      </c>
      <c r="P155" s="40">
        <v>0</v>
      </c>
    </row>
    <row r="156" spans="1:16" ht="12.75" customHeight="1">
      <c r="A156" s="28">
        <v>146</v>
      </c>
      <c r="B156" s="260" t="s">
        <v>56</v>
      </c>
      <c r="C156" s="30" t="s">
        <v>168</v>
      </c>
      <c r="D156" s="31">
        <v>44616</v>
      </c>
      <c r="E156" s="37">
        <v>17694.349999999999</v>
      </c>
      <c r="F156" s="37">
        <v>17639.75</v>
      </c>
      <c r="G156" s="38">
        <v>17491.55</v>
      </c>
      <c r="H156" s="38">
        <v>17288.75</v>
      </c>
      <c r="I156" s="38">
        <v>17140.55</v>
      </c>
      <c r="J156" s="38">
        <v>17842.55</v>
      </c>
      <c r="K156" s="38">
        <v>17990.749999999996</v>
      </c>
      <c r="L156" s="38">
        <v>18193.55</v>
      </c>
      <c r="M156" s="28">
        <v>17787.95</v>
      </c>
      <c r="N156" s="28">
        <v>17436.95</v>
      </c>
      <c r="O156" s="39">
        <v>320050</v>
      </c>
      <c r="P156" s="40">
        <v>3.3701700760247668E-3</v>
      </c>
    </row>
    <row r="157" spans="1:16" ht="12.75" customHeight="1">
      <c r="A157" s="28">
        <v>147</v>
      </c>
      <c r="B157" s="29" t="s">
        <v>120</v>
      </c>
      <c r="C157" s="30" t="s">
        <v>169</v>
      </c>
      <c r="D157" s="31">
        <v>44616</v>
      </c>
      <c r="E157" s="37">
        <v>147.69999999999999</v>
      </c>
      <c r="F157" s="37">
        <v>149</v>
      </c>
      <c r="G157" s="38">
        <v>145.75</v>
      </c>
      <c r="H157" s="38">
        <v>143.80000000000001</v>
      </c>
      <c r="I157" s="38">
        <v>140.55000000000001</v>
      </c>
      <c r="J157" s="38">
        <v>150.94999999999999</v>
      </c>
      <c r="K157" s="38">
        <v>154.19999999999999</v>
      </c>
      <c r="L157" s="38">
        <v>156.14999999999998</v>
      </c>
      <c r="M157" s="28">
        <v>152.25</v>
      </c>
      <c r="N157" s="28">
        <v>147.05000000000001</v>
      </c>
      <c r="O157" s="39">
        <v>90590700</v>
      </c>
      <c r="P157" s="40">
        <v>-2.2413419130937747E-2</v>
      </c>
    </row>
    <row r="158" spans="1:16" ht="12.75" customHeight="1">
      <c r="A158" s="28">
        <v>148</v>
      </c>
      <c r="B158" s="29" t="s">
        <v>170</v>
      </c>
      <c r="C158" s="30" t="s">
        <v>171</v>
      </c>
      <c r="D158" s="31">
        <v>44616</v>
      </c>
      <c r="E158" s="37">
        <v>132.69999999999999</v>
      </c>
      <c r="F158" s="37">
        <v>133.71666666666667</v>
      </c>
      <c r="G158" s="38">
        <v>131.18333333333334</v>
      </c>
      <c r="H158" s="38">
        <v>129.66666666666666</v>
      </c>
      <c r="I158" s="38">
        <v>127.13333333333333</v>
      </c>
      <c r="J158" s="38">
        <v>135.23333333333335</v>
      </c>
      <c r="K158" s="38">
        <v>137.76666666666671</v>
      </c>
      <c r="L158" s="38">
        <v>139.28333333333336</v>
      </c>
      <c r="M158" s="28">
        <v>136.25</v>
      </c>
      <c r="N158" s="28">
        <v>132.19999999999999</v>
      </c>
      <c r="O158" s="39">
        <v>48113700</v>
      </c>
      <c r="P158" s="40">
        <v>-7.4857518632178863E-2</v>
      </c>
    </row>
    <row r="159" spans="1:16" ht="12.75" customHeight="1">
      <c r="A159" s="28">
        <v>149</v>
      </c>
      <c r="B159" s="29" t="s">
        <v>97</v>
      </c>
      <c r="C159" s="30" t="s">
        <v>270</v>
      </c>
      <c r="D159" s="31">
        <v>44616</v>
      </c>
      <c r="E159" s="37">
        <v>866.25</v>
      </c>
      <c r="F159" s="37">
        <v>876.6</v>
      </c>
      <c r="G159" s="38">
        <v>851.45</v>
      </c>
      <c r="H159" s="38">
        <v>836.65</v>
      </c>
      <c r="I159" s="38">
        <v>811.5</v>
      </c>
      <c r="J159" s="38">
        <v>891.40000000000009</v>
      </c>
      <c r="K159" s="38">
        <v>916.55</v>
      </c>
      <c r="L159" s="38">
        <v>931.35000000000014</v>
      </c>
      <c r="M159" s="28">
        <v>901.75</v>
      </c>
      <c r="N159" s="28">
        <v>861.8</v>
      </c>
      <c r="O159" s="39">
        <v>2625700</v>
      </c>
      <c r="P159" s="40">
        <v>6.4717570252625603E-2</v>
      </c>
    </row>
    <row r="160" spans="1:16" ht="12.75" customHeight="1">
      <c r="A160" s="28">
        <v>150</v>
      </c>
      <c r="B160" s="29" t="s">
        <v>87</v>
      </c>
      <c r="C160" s="30" t="s">
        <v>468</v>
      </c>
      <c r="D160" s="31">
        <v>44616</v>
      </c>
      <c r="E160" s="37">
        <v>3524.05</v>
      </c>
      <c r="F160" s="37">
        <v>3561.9500000000003</v>
      </c>
      <c r="G160" s="38">
        <v>3469.9000000000005</v>
      </c>
      <c r="H160" s="38">
        <v>3415.7500000000005</v>
      </c>
      <c r="I160" s="38">
        <v>3323.7000000000007</v>
      </c>
      <c r="J160" s="38">
        <v>3616.1000000000004</v>
      </c>
      <c r="K160" s="38">
        <v>3708.1500000000005</v>
      </c>
      <c r="L160" s="38">
        <v>3762.3</v>
      </c>
      <c r="M160" s="28">
        <v>3654</v>
      </c>
      <c r="N160" s="28">
        <v>3507.8</v>
      </c>
      <c r="O160" s="39">
        <v>607375</v>
      </c>
      <c r="P160" s="40">
        <v>-2.0560370892965127E-2</v>
      </c>
    </row>
    <row r="161" spans="1:16" ht="12.75" customHeight="1">
      <c r="A161" s="28">
        <v>151</v>
      </c>
      <c r="B161" s="29" t="s">
        <v>79</v>
      </c>
      <c r="C161" s="30" t="s">
        <v>172</v>
      </c>
      <c r="D161" s="31">
        <v>44616</v>
      </c>
      <c r="E161" s="37">
        <v>164.9</v>
      </c>
      <c r="F161" s="37">
        <v>167.85</v>
      </c>
      <c r="G161" s="38">
        <v>160.85</v>
      </c>
      <c r="H161" s="38">
        <v>156.80000000000001</v>
      </c>
      <c r="I161" s="38">
        <v>149.80000000000001</v>
      </c>
      <c r="J161" s="38">
        <v>171.89999999999998</v>
      </c>
      <c r="K161" s="38">
        <v>178.89999999999998</v>
      </c>
      <c r="L161" s="38">
        <v>182.94999999999996</v>
      </c>
      <c r="M161" s="28">
        <v>174.85</v>
      </c>
      <c r="N161" s="28">
        <v>163.80000000000001</v>
      </c>
      <c r="O161" s="39">
        <v>40756100</v>
      </c>
      <c r="P161" s="40">
        <v>6.4651074348735498E-3</v>
      </c>
    </row>
    <row r="162" spans="1:16" ht="12.75" customHeight="1">
      <c r="A162" s="28">
        <v>152</v>
      </c>
      <c r="B162" s="29" t="s">
        <v>40</v>
      </c>
      <c r="C162" s="30" t="s">
        <v>173</v>
      </c>
      <c r="D162" s="31">
        <v>44616</v>
      </c>
      <c r="E162" s="37">
        <v>39043.4</v>
      </c>
      <c r="F162" s="37">
        <v>39233.51666666667</v>
      </c>
      <c r="G162" s="38">
        <v>38660.983333333337</v>
      </c>
      <c r="H162" s="38">
        <v>38278.566666666666</v>
      </c>
      <c r="I162" s="38">
        <v>37706.033333333333</v>
      </c>
      <c r="J162" s="38">
        <v>39615.933333333342</v>
      </c>
      <c r="K162" s="38">
        <v>40188.466666666682</v>
      </c>
      <c r="L162" s="38">
        <v>40570.883333333346</v>
      </c>
      <c r="M162" s="28">
        <v>39806.050000000003</v>
      </c>
      <c r="N162" s="28">
        <v>38851.1</v>
      </c>
      <c r="O162" s="39">
        <v>94140</v>
      </c>
      <c r="P162" s="40">
        <v>2.2482893450635387E-2</v>
      </c>
    </row>
    <row r="163" spans="1:16" ht="12.75" customHeight="1">
      <c r="A163" s="28">
        <v>153</v>
      </c>
      <c r="B163" s="29" t="s">
        <v>47</v>
      </c>
      <c r="C163" s="30" t="s">
        <v>174</v>
      </c>
      <c r="D163" s="31">
        <v>44616</v>
      </c>
      <c r="E163" s="37">
        <v>2253.5</v>
      </c>
      <c r="F163" s="37">
        <v>2288.5</v>
      </c>
      <c r="G163" s="38">
        <v>2203</v>
      </c>
      <c r="H163" s="38">
        <v>2152.5</v>
      </c>
      <c r="I163" s="38">
        <v>2067</v>
      </c>
      <c r="J163" s="38">
        <v>2339</v>
      </c>
      <c r="K163" s="38">
        <v>2424.5</v>
      </c>
      <c r="L163" s="38">
        <v>2475</v>
      </c>
      <c r="M163" s="28">
        <v>2374</v>
      </c>
      <c r="N163" s="28">
        <v>2238</v>
      </c>
      <c r="O163" s="39">
        <v>3738350</v>
      </c>
      <c r="P163" s="40">
        <v>-1.4710208884966165E-4</v>
      </c>
    </row>
    <row r="164" spans="1:16" ht="12.75" customHeight="1">
      <c r="A164" s="28">
        <v>154</v>
      </c>
      <c r="B164" s="29" t="s">
        <v>87</v>
      </c>
      <c r="C164" s="30" t="s">
        <v>473</v>
      </c>
      <c r="D164" s="31">
        <v>44616</v>
      </c>
      <c r="E164" s="37">
        <v>3950</v>
      </c>
      <c r="F164" s="37">
        <v>3985.3666666666663</v>
      </c>
      <c r="G164" s="38">
        <v>3795.833333333333</v>
      </c>
      <c r="H164" s="38">
        <v>3641.6666666666665</v>
      </c>
      <c r="I164" s="38">
        <v>3452.1333333333332</v>
      </c>
      <c r="J164" s="38">
        <v>4139.5333333333328</v>
      </c>
      <c r="K164" s="38">
        <v>4329.0666666666666</v>
      </c>
      <c r="L164" s="38">
        <v>4483.2333333333327</v>
      </c>
      <c r="M164" s="28">
        <v>4174.8999999999996</v>
      </c>
      <c r="N164" s="28">
        <v>3831.2</v>
      </c>
      <c r="O164" s="39">
        <v>360150</v>
      </c>
      <c r="P164" s="40">
        <v>-4.3807248108323378E-2</v>
      </c>
    </row>
    <row r="165" spans="1:16" ht="12.75" customHeight="1">
      <c r="A165" s="28">
        <v>155</v>
      </c>
      <c r="B165" s="29" t="s">
        <v>79</v>
      </c>
      <c r="C165" s="30" t="s">
        <v>175</v>
      </c>
      <c r="D165" s="31">
        <v>44616</v>
      </c>
      <c r="E165" s="37">
        <v>216.5</v>
      </c>
      <c r="F165" s="37">
        <v>219.08333333333334</v>
      </c>
      <c r="G165" s="38">
        <v>213.26666666666668</v>
      </c>
      <c r="H165" s="38">
        <v>210.03333333333333</v>
      </c>
      <c r="I165" s="38">
        <v>204.21666666666667</v>
      </c>
      <c r="J165" s="38">
        <v>222.31666666666669</v>
      </c>
      <c r="K165" s="38">
        <v>228.13333333333335</v>
      </c>
      <c r="L165" s="38">
        <v>231.3666666666667</v>
      </c>
      <c r="M165" s="28">
        <v>224.9</v>
      </c>
      <c r="N165" s="28">
        <v>215.85</v>
      </c>
      <c r="O165" s="39">
        <v>18264000</v>
      </c>
      <c r="P165" s="40">
        <v>2.2849462365591398E-2</v>
      </c>
    </row>
    <row r="166" spans="1:16" ht="12.75" customHeight="1">
      <c r="A166" s="28">
        <v>156</v>
      </c>
      <c r="B166" s="29" t="s">
        <v>63</v>
      </c>
      <c r="C166" s="30" t="s">
        <v>176</v>
      </c>
      <c r="D166" s="31">
        <v>44616</v>
      </c>
      <c r="E166" s="37">
        <v>117.15</v>
      </c>
      <c r="F166" s="37">
        <v>118.38333333333333</v>
      </c>
      <c r="G166" s="38">
        <v>115.41666666666666</v>
      </c>
      <c r="H166" s="38">
        <v>113.68333333333334</v>
      </c>
      <c r="I166" s="38">
        <v>110.71666666666667</v>
      </c>
      <c r="J166" s="38">
        <v>120.11666666666665</v>
      </c>
      <c r="K166" s="38">
        <v>123.08333333333331</v>
      </c>
      <c r="L166" s="38">
        <v>124.81666666666663</v>
      </c>
      <c r="M166" s="28">
        <v>121.35</v>
      </c>
      <c r="N166" s="28">
        <v>116.65</v>
      </c>
      <c r="O166" s="39">
        <v>43499200</v>
      </c>
      <c r="P166" s="40">
        <v>-5.0608930987821384E-2</v>
      </c>
    </row>
    <row r="167" spans="1:16" ht="12.75" customHeight="1">
      <c r="A167" s="28">
        <v>157</v>
      </c>
      <c r="B167" s="29" t="s">
        <v>47</v>
      </c>
      <c r="C167" s="30" t="s">
        <v>177</v>
      </c>
      <c r="D167" s="31">
        <v>44616</v>
      </c>
      <c r="E167" s="37">
        <v>4311.75</v>
      </c>
      <c r="F167" s="37">
        <v>4343.7333333333336</v>
      </c>
      <c r="G167" s="38">
        <v>4257.4666666666672</v>
      </c>
      <c r="H167" s="38">
        <v>4203.1833333333334</v>
      </c>
      <c r="I167" s="38">
        <v>4116.916666666667</v>
      </c>
      <c r="J167" s="38">
        <v>4398.0166666666673</v>
      </c>
      <c r="K167" s="38">
        <v>4484.2833333333338</v>
      </c>
      <c r="L167" s="38">
        <v>4538.5666666666675</v>
      </c>
      <c r="M167" s="28">
        <v>4430</v>
      </c>
      <c r="N167" s="28">
        <v>4289.45</v>
      </c>
      <c r="O167" s="39">
        <v>183625</v>
      </c>
      <c r="P167" s="40">
        <v>1.2405237767057202E-2</v>
      </c>
    </row>
    <row r="168" spans="1:16" ht="12.75" customHeight="1">
      <c r="A168" s="28">
        <v>158</v>
      </c>
      <c r="B168" s="29" t="s">
        <v>56</v>
      </c>
      <c r="C168" s="30" t="s">
        <v>178</v>
      </c>
      <c r="D168" s="31">
        <v>44616</v>
      </c>
      <c r="E168" s="37">
        <v>2384.85</v>
      </c>
      <c r="F168" s="37">
        <v>2388.6166666666668</v>
      </c>
      <c r="G168" s="38">
        <v>2361.2333333333336</v>
      </c>
      <c r="H168" s="38">
        <v>2337.6166666666668</v>
      </c>
      <c r="I168" s="38">
        <v>2310.2333333333336</v>
      </c>
      <c r="J168" s="38">
        <v>2412.2333333333336</v>
      </c>
      <c r="K168" s="38">
        <v>2439.6166666666668</v>
      </c>
      <c r="L168" s="38">
        <v>2463.2333333333336</v>
      </c>
      <c r="M168" s="28">
        <v>2416</v>
      </c>
      <c r="N168" s="28">
        <v>2365</v>
      </c>
      <c r="O168" s="39">
        <v>2885250</v>
      </c>
      <c r="P168" s="40">
        <v>2.2956922531466053E-2</v>
      </c>
    </row>
    <row r="169" spans="1:16" ht="12.75" customHeight="1">
      <c r="A169" s="28">
        <v>159</v>
      </c>
      <c r="B169" s="29" t="s">
        <v>38</v>
      </c>
      <c r="C169" s="30" t="s">
        <v>179</v>
      </c>
      <c r="D169" s="31">
        <v>44616</v>
      </c>
      <c r="E169" s="37">
        <v>2541.1999999999998</v>
      </c>
      <c r="F169" s="37">
        <v>2530.0833333333335</v>
      </c>
      <c r="G169" s="38">
        <v>2480.6166666666668</v>
      </c>
      <c r="H169" s="38">
        <v>2420.0333333333333</v>
      </c>
      <c r="I169" s="38">
        <v>2370.5666666666666</v>
      </c>
      <c r="J169" s="38">
        <v>2590.666666666667</v>
      </c>
      <c r="K169" s="38">
        <v>2640.1333333333332</v>
      </c>
      <c r="L169" s="38">
        <v>2700.7166666666672</v>
      </c>
      <c r="M169" s="28">
        <v>2579.5500000000002</v>
      </c>
      <c r="N169" s="28">
        <v>2469.5</v>
      </c>
      <c r="O169" s="39">
        <v>1932250</v>
      </c>
      <c r="P169" s="40">
        <v>-3.0360055200100364E-2</v>
      </c>
    </row>
    <row r="170" spans="1:16" ht="12.75" customHeight="1">
      <c r="A170" s="28">
        <v>160</v>
      </c>
      <c r="B170" s="29" t="s">
        <v>58</v>
      </c>
      <c r="C170" s="30" t="s">
        <v>180</v>
      </c>
      <c r="D170" s="31">
        <v>44616</v>
      </c>
      <c r="E170" s="37">
        <v>37.1</v>
      </c>
      <c r="F170" s="37">
        <v>37.466666666666669</v>
      </c>
      <c r="G170" s="38">
        <v>36.583333333333336</v>
      </c>
      <c r="H170" s="38">
        <v>36.06666666666667</v>
      </c>
      <c r="I170" s="38">
        <v>35.183333333333337</v>
      </c>
      <c r="J170" s="38">
        <v>37.983333333333334</v>
      </c>
      <c r="K170" s="38">
        <v>38.86666666666666</v>
      </c>
      <c r="L170" s="38">
        <v>39.383333333333333</v>
      </c>
      <c r="M170" s="28">
        <v>38.35</v>
      </c>
      <c r="N170" s="28">
        <v>36.950000000000003</v>
      </c>
      <c r="O170" s="39">
        <v>268736000</v>
      </c>
      <c r="P170" s="40">
        <v>-7.076071922544952E-2</v>
      </c>
    </row>
    <row r="171" spans="1:16" ht="12.75" customHeight="1">
      <c r="A171" s="28">
        <v>161</v>
      </c>
      <c r="B171" s="29" t="s">
        <v>44</v>
      </c>
      <c r="C171" s="30" t="s">
        <v>272</v>
      </c>
      <c r="D171" s="31">
        <v>44616</v>
      </c>
      <c r="E171" s="37">
        <v>2274.3000000000002</v>
      </c>
      <c r="F171" s="37">
        <v>2272.65</v>
      </c>
      <c r="G171" s="38">
        <v>2217.0500000000002</v>
      </c>
      <c r="H171" s="38">
        <v>2159.8000000000002</v>
      </c>
      <c r="I171" s="38">
        <v>2104.2000000000003</v>
      </c>
      <c r="J171" s="38">
        <v>2329.9</v>
      </c>
      <c r="K171" s="38">
        <v>2385.4999999999995</v>
      </c>
      <c r="L171" s="38">
        <v>2442.75</v>
      </c>
      <c r="M171" s="28">
        <v>2328.25</v>
      </c>
      <c r="N171" s="28">
        <v>2215.4</v>
      </c>
      <c r="O171" s="39">
        <v>806700</v>
      </c>
      <c r="P171" s="40">
        <v>-3.5509325681492107E-2</v>
      </c>
    </row>
    <row r="172" spans="1:16" ht="12.75" customHeight="1">
      <c r="A172" s="28">
        <v>162</v>
      </c>
      <c r="B172" s="29" t="s">
        <v>170</v>
      </c>
      <c r="C172" s="30" t="s">
        <v>181</v>
      </c>
      <c r="D172" s="31">
        <v>44616</v>
      </c>
      <c r="E172" s="37">
        <v>197</v>
      </c>
      <c r="F172" s="37">
        <v>198.38333333333335</v>
      </c>
      <c r="G172" s="38">
        <v>195.16666666666671</v>
      </c>
      <c r="H172" s="38">
        <v>193.33333333333337</v>
      </c>
      <c r="I172" s="38">
        <v>190.11666666666673</v>
      </c>
      <c r="J172" s="38">
        <v>200.2166666666667</v>
      </c>
      <c r="K172" s="38">
        <v>203.43333333333334</v>
      </c>
      <c r="L172" s="38">
        <v>205.26666666666668</v>
      </c>
      <c r="M172" s="28">
        <v>201.6</v>
      </c>
      <c r="N172" s="28">
        <v>196.55</v>
      </c>
      <c r="O172" s="39">
        <v>34456513</v>
      </c>
      <c r="P172" s="40">
        <v>4.17607223476298E-2</v>
      </c>
    </row>
    <row r="173" spans="1:16" ht="12.75" customHeight="1">
      <c r="A173" s="28">
        <v>163</v>
      </c>
      <c r="B173" s="29" t="s">
        <v>182</v>
      </c>
      <c r="C173" s="30" t="s">
        <v>183</v>
      </c>
      <c r="D173" s="31">
        <v>44616</v>
      </c>
      <c r="E173" s="37">
        <v>1596.7</v>
      </c>
      <c r="F173" s="37">
        <v>1604.3499999999997</v>
      </c>
      <c r="G173" s="38">
        <v>1568.6999999999994</v>
      </c>
      <c r="H173" s="38">
        <v>1540.6999999999996</v>
      </c>
      <c r="I173" s="38">
        <v>1505.0499999999993</v>
      </c>
      <c r="J173" s="38">
        <v>1632.3499999999995</v>
      </c>
      <c r="K173" s="38">
        <v>1667.9999999999995</v>
      </c>
      <c r="L173" s="38">
        <v>1695.9999999999995</v>
      </c>
      <c r="M173" s="28">
        <v>1640</v>
      </c>
      <c r="N173" s="28">
        <v>1576.35</v>
      </c>
      <c r="O173" s="39">
        <v>2811963</v>
      </c>
      <c r="P173" s="40">
        <v>2.2495190173153767E-2</v>
      </c>
    </row>
    <row r="174" spans="1:16" ht="12.75" customHeight="1">
      <c r="A174" s="28">
        <v>164</v>
      </c>
      <c r="B174" s="29" t="s">
        <v>44</v>
      </c>
      <c r="C174" s="30" t="s">
        <v>485</v>
      </c>
      <c r="D174" s="31">
        <v>44616</v>
      </c>
      <c r="E174" s="37">
        <v>216.5</v>
      </c>
      <c r="F174" s="37">
        <v>220.06666666666669</v>
      </c>
      <c r="G174" s="38">
        <v>210.48333333333338</v>
      </c>
      <c r="H174" s="38">
        <v>204.4666666666667</v>
      </c>
      <c r="I174" s="38">
        <v>194.88333333333338</v>
      </c>
      <c r="J174" s="38">
        <v>226.08333333333337</v>
      </c>
      <c r="K174" s="38">
        <v>235.66666666666669</v>
      </c>
      <c r="L174" s="38">
        <v>241.68333333333337</v>
      </c>
      <c r="M174" s="28">
        <v>229.65</v>
      </c>
      <c r="N174" s="28">
        <v>214.05</v>
      </c>
      <c r="O174" s="39">
        <v>6727500</v>
      </c>
      <c r="P174" s="40">
        <v>1.0514457378895982E-2</v>
      </c>
    </row>
    <row r="175" spans="1:16" ht="12.75" customHeight="1">
      <c r="A175" s="28">
        <v>165</v>
      </c>
      <c r="B175" s="29" t="s">
        <v>42</v>
      </c>
      <c r="C175" s="30" t="s">
        <v>184</v>
      </c>
      <c r="D175" s="31">
        <v>44616</v>
      </c>
      <c r="E175" s="37">
        <v>837.4</v>
      </c>
      <c r="F175" s="37">
        <v>844.94999999999993</v>
      </c>
      <c r="G175" s="38">
        <v>828.24999999999989</v>
      </c>
      <c r="H175" s="38">
        <v>819.09999999999991</v>
      </c>
      <c r="I175" s="38">
        <v>802.39999999999986</v>
      </c>
      <c r="J175" s="38">
        <v>854.09999999999991</v>
      </c>
      <c r="K175" s="38">
        <v>870.8</v>
      </c>
      <c r="L175" s="38">
        <v>879.94999999999993</v>
      </c>
      <c r="M175" s="28">
        <v>861.65</v>
      </c>
      <c r="N175" s="28">
        <v>835.8</v>
      </c>
      <c r="O175" s="39">
        <v>1987300</v>
      </c>
      <c r="P175" s="40">
        <v>-1.7234131988230348E-2</v>
      </c>
    </row>
    <row r="176" spans="1:16" ht="12.75" customHeight="1">
      <c r="A176" s="28">
        <v>166</v>
      </c>
      <c r="B176" s="29" t="s">
        <v>58</v>
      </c>
      <c r="C176" s="30" t="s">
        <v>185</v>
      </c>
      <c r="D176" s="31">
        <v>44616</v>
      </c>
      <c r="E176" s="37">
        <v>135.65</v>
      </c>
      <c r="F176" s="37">
        <v>137.29999999999998</v>
      </c>
      <c r="G176" s="38">
        <v>133.34999999999997</v>
      </c>
      <c r="H176" s="38">
        <v>131.04999999999998</v>
      </c>
      <c r="I176" s="38">
        <v>127.09999999999997</v>
      </c>
      <c r="J176" s="38">
        <v>139.59999999999997</v>
      </c>
      <c r="K176" s="38">
        <v>143.54999999999995</v>
      </c>
      <c r="L176" s="38">
        <v>145.84999999999997</v>
      </c>
      <c r="M176" s="28">
        <v>141.25</v>
      </c>
      <c r="N176" s="28">
        <v>135</v>
      </c>
      <c r="O176" s="39">
        <v>36888000</v>
      </c>
      <c r="P176" s="40">
        <v>5.4541142992648806E-3</v>
      </c>
    </row>
    <row r="177" spans="1:16" ht="12.75" customHeight="1">
      <c r="A177" s="28">
        <v>167</v>
      </c>
      <c r="B177" s="29" t="s">
        <v>170</v>
      </c>
      <c r="C177" s="30" t="s">
        <v>186</v>
      </c>
      <c r="D177" s="31">
        <v>44616</v>
      </c>
      <c r="E177" s="37">
        <v>127.75</v>
      </c>
      <c r="F177" s="37">
        <v>128.85</v>
      </c>
      <c r="G177" s="38">
        <v>126.25</v>
      </c>
      <c r="H177" s="38">
        <v>124.75</v>
      </c>
      <c r="I177" s="38">
        <v>122.15</v>
      </c>
      <c r="J177" s="38">
        <v>130.35</v>
      </c>
      <c r="K177" s="38">
        <v>132.94999999999996</v>
      </c>
      <c r="L177" s="38">
        <v>134.44999999999999</v>
      </c>
      <c r="M177" s="28">
        <v>131.44999999999999</v>
      </c>
      <c r="N177" s="28">
        <v>127.35</v>
      </c>
      <c r="O177" s="39">
        <v>31104000</v>
      </c>
      <c r="P177" s="40">
        <v>3.8877755511022044E-2</v>
      </c>
    </row>
    <row r="178" spans="1:16" ht="12.75" customHeight="1">
      <c r="A178" s="28">
        <v>168</v>
      </c>
      <c r="B178" s="261" t="s">
        <v>79</v>
      </c>
      <c r="C178" s="30" t="s">
        <v>187</v>
      </c>
      <c r="D178" s="31">
        <v>44616</v>
      </c>
      <c r="E178" s="37">
        <v>2338</v>
      </c>
      <c r="F178" s="37">
        <v>2335.3833333333332</v>
      </c>
      <c r="G178" s="38">
        <v>2315.8166666666666</v>
      </c>
      <c r="H178" s="38">
        <v>2293.6333333333332</v>
      </c>
      <c r="I178" s="38">
        <v>2274.0666666666666</v>
      </c>
      <c r="J178" s="38">
        <v>2357.5666666666666</v>
      </c>
      <c r="K178" s="38">
        <v>2377.1333333333332</v>
      </c>
      <c r="L178" s="38">
        <v>2399.3166666666666</v>
      </c>
      <c r="M178" s="28">
        <v>2354.9499999999998</v>
      </c>
      <c r="N178" s="28">
        <v>2313.1999999999998</v>
      </c>
      <c r="O178" s="39">
        <v>30712000</v>
      </c>
      <c r="P178" s="40">
        <v>-1.3372097692610409E-2</v>
      </c>
    </row>
    <row r="179" spans="1:16" ht="12.75" customHeight="1">
      <c r="A179" s="28">
        <v>169</v>
      </c>
      <c r="B179" s="29" t="s">
        <v>120</v>
      </c>
      <c r="C179" s="30" t="s">
        <v>188</v>
      </c>
      <c r="D179" s="31">
        <v>44616</v>
      </c>
      <c r="E179" s="37">
        <v>96.7</v>
      </c>
      <c r="F179" s="37">
        <v>97.583333333333329</v>
      </c>
      <c r="G179" s="38">
        <v>95.11666666666666</v>
      </c>
      <c r="H179" s="38">
        <v>93.533333333333331</v>
      </c>
      <c r="I179" s="38">
        <v>91.066666666666663</v>
      </c>
      <c r="J179" s="38">
        <v>99.166666666666657</v>
      </c>
      <c r="K179" s="38">
        <v>101.63333333333333</v>
      </c>
      <c r="L179" s="38">
        <v>103.21666666666665</v>
      </c>
      <c r="M179" s="28">
        <v>100.05</v>
      </c>
      <c r="N179" s="28">
        <v>96</v>
      </c>
      <c r="O179" s="39">
        <v>161485750</v>
      </c>
      <c r="P179" s="40">
        <v>-5.5874920158849178E-2</v>
      </c>
    </row>
    <row r="180" spans="1:16" ht="12.75" customHeight="1">
      <c r="A180" s="28">
        <v>170</v>
      </c>
      <c r="B180" s="29" t="s">
        <v>58</v>
      </c>
      <c r="C180" s="30" t="s">
        <v>275</v>
      </c>
      <c r="D180" s="31">
        <v>44616</v>
      </c>
      <c r="E180" s="37">
        <v>823.3</v>
      </c>
      <c r="F180" s="37">
        <v>825</v>
      </c>
      <c r="G180" s="38">
        <v>810.05</v>
      </c>
      <c r="H180" s="38">
        <v>796.8</v>
      </c>
      <c r="I180" s="38">
        <v>781.84999999999991</v>
      </c>
      <c r="J180" s="38">
        <v>838.25</v>
      </c>
      <c r="K180" s="38">
        <v>853.2</v>
      </c>
      <c r="L180" s="38">
        <v>866.45</v>
      </c>
      <c r="M180" s="28">
        <v>839.95</v>
      </c>
      <c r="N180" s="28">
        <v>811.75</v>
      </c>
      <c r="O180" s="39">
        <v>5161000</v>
      </c>
      <c r="P180" s="40">
        <v>-1.2578616352201257E-3</v>
      </c>
    </row>
    <row r="181" spans="1:16" ht="12.75" customHeight="1">
      <c r="A181" s="28">
        <v>171</v>
      </c>
      <c r="B181" s="29" t="s">
        <v>63</v>
      </c>
      <c r="C181" s="30" t="s">
        <v>189</v>
      </c>
      <c r="D181" s="31">
        <v>44616</v>
      </c>
      <c r="E181" s="37">
        <v>1096</v>
      </c>
      <c r="F181" s="37">
        <v>1102.1666666666667</v>
      </c>
      <c r="G181" s="38">
        <v>1085.6833333333334</v>
      </c>
      <c r="H181" s="38">
        <v>1075.3666666666666</v>
      </c>
      <c r="I181" s="38">
        <v>1058.8833333333332</v>
      </c>
      <c r="J181" s="38">
        <v>1112.4833333333336</v>
      </c>
      <c r="K181" s="38">
        <v>1128.9666666666667</v>
      </c>
      <c r="L181" s="38">
        <v>1139.2833333333338</v>
      </c>
      <c r="M181" s="28">
        <v>1118.6500000000001</v>
      </c>
      <c r="N181" s="28">
        <v>1091.8499999999999</v>
      </c>
      <c r="O181" s="39">
        <v>6827250</v>
      </c>
      <c r="P181" s="40">
        <v>7.5262866629773103E-3</v>
      </c>
    </row>
    <row r="182" spans="1:16" ht="12.75" customHeight="1">
      <c r="A182" s="28">
        <v>172</v>
      </c>
      <c r="B182" s="29" t="s">
        <v>58</v>
      </c>
      <c r="C182" s="30" t="s">
        <v>190</v>
      </c>
      <c r="D182" s="31">
        <v>44616</v>
      </c>
      <c r="E182" s="37">
        <v>501</v>
      </c>
      <c r="F182" s="37">
        <v>505.66666666666669</v>
      </c>
      <c r="G182" s="38">
        <v>494.73333333333335</v>
      </c>
      <c r="H182" s="38">
        <v>488.46666666666664</v>
      </c>
      <c r="I182" s="38">
        <v>477.5333333333333</v>
      </c>
      <c r="J182" s="38">
        <v>511.93333333333339</v>
      </c>
      <c r="K182" s="38">
        <v>522.86666666666667</v>
      </c>
      <c r="L182" s="38">
        <v>529.13333333333344</v>
      </c>
      <c r="M182" s="28">
        <v>516.6</v>
      </c>
      <c r="N182" s="28">
        <v>499.4</v>
      </c>
      <c r="O182" s="39">
        <v>83224500</v>
      </c>
      <c r="P182" s="40">
        <v>8.1036393698784449E-3</v>
      </c>
    </row>
    <row r="183" spans="1:16" ht="12.75" customHeight="1">
      <c r="A183" s="28">
        <v>173</v>
      </c>
      <c r="B183" s="29" t="s">
        <v>42</v>
      </c>
      <c r="C183" s="30" t="s">
        <v>191</v>
      </c>
      <c r="D183" s="31">
        <v>44616</v>
      </c>
      <c r="E183" s="37">
        <v>23660.55</v>
      </c>
      <c r="F183" s="37">
        <v>23955.266666666666</v>
      </c>
      <c r="G183" s="38">
        <v>23266.533333333333</v>
      </c>
      <c r="H183" s="38">
        <v>22872.516666666666</v>
      </c>
      <c r="I183" s="38">
        <v>22183.783333333333</v>
      </c>
      <c r="J183" s="38">
        <v>24349.283333333333</v>
      </c>
      <c r="K183" s="38">
        <v>25038.016666666663</v>
      </c>
      <c r="L183" s="38">
        <v>25432.033333333333</v>
      </c>
      <c r="M183" s="28">
        <v>24644</v>
      </c>
      <c r="N183" s="28">
        <v>23561.25</v>
      </c>
      <c r="O183" s="39">
        <v>166775</v>
      </c>
      <c r="P183" s="40">
        <v>1.9718740446346684E-2</v>
      </c>
    </row>
    <row r="184" spans="1:16" ht="12.75" customHeight="1">
      <c r="A184" s="28">
        <v>174</v>
      </c>
      <c r="B184" s="29" t="s">
        <v>70</v>
      </c>
      <c r="C184" s="30" t="s">
        <v>192</v>
      </c>
      <c r="D184" s="31">
        <v>44616</v>
      </c>
      <c r="E184" s="37">
        <v>2333.9499999999998</v>
      </c>
      <c r="F184" s="37">
        <v>2347.3666666666668</v>
      </c>
      <c r="G184" s="38">
        <v>2312.9333333333334</v>
      </c>
      <c r="H184" s="38">
        <v>2291.9166666666665</v>
      </c>
      <c r="I184" s="38">
        <v>2257.4833333333331</v>
      </c>
      <c r="J184" s="38">
        <v>2368.3833333333337</v>
      </c>
      <c r="K184" s="38">
        <v>2402.8166666666671</v>
      </c>
      <c r="L184" s="38">
        <v>2423.8333333333339</v>
      </c>
      <c r="M184" s="28">
        <v>2381.8000000000002</v>
      </c>
      <c r="N184" s="28">
        <v>2326.35</v>
      </c>
      <c r="O184" s="39">
        <v>1501500</v>
      </c>
      <c r="P184" s="40">
        <v>-4.6288209606986902E-2</v>
      </c>
    </row>
    <row r="185" spans="1:16" ht="12.75" customHeight="1">
      <c r="A185" s="28">
        <v>175</v>
      </c>
      <c r="B185" s="29" t="s">
        <v>40</v>
      </c>
      <c r="C185" s="30" t="s">
        <v>193</v>
      </c>
      <c r="D185" s="31">
        <v>44616</v>
      </c>
      <c r="E185" s="37">
        <v>2354.15</v>
      </c>
      <c r="F185" s="37">
        <v>2379.4499999999998</v>
      </c>
      <c r="G185" s="38">
        <v>2316.8999999999996</v>
      </c>
      <c r="H185" s="38">
        <v>2279.6499999999996</v>
      </c>
      <c r="I185" s="38">
        <v>2217.0999999999995</v>
      </c>
      <c r="J185" s="38">
        <v>2416.6999999999998</v>
      </c>
      <c r="K185" s="38">
        <v>2479.25</v>
      </c>
      <c r="L185" s="38">
        <v>2516.5</v>
      </c>
      <c r="M185" s="28">
        <v>2442</v>
      </c>
      <c r="N185" s="28">
        <v>2342.1999999999998</v>
      </c>
      <c r="O185" s="39">
        <v>2835000</v>
      </c>
      <c r="P185" s="40">
        <v>-1.1635507909530657E-2</v>
      </c>
    </row>
    <row r="186" spans="1:16" ht="12.75" customHeight="1">
      <c r="A186" s="28">
        <v>176</v>
      </c>
      <c r="B186" s="29" t="s">
        <v>63</v>
      </c>
      <c r="C186" s="30" t="s">
        <v>194</v>
      </c>
      <c r="D186" s="31">
        <v>44616</v>
      </c>
      <c r="E186" s="37">
        <v>1159.5</v>
      </c>
      <c r="F186" s="37">
        <v>1171.9333333333332</v>
      </c>
      <c r="G186" s="38">
        <v>1140.6666666666663</v>
      </c>
      <c r="H186" s="38">
        <v>1121.833333333333</v>
      </c>
      <c r="I186" s="38">
        <v>1090.5666666666662</v>
      </c>
      <c r="J186" s="38">
        <v>1190.7666666666664</v>
      </c>
      <c r="K186" s="38">
        <v>1222.0333333333333</v>
      </c>
      <c r="L186" s="38">
        <v>1240.8666666666666</v>
      </c>
      <c r="M186" s="28">
        <v>1203.2</v>
      </c>
      <c r="N186" s="28">
        <v>1153.0999999999999</v>
      </c>
      <c r="O186" s="39">
        <v>3120400</v>
      </c>
      <c r="P186" s="40">
        <v>1.747750097821834E-2</v>
      </c>
    </row>
    <row r="187" spans="1:16" ht="12.75" customHeight="1">
      <c r="A187" s="28">
        <v>177</v>
      </c>
      <c r="B187" s="29" t="s">
        <v>47</v>
      </c>
      <c r="C187" s="30" t="s">
        <v>514</v>
      </c>
      <c r="D187" s="31">
        <v>44616</v>
      </c>
      <c r="E187" s="37">
        <v>358.85</v>
      </c>
      <c r="F187" s="37">
        <v>364.81666666666661</v>
      </c>
      <c r="G187" s="38">
        <v>348.93333333333322</v>
      </c>
      <c r="H187" s="38">
        <v>339.01666666666659</v>
      </c>
      <c r="I187" s="38">
        <v>323.13333333333321</v>
      </c>
      <c r="J187" s="38">
        <v>374.73333333333323</v>
      </c>
      <c r="K187" s="38">
        <v>390.61666666666667</v>
      </c>
      <c r="L187" s="38">
        <v>400.53333333333325</v>
      </c>
      <c r="M187" s="28">
        <v>380.7</v>
      </c>
      <c r="N187" s="28">
        <v>354.9</v>
      </c>
      <c r="O187" s="39">
        <v>4275000</v>
      </c>
      <c r="P187" s="40">
        <v>-1.595193702092397E-2</v>
      </c>
    </row>
    <row r="188" spans="1:16" ht="12.75" customHeight="1">
      <c r="A188" s="28">
        <v>178</v>
      </c>
      <c r="B188" s="29" t="s">
        <v>47</v>
      </c>
      <c r="C188" s="30" t="s">
        <v>195</v>
      </c>
      <c r="D188" s="31">
        <v>44616</v>
      </c>
      <c r="E188" s="37">
        <v>866.75</v>
      </c>
      <c r="F188" s="37">
        <v>872.5</v>
      </c>
      <c r="G188" s="38">
        <v>858.8</v>
      </c>
      <c r="H188" s="38">
        <v>850.84999999999991</v>
      </c>
      <c r="I188" s="38">
        <v>837.14999999999986</v>
      </c>
      <c r="J188" s="38">
        <v>880.45</v>
      </c>
      <c r="K188" s="38">
        <v>894.15000000000009</v>
      </c>
      <c r="L188" s="38">
        <v>902.10000000000014</v>
      </c>
      <c r="M188" s="28">
        <v>886.2</v>
      </c>
      <c r="N188" s="28">
        <v>864.55</v>
      </c>
      <c r="O188" s="39">
        <v>22404200</v>
      </c>
      <c r="P188" s="40">
        <v>-1.8100380414774818E-2</v>
      </c>
    </row>
    <row r="189" spans="1:16" ht="12.75" customHeight="1">
      <c r="A189" s="28">
        <v>179</v>
      </c>
      <c r="B189" s="29" t="s">
        <v>182</v>
      </c>
      <c r="C189" s="30" t="s">
        <v>196</v>
      </c>
      <c r="D189" s="31">
        <v>44616</v>
      </c>
      <c r="E189" s="37">
        <v>514.9</v>
      </c>
      <c r="F189" s="37">
        <v>514.88333333333333</v>
      </c>
      <c r="G189" s="38">
        <v>501.06666666666661</v>
      </c>
      <c r="H189" s="38">
        <v>487.23333333333329</v>
      </c>
      <c r="I189" s="38">
        <v>473.41666666666657</v>
      </c>
      <c r="J189" s="38">
        <v>528.7166666666667</v>
      </c>
      <c r="K189" s="38">
        <v>542.53333333333353</v>
      </c>
      <c r="L189" s="38">
        <v>556.36666666666667</v>
      </c>
      <c r="M189" s="28">
        <v>528.70000000000005</v>
      </c>
      <c r="N189" s="28">
        <v>501.05</v>
      </c>
      <c r="O189" s="39">
        <v>12990000</v>
      </c>
      <c r="P189" s="40">
        <v>3.5389765662362509E-2</v>
      </c>
    </row>
    <row r="190" spans="1:16" ht="12.75" customHeight="1">
      <c r="A190" s="28">
        <v>180</v>
      </c>
      <c r="B190" s="29" t="s">
        <v>47</v>
      </c>
      <c r="C190" s="30" t="s">
        <v>277</v>
      </c>
      <c r="D190" s="31">
        <v>44616</v>
      </c>
      <c r="E190" s="37">
        <v>567.25</v>
      </c>
      <c r="F190" s="37">
        <v>571.2833333333333</v>
      </c>
      <c r="G190" s="38">
        <v>559.96666666666658</v>
      </c>
      <c r="H190" s="38">
        <v>552.68333333333328</v>
      </c>
      <c r="I190" s="38">
        <v>541.36666666666656</v>
      </c>
      <c r="J190" s="38">
        <v>578.56666666666661</v>
      </c>
      <c r="K190" s="38">
        <v>589.88333333333321</v>
      </c>
      <c r="L190" s="38">
        <v>597.16666666666663</v>
      </c>
      <c r="M190" s="28">
        <v>582.6</v>
      </c>
      <c r="N190" s="28">
        <v>564</v>
      </c>
      <c r="O190" s="39">
        <v>976650</v>
      </c>
      <c r="P190" s="40">
        <v>-7.7720207253886009E-3</v>
      </c>
    </row>
    <row r="191" spans="1:16" ht="12.75" customHeight="1">
      <c r="A191" s="28">
        <v>181</v>
      </c>
      <c r="B191" s="29" t="s">
        <v>38</v>
      </c>
      <c r="C191" s="30" t="s">
        <v>197</v>
      </c>
      <c r="D191" s="31">
        <v>44616</v>
      </c>
      <c r="E191" s="37">
        <v>885.45</v>
      </c>
      <c r="F191" s="37">
        <v>892.7833333333333</v>
      </c>
      <c r="G191" s="38">
        <v>874.76666666666665</v>
      </c>
      <c r="H191" s="38">
        <v>864.08333333333337</v>
      </c>
      <c r="I191" s="38">
        <v>846.06666666666672</v>
      </c>
      <c r="J191" s="38">
        <v>903.46666666666658</v>
      </c>
      <c r="K191" s="38">
        <v>921.48333333333323</v>
      </c>
      <c r="L191" s="38">
        <v>932.16666666666652</v>
      </c>
      <c r="M191" s="28">
        <v>910.8</v>
      </c>
      <c r="N191" s="28">
        <v>882.1</v>
      </c>
      <c r="O191" s="39">
        <v>7360000</v>
      </c>
      <c r="P191" s="40">
        <v>-4.46521287642783E-2</v>
      </c>
    </row>
    <row r="192" spans="1:16" ht="12.75" customHeight="1">
      <c r="A192" s="28">
        <v>182</v>
      </c>
      <c r="B192" s="29" t="s">
        <v>74</v>
      </c>
      <c r="C192" s="30" t="s">
        <v>534</v>
      </c>
      <c r="D192" s="31">
        <v>44616</v>
      </c>
      <c r="E192" s="37">
        <v>1208.5999999999999</v>
      </c>
      <c r="F192" s="37">
        <v>1219.7666666666667</v>
      </c>
      <c r="G192" s="38">
        <v>1179.8333333333333</v>
      </c>
      <c r="H192" s="38">
        <v>1151.0666666666666</v>
      </c>
      <c r="I192" s="38">
        <v>1111.1333333333332</v>
      </c>
      <c r="J192" s="38">
        <v>1248.5333333333333</v>
      </c>
      <c r="K192" s="38">
        <v>1288.4666666666667</v>
      </c>
      <c r="L192" s="38">
        <v>1317.2333333333333</v>
      </c>
      <c r="M192" s="28">
        <v>1259.7</v>
      </c>
      <c r="N192" s="28">
        <v>1191</v>
      </c>
      <c r="O192" s="39">
        <v>3133200</v>
      </c>
      <c r="P192" s="40">
        <v>-3.522601305579505E-2</v>
      </c>
    </row>
    <row r="193" spans="1:16" ht="12.75" customHeight="1">
      <c r="A193" s="28">
        <v>183</v>
      </c>
      <c r="B193" s="29" t="s">
        <v>56</v>
      </c>
      <c r="C193" s="30" t="s">
        <v>198</v>
      </c>
      <c r="D193" s="31">
        <v>44616</v>
      </c>
      <c r="E193" s="37">
        <v>693.3</v>
      </c>
      <c r="F193" s="37">
        <v>692.4666666666667</v>
      </c>
      <c r="G193" s="38">
        <v>684.93333333333339</v>
      </c>
      <c r="H193" s="38">
        <v>676.56666666666672</v>
      </c>
      <c r="I193" s="38">
        <v>669.03333333333342</v>
      </c>
      <c r="J193" s="38">
        <v>700.83333333333337</v>
      </c>
      <c r="K193" s="38">
        <v>708.36666666666667</v>
      </c>
      <c r="L193" s="38">
        <v>716.73333333333335</v>
      </c>
      <c r="M193" s="28">
        <v>700</v>
      </c>
      <c r="N193" s="28">
        <v>684.1</v>
      </c>
      <c r="O193" s="39">
        <v>11254275</v>
      </c>
      <c r="P193" s="40">
        <v>-2.2142429682824654E-3</v>
      </c>
    </row>
    <row r="194" spans="1:16" ht="12.75" customHeight="1">
      <c r="A194" s="28">
        <v>184</v>
      </c>
      <c r="B194" s="29" t="s">
        <v>49</v>
      </c>
      <c r="C194" s="30" t="s">
        <v>199</v>
      </c>
      <c r="D194" s="31">
        <v>44616</v>
      </c>
      <c r="E194" s="37">
        <v>469.25</v>
      </c>
      <c r="F194" s="37">
        <v>474.84999999999997</v>
      </c>
      <c r="G194" s="38">
        <v>461.69999999999993</v>
      </c>
      <c r="H194" s="38">
        <v>454.15</v>
      </c>
      <c r="I194" s="38">
        <v>440.99999999999994</v>
      </c>
      <c r="J194" s="38">
        <v>482.39999999999992</v>
      </c>
      <c r="K194" s="38">
        <v>495.5499999999999</v>
      </c>
      <c r="L194" s="38">
        <v>503.09999999999991</v>
      </c>
      <c r="M194" s="28">
        <v>488</v>
      </c>
      <c r="N194" s="28">
        <v>467.3</v>
      </c>
      <c r="O194" s="39">
        <v>90182550</v>
      </c>
      <c r="P194" s="40">
        <v>0.12785143997718848</v>
      </c>
    </row>
    <row r="195" spans="1:16" ht="12.75" customHeight="1">
      <c r="A195" s="28">
        <v>185</v>
      </c>
      <c r="B195" s="29" t="s">
        <v>170</v>
      </c>
      <c r="C195" s="30" t="s">
        <v>200</v>
      </c>
      <c r="D195" s="31">
        <v>44616</v>
      </c>
      <c r="E195" s="37">
        <v>220.1</v>
      </c>
      <c r="F195" s="37">
        <v>221.68333333333331</v>
      </c>
      <c r="G195" s="38">
        <v>216.56666666666661</v>
      </c>
      <c r="H195" s="38">
        <v>213.0333333333333</v>
      </c>
      <c r="I195" s="38">
        <v>207.9166666666666</v>
      </c>
      <c r="J195" s="38">
        <v>225.21666666666661</v>
      </c>
      <c r="K195" s="38">
        <v>230.33333333333334</v>
      </c>
      <c r="L195" s="38">
        <v>233.86666666666662</v>
      </c>
      <c r="M195" s="28">
        <v>226.8</v>
      </c>
      <c r="N195" s="28">
        <v>218.15</v>
      </c>
      <c r="O195" s="39">
        <v>128209500</v>
      </c>
      <c r="P195" s="40">
        <v>-9.8828106466764723E-2</v>
      </c>
    </row>
    <row r="196" spans="1:16" ht="12.75" customHeight="1">
      <c r="A196" s="28">
        <v>186</v>
      </c>
      <c r="B196" s="29" t="s">
        <v>120</v>
      </c>
      <c r="C196" s="30" t="s">
        <v>201</v>
      </c>
      <c r="D196" s="31">
        <v>44616</v>
      </c>
      <c r="E196" s="37">
        <v>1188.05</v>
      </c>
      <c r="F196" s="37">
        <v>1200.3999999999999</v>
      </c>
      <c r="G196" s="38">
        <v>1170.9499999999998</v>
      </c>
      <c r="H196" s="38">
        <v>1153.8499999999999</v>
      </c>
      <c r="I196" s="38">
        <v>1124.3999999999999</v>
      </c>
      <c r="J196" s="38">
        <v>1217.4999999999998</v>
      </c>
      <c r="K196" s="38">
        <v>1246.95</v>
      </c>
      <c r="L196" s="38">
        <v>1264.0499999999997</v>
      </c>
      <c r="M196" s="28">
        <v>1229.8499999999999</v>
      </c>
      <c r="N196" s="28">
        <v>1183.3</v>
      </c>
      <c r="O196" s="39">
        <v>43801775</v>
      </c>
      <c r="P196" s="40">
        <v>-2.9456356941737059E-2</v>
      </c>
    </row>
    <row r="197" spans="1:16" ht="12.75" customHeight="1">
      <c r="A197" s="28">
        <v>187</v>
      </c>
      <c r="B197" s="29" t="s">
        <v>87</v>
      </c>
      <c r="C197" s="30" t="s">
        <v>202</v>
      </c>
      <c r="D197" s="31">
        <v>44616</v>
      </c>
      <c r="E197" s="37">
        <v>3731.1</v>
      </c>
      <c r="F197" s="37">
        <v>3746.5</v>
      </c>
      <c r="G197" s="38">
        <v>3698.6</v>
      </c>
      <c r="H197" s="38">
        <v>3666.1</v>
      </c>
      <c r="I197" s="38">
        <v>3618.2</v>
      </c>
      <c r="J197" s="38">
        <v>3779</v>
      </c>
      <c r="K197" s="38">
        <v>3826.8999999999996</v>
      </c>
      <c r="L197" s="38">
        <v>3859.4</v>
      </c>
      <c r="M197" s="28">
        <v>3794.4</v>
      </c>
      <c r="N197" s="28">
        <v>3714</v>
      </c>
      <c r="O197" s="39">
        <v>14336100</v>
      </c>
      <c r="P197" s="40">
        <v>1.2571500408573764E-3</v>
      </c>
    </row>
    <row r="198" spans="1:16" ht="12.75" customHeight="1">
      <c r="A198" s="28">
        <v>188</v>
      </c>
      <c r="B198" s="29" t="s">
        <v>87</v>
      </c>
      <c r="C198" s="30" t="s">
        <v>203</v>
      </c>
      <c r="D198" s="31">
        <v>44616</v>
      </c>
      <c r="E198" s="37">
        <v>1389.2</v>
      </c>
      <c r="F198" s="37">
        <v>1394.5666666666666</v>
      </c>
      <c r="G198" s="38">
        <v>1369.4333333333332</v>
      </c>
      <c r="H198" s="38">
        <v>1349.6666666666665</v>
      </c>
      <c r="I198" s="38">
        <v>1324.5333333333331</v>
      </c>
      <c r="J198" s="38">
        <v>1414.3333333333333</v>
      </c>
      <c r="K198" s="38">
        <v>1439.4666666666665</v>
      </c>
      <c r="L198" s="38">
        <v>1459.2333333333333</v>
      </c>
      <c r="M198" s="28">
        <v>1419.7</v>
      </c>
      <c r="N198" s="28">
        <v>1374.8</v>
      </c>
      <c r="O198" s="39">
        <v>16633800</v>
      </c>
      <c r="P198" s="40">
        <v>-3.1070879351321124E-2</v>
      </c>
    </row>
    <row r="199" spans="1:16" ht="12.75" customHeight="1">
      <c r="A199" s="28">
        <v>189</v>
      </c>
      <c r="B199" s="29" t="s">
        <v>56</v>
      </c>
      <c r="C199" s="30" t="s">
        <v>204</v>
      </c>
      <c r="D199" s="31">
        <v>44616</v>
      </c>
      <c r="E199" s="37">
        <v>2396.5500000000002</v>
      </c>
      <c r="F199" s="37">
        <v>2391.1166666666663</v>
      </c>
      <c r="G199" s="38">
        <v>2359.3833333333328</v>
      </c>
      <c r="H199" s="38">
        <v>2322.2166666666662</v>
      </c>
      <c r="I199" s="38">
        <v>2290.4833333333327</v>
      </c>
      <c r="J199" s="38">
        <v>2428.2833333333328</v>
      </c>
      <c r="K199" s="38">
        <v>2460.0166666666664</v>
      </c>
      <c r="L199" s="38">
        <v>2497.1833333333329</v>
      </c>
      <c r="M199" s="28">
        <v>2422.85</v>
      </c>
      <c r="N199" s="28">
        <v>2353.9499999999998</v>
      </c>
      <c r="O199" s="39">
        <v>5103750</v>
      </c>
      <c r="P199" s="40">
        <v>-1.0109826169175939E-2</v>
      </c>
    </row>
    <row r="200" spans="1:16" ht="12.75" customHeight="1">
      <c r="A200" s="28">
        <v>190</v>
      </c>
      <c r="B200" s="29" t="s">
        <v>47</v>
      </c>
      <c r="C200" s="30" t="s">
        <v>205</v>
      </c>
      <c r="D200" s="31">
        <v>44616</v>
      </c>
      <c r="E200" s="37">
        <v>2553.8000000000002</v>
      </c>
      <c r="F200" s="37">
        <v>2570.75</v>
      </c>
      <c r="G200" s="38">
        <v>2517.75</v>
      </c>
      <c r="H200" s="38">
        <v>2481.6999999999998</v>
      </c>
      <c r="I200" s="38">
        <v>2428.6999999999998</v>
      </c>
      <c r="J200" s="38">
        <v>2606.8000000000002</v>
      </c>
      <c r="K200" s="38">
        <v>2659.8</v>
      </c>
      <c r="L200" s="38">
        <v>2695.8500000000004</v>
      </c>
      <c r="M200" s="28">
        <v>2623.75</v>
      </c>
      <c r="N200" s="28">
        <v>2534.6999999999998</v>
      </c>
      <c r="O200" s="39">
        <v>844000</v>
      </c>
      <c r="P200" s="40">
        <v>-2.7369634111207145E-2</v>
      </c>
    </row>
    <row r="201" spans="1:16" ht="12.75" customHeight="1">
      <c r="A201" s="28">
        <v>191</v>
      </c>
      <c r="B201" s="29" t="s">
        <v>170</v>
      </c>
      <c r="C201" s="30" t="s">
        <v>206</v>
      </c>
      <c r="D201" s="31">
        <v>44616</v>
      </c>
      <c r="E201" s="37">
        <v>480.85</v>
      </c>
      <c r="F201" s="37">
        <v>484.75</v>
      </c>
      <c r="G201" s="38">
        <v>474.3</v>
      </c>
      <c r="H201" s="38">
        <v>467.75</v>
      </c>
      <c r="I201" s="38">
        <v>457.3</v>
      </c>
      <c r="J201" s="38">
        <v>491.3</v>
      </c>
      <c r="K201" s="38">
        <v>501.75000000000006</v>
      </c>
      <c r="L201" s="38">
        <v>508.3</v>
      </c>
      <c r="M201" s="28">
        <v>495.2</v>
      </c>
      <c r="N201" s="28">
        <v>478.2</v>
      </c>
      <c r="O201" s="39">
        <v>4561500</v>
      </c>
      <c r="P201" s="40">
        <v>-3.6743744060817235E-2</v>
      </c>
    </row>
    <row r="202" spans="1:16" ht="12.75" customHeight="1">
      <c r="A202" s="28">
        <v>192</v>
      </c>
      <c r="B202" s="29" t="s">
        <v>44</v>
      </c>
      <c r="C202" s="30" t="s">
        <v>207</v>
      </c>
      <c r="D202" s="31">
        <v>44616</v>
      </c>
      <c r="E202" s="37">
        <v>1036.5</v>
      </c>
      <c r="F202" s="37">
        <v>1037.1000000000001</v>
      </c>
      <c r="G202" s="38">
        <v>1017.8000000000002</v>
      </c>
      <c r="H202" s="38">
        <v>999.1</v>
      </c>
      <c r="I202" s="38">
        <v>979.80000000000007</v>
      </c>
      <c r="J202" s="38">
        <v>1055.8000000000002</v>
      </c>
      <c r="K202" s="38">
        <v>1075.0999999999999</v>
      </c>
      <c r="L202" s="38">
        <v>1093.8000000000004</v>
      </c>
      <c r="M202" s="28">
        <v>1056.4000000000001</v>
      </c>
      <c r="N202" s="28">
        <v>1018.4</v>
      </c>
      <c r="O202" s="39">
        <v>2359875</v>
      </c>
      <c r="P202" s="40">
        <v>-4.6014067995310666E-2</v>
      </c>
    </row>
    <row r="203" spans="1:16" ht="12.75" customHeight="1">
      <c r="A203" s="28">
        <v>193</v>
      </c>
      <c r="B203" s="29" t="s">
        <v>49</v>
      </c>
      <c r="C203" s="30" t="s">
        <v>208</v>
      </c>
      <c r="D203" s="31">
        <v>44616</v>
      </c>
      <c r="E203" s="37">
        <v>642.65</v>
      </c>
      <c r="F203" s="37">
        <v>649.43333333333328</v>
      </c>
      <c r="G203" s="38">
        <v>631.96666666666658</v>
      </c>
      <c r="H203" s="38">
        <v>621.2833333333333</v>
      </c>
      <c r="I203" s="38">
        <v>603.81666666666661</v>
      </c>
      <c r="J203" s="38">
        <v>660.11666666666656</v>
      </c>
      <c r="K203" s="38">
        <v>677.58333333333326</v>
      </c>
      <c r="L203" s="38">
        <v>688.26666666666654</v>
      </c>
      <c r="M203" s="28">
        <v>666.9</v>
      </c>
      <c r="N203" s="28">
        <v>638.75</v>
      </c>
      <c r="O203" s="39">
        <v>10333400</v>
      </c>
      <c r="P203" s="40">
        <v>-4.7195253505933118E-3</v>
      </c>
    </row>
    <row r="204" spans="1:16" ht="12.75" customHeight="1">
      <c r="A204" s="28">
        <v>194</v>
      </c>
      <c r="B204" s="29" t="s">
        <v>56</v>
      </c>
      <c r="C204" s="30" t="s">
        <v>209</v>
      </c>
      <c r="D204" s="31">
        <v>44616</v>
      </c>
      <c r="E204" s="37">
        <v>1529.55</v>
      </c>
      <c r="F204" s="37">
        <v>1539.45</v>
      </c>
      <c r="G204" s="38">
        <v>1512.95</v>
      </c>
      <c r="H204" s="38">
        <v>1496.35</v>
      </c>
      <c r="I204" s="38">
        <v>1469.85</v>
      </c>
      <c r="J204" s="38">
        <v>1556.0500000000002</v>
      </c>
      <c r="K204" s="38">
        <v>1582.5500000000002</v>
      </c>
      <c r="L204" s="38">
        <v>1599.1500000000003</v>
      </c>
      <c r="M204" s="28">
        <v>1565.95</v>
      </c>
      <c r="N204" s="28">
        <v>1522.85</v>
      </c>
      <c r="O204" s="39">
        <v>1017450</v>
      </c>
      <c r="P204" s="40">
        <v>-6.4935064935064939E-3</v>
      </c>
    </row>
    <row r="205" spans="1:16" ht="12.75" customHeight="1">
      <c r="A205" s="28">
        <v>195</v>
      </c>
      <c r="B205" s="29" t="s">
        <v>42</v>
      </c>
      <c r="C205" s="30" t="s">
        <v>210</v>
      </c>
      <c r="D205" s="31">
        <v>44616</v>
      </c>
      <c r="E205" s="37">
        <v>7082.8</v>
      </c>
      <c r="F205" s="37">
        <v>7123.0666666666657</v>
      </c>
      <c r="G205" s="38">
        <v>7014.1333333333314</v>
      </c>
      <c r="H205" s="38">
        <v>6945.4666666666653</v>
      </c>
      <c r="I205" s="38">
        <v>6836.533333333331</v>
      </c>
      <c r="J205" s="38">
        <v>7191.7333333333318</v>
      </c>
      <c r="K205" s="38">
        <v>7300.6666666666661</v>
      </c>
      <c r="L205" s="38">
        <v>7369.3333333333321</v>
      </c>
      <c r="M205" s="28">
        <v>7232</v>
      </c>
      <c r="N205" s="28">
        <v>7054.4</v>
      </c>
      <c r="O205" s="39">
        <v>1792500</v>
      </c>
      <c r="P205" s="40">
        <v>-1.1797783780803792E-2</v>
      </c>
    </row>
    <row r="206" spans="1:16" ht="12.75" customHeight="1">
      <c r="A206" s="28">
        <v>196</v>
      </c>
      <c r="B206" s="29" t="s">
        <v>38</v>
      </c>
      <c r="C206" s="30" t="s">
        <v>211</v>
      </c>
      <c r="D206" s="31">
        <v>44616</v>
      </c>
      <c r="E206" s="37">
        <v>722.85</v>
      </c>
      <c r="F206" s="37">
        <v>730.16666666666663</v>
      </c>
      <c r="G206" s="38">
        <v>710.98333333333323</v>
      </c>
      <c r="H206" s="38">
        <v>699.11666666666656</v>
      </c>
      <c r="I206" s="38">
        <v>679.93333333333317</v>
      </c>
      <c r="J206" s="38">
        <v>742.0333333333333</v>
      </c>
      <c r="K206" s="38">
        <v>761.2166666666667</v>
      </c>
      <c r="L206" s="38">
        <v>773.08333333333337</v>
      </c>
      <c r="M206" s="28">
        <v>749.35</v>
      </c>
      <c r="N206" s="28">
        <v>718.3</v>
      </c>
      <c r="O206" s="39">
        <v>28134600</v>
      </c>
      <c r="P206" s="40">
        <v>-1.9570535471595544E-2</v>
      </c>
    </row>
    <row r="207" spans="1:16" ht="12.75" customHeight="1">
      <c r="A207" s="28">
        <v>197</v>
      </c>
      <c r="B207" s="29" t="s">
        <v>120</v>
      </c>
      <c r="C207" s="30" t="s">
        <v>212</v>
      </c>
      <c r="D207" s="31">
        <v>44616</v>
      </c>
      <c r="E207" s="37">
        <v>362.85</v>
      </c>
      <c r="F207" s="37">
        <v>366.66666666666669</v>
      </c>
      <c r="G207" s="38">
        <v>357.28333333333336</v>
      </c>
      <c r="H207" s="38">
        <v>351.7166666666667</v>
      </c>
      <c r="I207" s="38">
        <v>342.33333333333337</v>
      </c>
      <c r="J207" s="38">
        <v>372.23333333333335</v>
      </c>
      <c r="K207" s="38">
        <v>381.61666666666667</v>
      </c>
      <c r="L207" s="38">
        <v>387.18333333333334</v>
      </c>
      <c r="M207" s="28">
        <v>376.05</v>
      </c>
      <c r="N207" s="28">
        <v>361.1</v>
      </c>
      <c r="O207" s="39">
        <v>74288400</v>
      </c>
      <c r="P207" s="40">
        <v>6.3410742031663374E-3</v>
      </c>
    </row>
    <row r="208" spans="1:16" ht="12.75" customHeight="1">
      <c r="A208" s="28">
        <v>198</v>
      </c>
      <c r="B208" s="29" t="s">
        <v>70</v>
      </c>
      <c r="C208" s="30" t="s">
        <v>213</v>
      </c>
      <c r="D208" s="31">
        <v>44616</v>
      </c>
      <c r="E208" s="37">
        <v>1170</v>
      </c>
      <c r="F208" s="37">
        <v>1164.8166666666666</v>
      </c>
      <c r="G208" s="38">
        <v>1145.2833333333333</v>
      </c>
      <c r="H208" s="38">
        <v>1120.5666666666666</v>
      </c>
      <c r="I208" s="38">
        <v>1101.0333333333333</v>
      </c>
      <c r="J208" s="38">
        <v>1189.5333333333333</v>
      </c>
      <c r="K208" s="38">
        <v>1209.0666666666666</v>
      </c>
      <c r="L208" s="38">
        <v>1233.7833333333333</v>
      </c>
      <c r="M208" s="28">
        <v>1184.3499999999999</v>
      </c>
      <c r="N208" s="28">
        <v>1140.0999999999999</v>
      </c>
      <c r="O208" s="39">
        <v>3895000</v>
      </c>
      <c r="P208" s="40">
        <v>-3.8864898210980874E-2</v>
      </c>
    </row>
    <row r="209" spans="1:16" ht="12.75" customHeight="1">
      <c r="A209" s="28">
        <v>199</v>
      </c>
      <c r="B209" s="29" t="s">
        <v>70</v>
      </c>
      <c r="C209" s="30" t="s">
        <v>282</v>
      </c>
      <c r="D209" s="31">
        <v>44616</v>
      </c>
      <c r="E209" s="37">
        <v>1701.1</v>
      </c>
      <c r="F209" s="37">
        <v>1705.2666666666667</v>
      </c>
      <c r="G209" s="38">
        <v>1676.3333333333333</v>
      </c>
      <c r="H209" s="38">
        <v>1651.5666666666666</v>
      </c>
      <c r="I209" s="38">
        <v>1622.6333333333332</v>
      </c>
      <c r="J209" s="38">
        <v>1730.0333333333333</v>
      </c>
      <c r="K209" s="38">
        <v>1758.9666666666667</v>
      </c>
      <c r="L209" s="38">
        <v>1783.7333333333333</v>
      </c>
      <c r="M209" s="28">
        <v>1734.2</v>
      </c>
      <c r="N209" s="28">
        <v>1680.5</v>
      </c>
      <c r="O209" s="39">
        <v>543500</v>
      </c>
      <c r="P209" s="40">
        <v>-5.2310374891020049E-2</v>
      </c>
    </row>
    <row r="210" spans="1:16" ht="12.75" customHeight="1">
      <c r="A210" s="28">
        <v>200</v>
      </c>
      <c r="B210" s="29" t="s">
        <v>87</v>
      </c>
      <c r="C210" s="30" t="s">
        <v>214</v>
      </c>
      <c r="D210" s="31">
        <v>44616</v>
      </c>
      <c r="E210" s="37">
        <v>543</v>
      </c>
      <c r="F210" s="37">
        <v>544.48333333333323</v>
      </c>
      <c r="G210" s="38">
        <v>530.16666666666652</v>
      </c>
      <c r="H210" s="38">
        <v>517.33333333333326</v>
      </c>
      <c r="I210" s="38">
        <v>503.01666666666654</v>
      </c>
      <c r="J210" s="38">
        <v>557.31666666666649</v>
      </c>
      <c r="K210" s="38">
        <v>571.63333333333333</v>
      </c>
      <c r="L210" s="38">
        <v>584.46666666666647</v>
      </c>
      <c r="M210" s="28">
        <v>558.79999999999995</v>
      </c>
      <c r="N210" s="28">
        <v>531.65</v>
      </c>
      <c r="O210" s="39">
        <v>41616800</v>
      </c>
      <c r="P210" s="40">
        <v>1.2495377488857316E-2</v>
      </c>
    </row>
    <row r="211" spans="1:16" ht="12.75" customHeight="1">
      <c r="A211" s="28">
        <v>201</v>
      </c>
      <c r="B211" s="29" t="s">
        <v>182</v>
      </c>
      <c r="C211" s="30" t="s">
        <v>215</v>
      </c>
      <c r="D211" s="31">
        <v>44616</v>
      </c>
      <c r="E211" s="37">
        <v>249.75</v>
      </c>
      <c r="F211" s="37">
        <v>252.73333333333335</v>
      </c>
      <c r="G211" s="38">
        <v>245.11666666666667</v>
      </c>
      <c r="H211" s="38">
        <v>240.48333333333332</v>
      </c>
      <c r="I211" s="38">
        <v>232.86666666666665</v>
      </c>
      <c r="J211" s="38">
        <v>257.36666666666667</v>
      </c>
      <c r="K211" s="38">
        <v>264.98333333333335</v>
      </c>
      <c r="L211" s="38">
        <v>269.61666666666673</v>
      </c>
      <c r="M211" s="28">
        <v>260.35000000000002</v>
      </c>
      <c r="N211" s="28">
        <v>248.1</v>
      </c>
      <c r="O211" s="39">
        <v>77826000</v>
      </c>
      <c r="P211" s="40">
        <v>-8.598616578132762E-3</v>
      </c>
    </row>
    <row r="212" spans="1:16" ht="12.75" customHeight="1">
      <c r="A212" s="28"/>
      <c r="B212" s="29"/>
      <c r="C212" s="30"/>
      <c r="D212" s="31"/>
      <c r="E212" s="37"/>
      <c r="F212" s="37"/>
      <c r="G212" s="38"/>
      <c r="H212" s="38"/>
      <c r="I212" s="38"/>
      <c r="J212" s="38"/>
      <c r="K212" s="38"/>
      <c r="L212" s="38"/>
      <c r="M212" s="28"/>
      <c r="N212" s="28"/>
      <c r="O212" s="39"/>
      <c r="P212" s="40"/>
    </row>
    <row r="213" spans="1:16" ht="12.75" customHeight="1">
      <c r="A213" s="303"/>
      <c r="B213" s="360"/>
      <c r="C213" s="303"/>
      <c r="D213" s="361"/>
      <c r="E213" s="304"/>
      <c r="F213" s="304"/>
      <c r="G213" s="362"/>
      <c r="H213" s="362"/>
      <c r="I213" s="362"/>
      <c r="J213" s="362"/>
      <c r="K213" s="362"/>
      <c r="L213" s="362"/>
      <c r="M213" s="303"/>
      <c r="N213" s="303"/>
      <c r="O213" s="363"/>
      <c r="P213" s="364"/>
    </row>
    <row r="214" spans="1:16" ht="12.75" customHeight="1">
      <c r="A214" s="303"/>
      <c r="B214" s="360"/>
      <c r="C214" s="303"/>
      <c r="D214" s="361"/>
      <c r="E214" s="304"/>
      <c r="F214" s="304"/>
      <c r="G214" s="362"/>
      <c r="H214" s="362"/>
      <c r="I214" s="362"/>
      <c r="J214" s="362"/>
      <c r="K214" s="362"/>
      <c r="L214" s="362"/>
      <c r="M214" s="303"/>
      <c r="N214" s="303"/>
      <c r="O214" s="363"/>
      <c r="P214" s="364"/>
    </row>
    <row r="215" spans="1:16" ht="12.75" customHeight="1">
      <c r="A215" s="303"/>
      <c r="B215" s="360"/>
      <c r="C215" s="303"/>
      <c r="D215" s="361"/>
      <c r="E215" s="304"/>
      <c r="F215" s="304"/>
      <c r="G215" s="362"/>
      <c r="H215" s="362"/>
      <c r="I215" s="362"/>
      <c r="J215" s="362"/>
      <c r="K215" s="362"/>
      <c r="L215" s="362"/>
      <c r="M215" s="303"/>
      <c r="N215" s="303"/>
      <c r="O215" s="363"/>
      <c r="P215" s="364"/>
    </row>
    <row r="216" spans="1:16" ht="12.75" customHeight="1">
      <c r="A216" s="303"/>
      <c r="B216" s="360"/>
      <c r="C216" s="303"/>
      <c r="D216" s="361"/>
      <c r="E216" s="304"/>
      <c r="F216" s="304"/>
      <c r="G216" s="362"/>
      <c r="H216" s="362"/>
      <c r="I216" s="362"/>
      <c r="J216" s="362"/>
      <c r="K216" s="362"/>
      <c r="L216" s="362"/>
      <c r="M216" s="303"/>
      <c r="N216" s="303"/>
      <c r="O216" s="363"/>
      <c r="P216" s="364"/>
    </row>
    <row r="217" spans="1:16" ht="12.75" customHeight="1">
      <c r="A217" s="303"/>
      <c r="B217" s="360"/>
      <c r="C217" s="303"/>
      <c r="D217" s="361"/>
      <c r="E217" s="304"/>
      <c r="F217" s="304"/>
      <c r="G217" s="362"/>
      <c r="H217" s="362"/>
      <c r="I217" s="362"/>
      <c r="J217" s="362"/>
      <c r="K217" s="362"/>
      <c r="L217" s="362"/>
      <c r="M217" s="303"/>
      <c r="N217" s="303"/>
      <c r="O217" s="363"/>
      <c r="P217" s="364"/>
    </row>
    <row r="218" spans="1:16" ht="12.75" customHeight="1">
      <c r="B218" s="42"/>
      <c r="C218" s="41"/>
      <c r="D218" s="43"/>
      <c r="E218" s="44"/>
      <c r="F218" s="44"/>
      <c r="G218" s="45"/>
      <c r="H218" s="45"/>
      <c r="I218" s="45"/>
      <c r="J218" s="45"/>
      <c r="K218" s="45"/>
      <c r="L218" s="1"/>
      <c r="M218" s="1"/>
      <c r="N218" s="1"/>
      <c r="O218" s="1"/>
      <c r="P218" s="1"/>
    </row>
    <row r="219" spans="1:16" ht="12.75" customHeight="1">
      <c r="A219" s="41"/>
      <c r="B219" s="4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2.75" customHeight="1">
      <c r="A220" s="1"/>
      <c r="B220" s="42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2.75" customHeight="1">
      <c r="A221" s="1"/>
      <c r="B221" s="4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2.75" customHeight="1">
      <c r="A222" s="1"/>
      <c r="B222" s="42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2.75" customHeight="1">
      <c r="A225" s="46" t="s">
        <v>216</v>
      </c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2.75" customHeight="1">
      <c r="A226" s="46" t="s">
        <v>217</v>
      </c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2.75" customHeight="1">
      <c r="A227" s="46" t="s">
        <v>218</v>
      </c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2.75" customHeight="1">
      <c r="A228" s="46" t="s">
        <v>219</v>
      </c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2.75" customHeight="1">
      <c r="A229" s="46" t="s">
        <v>220</v>
      </c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2.75" customHeight="1">
      <c r="A231" s="21" t="s">
        <v>221</v>
      </c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2.75" customHeight="1">
      <c r="A232" s="47" t="s">
        <v>222</v>
      </c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2.75" customHeight="1">
      <c r="A233" s="47" t="s">
        <v>223</v>
      </c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2.75" customHeight="1">
      <c r="A234" s="47" t="s">
        <v>224</v>
      </c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2.75" customHeight="1">
      <c r="A235" s="47" t="s">
        <v>225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2.75" customHeight="1">
      <c r="A236" s="47" t="s">
        <v>226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2.75" customHeight="1">
      <c r="A237" s="47" t="s">
        <v>227</v>
      </c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2.75" customHeight="1">
      <c r="A238" s="47" t="s">
        <v>228</v>
      </c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2.75" customHeight="1">
      <c r="A239" s="47" t="s">
        <v>229</v>
      </c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2.75" customHeight="1">
      <c r="A240" s="47" t="s">
        <v>230</v>
      </c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1:1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1:1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1:1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1:1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1:1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1:1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1:1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1:1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1:1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1:1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1:1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1:1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1:1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1:1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1: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1:1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1:1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1:1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</row>
    <row r="520" spans="1:1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</row>
    <row r="521" spans="1:1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</row>
    <row r="522" spans="1:16" ht="12.75" customHeight="1">
      <c r="A522" s="1"/>
    </row>
  </sheetData>
  <mergeCells count="6">
    <mergeCell ref="G9:I9"/>
    <mergeCell ref="J9:L9"/>
    <mergeCell ref="A9:A10"/>
    <mergeCell ref="B9:B10"/>
    <mergeCell ref="C9:C10"/>
    <mergeCell ref="D9:D10"/>
  </mergeCells>
  <hyperlinks>
    <hyperlink ref="M5" location="Main!A1" display="Back to Main Pag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00"/>
  <sheetViews>
    <sheetView zoomScale="85" zoomScaleNormal="85" workbookViewId="0">
      <pane ySplit="9" topLeftCell="A10" activePane="bottomLeft" state="frozen"/>
      <selection pane="bottomLeft" activeCell="C18" sqref="C18"/>
    </sheetView>
  </sheetViews>
  <sheetFormatPr defaultColWidth="17.28515625" defaultRowHeight="15" customHeight="1"/>
  <cols>
    <col min="1" max="1" width="5.7109375" customWidth="1"/>
    <col min="2" max="2" width="14.28515625" customWidth="1"/>
    <col min="3" max="3" width="9" customWidth="1"/>
    <col min="4" max="4" width="9.5703125" customWidth="1"/>
    <col min="5" max="12" width="9.85546875" customWidth="1"/>
    <col min="13" max="13" width="12.7109375" customWidth="1"/>
    <col min="14" max="15" width="9.28515625" customWidth="1"/>
  </cols>
  <sheetData>
    <row r="1" spans="1:15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48"/>
      <c r="M1" s="1"/>
      <c r="N1" s="1"/>
      <c r="O1" s="1"/>
    </row>
    <row r="2" spans="1:15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49"/>
      <c r="M2" s="20"/>
      <c r="N2" s="20"/>
      <c r="O2" s="20"/>
    </row>
    <row r="3" spans="1:15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49"/>
      <c r="M3" s="20"/>
      <c r="N3" s="20"/>
      <c r="O3" s="20"/>
    </row>
    <row r="4" spans="1:15" ht="12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49"/>
      <c r="M4" s="20"/>
      <c r="N4" s="20"/>
      <c r="O4" s="20"/>
    </row>
    <row r="5" spans="1:15" ht="25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48"/>
      <c r="M5" s="388" t="s">
        <v>14</v>
      </c>
      <c r="N5" s="1"/>
      <c r="O5" s="1"/>
    </row>
    <row r="6" spans="1:15" ht="12.75" customHeight="1">
      <c r="A6" s="21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44607</v>
      </c>
      <c r="L6" s="48"/>
      <c r="M6" s="1"/>
      <c r="N6" s="1"/>
      <c r="O6" s="1"/>
    </row>
    <row r="7" spans="1:15" ht="12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48"/>
      <c r="M7" s="1"/>
      <c r="N7" s="1"/>
      <c r="O7" s="1"/>
    </row>
    <row r="8" spans="1:15" ht="28.5" customHeight="1">
      <c r="A8" s="452" t="s">
        <v>16</v>
      </c>
      <c r="B8" s="454"/>
      <c r="C8" s="458" t="s">
        <v>20</v>
      </c>
      <c r="D8" s="458" t="s">
        <v>21</v>
      </c>
      <c r="E8" s="449" t="s">
        <v>22</v>
      </c>
      <c r="F8" s="450"/>
      <c r="G8" s="451"/>
      <c r="H8" s="449" t="s">
        <v>23</v>
      </c>
      <c r="I8" s="450"/>
      <c r="J8" s="451"/>
      <c r="K8" s="23"/>
      <c r="L8" s="50"/>
      <c r="M8" s="50"/>
      <c r="N8" s="1"/>
      <c r="O8" s="1"/>
    </row>
    <row r="9" spans="1:15" ht="36" customHeight="1">
      <c r="A9" s="456"/>
      <c r="B9" s="457"/>
      <c r="C9" s="457"/>
      <c r="D9" s="457"/>
      <c r="E9" s="12" t="s">
        <v>25</v>
      </c>
      <c r="F9" s="12" t="s">
        <v>26</v>
      </c>
      <c r="G9" s="12" t="s">
        <v>27</v>
      </c>
      <c r="H9" s="12" t="s">
        <v>28</v>
      </c>
      <c r="I9" s="12" t="s">
        <v>29</v>
      </c>
      <c r="J9" s="12" t="s">
        <v>30</v>
      </c>
      <c r="K9" s="12" t="s">
        <v>31</v>
      </c>
      <c r="L9" s="51" t="s">
        <v>32</v>
      </c>
      <c r="M9" s="52" t="s">
        <v>231</v>
      </c>
      <c r="N9" s="1"/>
      <c r="O9" s="1"/>
    </row>
    <row r="10" spans="1:15" ht="12.75" customHeight="1">
      <c r="A10" s="53">
        <v>1</v>
      </c>
      <c r="B10" s="28" t="s">
        <v>232</v>
      </c>
      <c r="C10" s="34">
        <v>16842.8</v>
      </c>
      <c r="D10" s="32">
        <v>16917.316666666669</v>
      </c>
      <c r="E10" s="32">
        <v>16735.133333333339</v>
      </c>
      <c r="F10" s="32">
        <v>16627.466666666671</v>
      </c>
      <c r="G10" s="32">
        <v>16445.28333333334</v>
      </c>
      <c r="H10" s="32">
        <v>17024.983333333337</v>
      </c>
      <c r="I10" s="32">
        <v>17207.166666666664</v>
      </c>
      <c r="J10" s="32">
        <v>17314.833333333336</v>
      </c>
      <c r="K10" s="34">
        <v>17099.5</v>
      </c>
      <c r="L10" s="34">
        <v>16809.650000000001</v>
      </c>
      <c r="M10" s="54"/>
      <c r="N10" s="1"/>
      <c r="O10" s="1"/>
    </row>
    <row r="11" spans="1:15" ht="12.75" customHeight="1">
      <c r="A11" s="53">
        <v>2</v>
      </c>
      <c r="B11" s="28" t="s">
        <v>233</v>
      </c>
      <c r="C11" s="28">
        <v>36908.550000000003</v>
      </c>
      <c r="D11" s="37">
        <v>37177.716666666667</v>
      </c>
      <c r="E11" s="37">
        <v>36558.883333333331</v>
      </c>
      <c r="F11" s="37">
        <v>36209.216666666667</v>
      </c>
      <c r="G11" s="37">
        <v>35590.383333333331</v>
      </c>
      <c r="H11" s="37">
        <v>37527.383333333331</v>
      </c>
      <c r="I11" s="37">
        <v>38146.21666666666</v>
      </c>
      <c r="J11" s="37">
        <v>38495.883333333331</v>
      </c>
      <c r="K11" s="28">
        <v>37796.550000000003</v>
      </c>
      <c r="L11" s="28">
        <v>36828.050000000003</v>
      </c>
      <c r="M11" s="54"/>
      <c r="N11" s="1"/>
      <c r="O11" s="1"/>
    </row>
    <row r="12" spans="1:15" ht="12.75" customHeight="1">
      <c r="A12" s="53">
        <v>3</v>
      </c>
      <c r="B12" s="41" t="s">
        <v>234</v>
      </c>
      <c r="C12" s="28">
        <v>2403.8000000000002</v>
      </c>
      <c r="D12" s="37">
        <v>2424.9333333333338</v>
      </c>
      <c r="E12" s="37">
        <v>2375.7166666666676</v>
      </c>
      <c r="F12" s="37">
        <v>2347.6333333333337</v>
      </c>
      <c r="G12" s="37">
        <v>2298.4166666666674</v>
      </c>
      <c r="H12" s="37">
        <v>2453.0166666666678</v>
      </c>
      <c r="I12" s="37">
        <v>2502.233333333334</v>
      </c>
      <c r="J12" s="37">
        <v>2530.316666666668</v>
      </c>
      <c r="K12" s="28">
        <v>2474.15</v>
      </c>
      <c r="L12" s="28">
        <v>2396.85</v>
      </c>
      <c r="M12" s="54"/>
      <c r="N12" s="1"/>
      <c r="O12" s="1"/>
    </row>
    <row r="13" spans="1:15" ht="12.75" customHeight="1">
      <c r="A13" s="53">
        <v>4</v>
      </c>
      <c r="B13" s="28" t="s">
        <v>235</v>
      </c>
      <c r="C13" s="28">
        <v>4832.3999999999996</v>
      </c>
      <c r="D13" s="37">
        <v>4858.0666666666666</v>
      </c>
      <c r="E13" s="37">
        <v>4793.2333333333336</v>
      </c>
      <c r="F13" s="37">
        <v>4754.0666666666666</v>
      </c>
      <c r="G13" s="37">
        <v>4689.2333333333336</v>
      </c>
      <c r="H13" s="37">
        <v>4897.2333333333336</v>
      </c>
      <c r="I13" s="37">
        <v>4962.0666666666675</v>
      </c>
      <c r="J13" s="37">
        <v>5001.2333333333336</v>
      </c>
      <c r="K13" s="28">
        <v>4922.8999999999996</v>
      </c>
      <c r="L13" s="28">
        <v>4818.8999999999996</v>
      </c>
      <c r="M13" s="54"/>
      <c r="N13" s="1"/>
      <c r="O13" s="1"/>
    </row>
    <row r="14" spans="1:15" ht="12.75" customHeight="1">
      <c r="A14" s="53">
        <v>5</v>
      </c>
      <c r="B14" s="28" t="s">
        <v>236</v>
      </c>
      <c r="C14" s="28">
        <v>33880.65</v>
      </c>
      <c r="D14" s="37">
        <v>34004.51666666667</v>
      </c>
      <c r="E14" s="37">
        <v>33542.383333333339</v>
      </c>
      <c r="F14" s="37">
        <v>33204.116666666669</v>
      </c>
      <c r="G14" s="37">
        <v>32741.983333333337</v>
      </c>
      <c r="H14" s="37">
        <v>34342.78333333334</v>
      </c>
      <c r="I14" s="37">
        <v>34804.916666666672</v>
      </c>
      <c r="J14" s="37">
        <v>35143.183333333342</v>
      </c>
      <c r="K14" s="28">
        <v>34466.65</v>
      </c>
      <c r="L14" s="28">
        <v>33666.25</v>
      </c>
      <c r="M14" s="54"/>
      <c r="N14" s="1"/>
      <c r="O14" s="1"/>
    </row>
    <row r="15" spans="1:15" ht="12.75" customHeight="1">
      <c r="A15" s="53">
        <v>6</v>
      </c>
      <c r="B15" s="28" t="s">
        <v>237</v>
      </c>
      <c r="C15" s="28">
        <v>3953.2</v>
      </c>
      <c r="D15" s="37">
        <v>3982.6833333333329</v>
      </c>
      <c r="E15" s="37">
        <v>3912.9166666666661</v>
      </c>
      <c r="F15" s="37">
        <v>3872.6333333333332</v>
      </c>
      <c r="G15" s="37">
        <v>3802.8666666666663</v>
      </c>
      <c r="H15" s="37">
        <v>4022.9666666666658</v>
      </c>
      <c r="I15" s="37">
        <v>4092.7333333333331</v>
      </c>
      <c r="J15" s="37">
        <v>4133.0166666666655</v>
      </c>
      <c r="K15" s="28">
        <v>4052.45</v>
      </c>
      <c r="L15" s="28">
        <v>3942.4</v>
      </c>
      <c r="M15" s="54"/>
      <c r="N15" s="1"/>
      <c r="O15" s="1"/>
    </row>
    <row r="16" spans="1:15" ht="12.75" customHeight="1">
      <c r="A16" s="53">
        <v>7</v>
      </c>
      <c r="B16" s="28" t="s">
        <v>238</v>
      </c>
      <c r="C16" s="28">
        <v>7880.25</v>
      </c>
      <c r="D16" s="37">
        <v>7931.0666666666657</v>
      </c>
      <c r="E16" s="37">
        <v>7807.5833333333312</v>
      </c>
      <c r="F16" s="37">
        <v>7734.9166666666652</v>
      </c>
      <c r="G16" s="37">
        <v>7611.4333333333307</v>
      </c>
      <c r="H16" s="37">
        <v>8003.7333333333318</v>
      </c>
      <c r="I16" s="37">
        <v>8127.2166666666653</v>
      </c>
      <c r="J16" s="37">
        <v>8199.8833333333314</v>
      </c>
      <c r="K16" s="28">
        <v>8054.55</v>
      </c>
      <c r="L16" s="28">
        <v>7858.4</v>
      </c>
      <c r="M16" s="54"/>
      <c r="N16" s="1"/>
      <c r="O16" s="1"/>
    </row>
    <row r="17" spans="1:15" ht="12.75" customHeight="1">
      <c r="A17" s="53">
        <v>8</v>
      </c>
      <c r="B17" s="28" t="s">
        <v>43</v>
      </c>
      <c r="C17" s="28">
        <v>2153.9</v>
      </c>
      <c r="D17" s="37">
        <v>2173.0166666666669</v>
      </c>
      <c r="E17" s="37">
        <v>2125.8833333333337</v>
      </c>
      <c r="F17" s="37">
        <v>2097.8666666666668</v>
      </c>
      <c r="G17" s="37">
        <v>2050.7333333333336</v>
      </c>
      <c r="H17" s="37">
        <v>2201.0333333333338</v>
      </c>
      <c r="I17" s="37">
        <v>2248.166666666667</v>
      </c>
      <c r="J17" s="37">
        <v>2276.1833333333338</v>
      </c>
      <c r="K17" s="28">
        <v>2220.15</v>
      </c>
      <c r="L17" s="28">
        <v>2145</v>
      </c>
      <c r="M17" s="28">
        <v>2.7984100000000001</v>
      </c>
      <c r="N17" s="1"/>
      <c r="O17" s="1"/>
    </row>
    <row r="18" spans="1:15" ht="12.75" customHeight="1">
      <c r="A18" s="53">
        <v>9</v>
      </c>
      <c r="B18" s="28" t="s">
        <v>59</v>
      </c>
      <c r="C18" s="28">
        <v>1253.75</v>
      </c>
      <c r="D18" s="37">
        <v>1267.0333333333333</v>
      </c>
      <c r="E18" s="37">
        <v>1234.0666666666666</v>
      </c>
      <c r="F18" s="37">
        <v>1214.3833333333332</v>
      </c>
      <c r="G18" s="37">
        <v>1181.4166666666665</v>
      </c>
      <c r="H18" s="37">
        <v>1286.7166666666667</v>
      </c>
      <c r="I18" s="37">
        <v>1319.6833333333334</v>
      </c>
      <c r="J18" s="37">
        <v>1339.3666666666668</v>
      </c>
      <c r="K18" s="28">
        <v>1300</v>
      </c>
      <c r="L18" s="28">
        <v>1247.3499999999999</v>
      </c>
      <c r="M18" s="28">
        <v>8.6195000000000004</v>
      </c>
      <c r="N18" s="1"/>
      <c r="O18" s="1"/>
    </row>
    <row r="19" spans="1:15" ht="12.75" customHeight="1">
      <c r="A19" s="53">
        <v>10</v>
      </c>
      <c r="B19" s="28" t="s">
        <v>39</v>
      </c>
      <c r="C19" s="55">
        <v>963.6</v>
      </c>
      <c r="D19" s="37">
        <v>962.4</v>
      </c>
      <c r="E19" s="37">
        <v>948.19999999999993</v>
      </c>
      <c r="F19" s="37">
        <v>932.8</v>
      </c>
      <c r="G19" s="37">
        <v>918.59999999999991</v>
      </c>
      <c r="H19" s="37">
        <v>977.8</v>
      </c>
      <c r="I19" s="37">
        <v>992</v>
      </c>
      <c r="J19" s="37">
        <v>1007.4</v>
      </c>
      <c r="K19" s="28">
        <v>976.6</v>
      </c>
      <c r="L19" s="28">
        <v>947</v>
      </c>
      <c r="M19" s="28">
        <v>5.3222300000000002</v>
      </c>
      <c r="N19" s="1"/>
      <c r="O19" s="1"/>
    </row>
    <row r="20" spans="1:15" ht="12.75" customHeight="1">
      <c r="A20" s="53">
        <v>11</v>
      </c>
      <c r="B20" s="28" t="s">
        <v>45</v>
      </c>
      <c r="C20" s="28">
        <v>1663.95</v>
      </c>
      <c r="D20" s="37">
        <v>1684.95</v>
      </c>
      <c r="E20" s="37">
        <v>1632</v>
      </c>
      <c r="F20" s="37">
        <v>1600.05</v>
      </c>
      <c r="G20" s="37">
        <v>1547.1</v>
      </c>
      <c r="H20" s="37">
        <v>1716.9</v>
      </c>
      <c r="I20" s="37">
        <v>1769.8500000000004</v>
      </c>
      <c r="J20" s="37">
        <v>1801.8000000000002</v>
      </c>
      <c r="K20" s="28">
        <v>1737.9</v>
      </c>
      <c r="L20" s="28">
        <v>1653</v>
      </c>
      <c r="M20" s="28">
        <v>19.194759999999999</v>
      </c>
      <c r="N20" s="1"/>
      <c r="O20" s="1"/>
    </row>
    <row r="21" spans="1:15" ht="12.75" customHeight="1">
      <c r="A21" s="53">
        <v>12</v>
      </c>
      <c r="B21" s="28" t="s">
        <v>240</v>
      </c>
      <c r="C21" s="28">
        <v>1862.15</v>
      </c>
      <c r="D21" s="37">
        <v>1854</v>
      </c>
      <c r="E21" s="37">
        <v>1813</v>
      </c>
      <c r="F21" s="37">
        <v>1763.85</v>
      </c>
      <c r="G21" s="37">
        <v>1722.85</v>
      </c>
      <c r="H21" s="37">
        <v>1903.15</v>
      </c>
      <c r="I21" s="37">
        <v>1944.15</v>
      </c>
      <c r="J21" s="37">
        <v>1993.3000000000002</v>
      </c>
      <c r="K21" s="28">
        <v>1895</v>
      </c>
      <c r="L21" s="28">
        <v>1804.85</v>
      </c>
      <c r="M21" s="28">
        <v>4.0208899999999996</v>
      </c>
      <c r="N21" s="1"/>
      <c r="O21" s="1"/>
    </row>
    <row r="22" spans="1:15" ht="12.75" customHeight="1">
      <c r="A22" s="53">
        <v>13</v>
      </c>
      <c r="B22" s="28" t="s">
        <v>46</v>
      </c>
      <c r="C22" s="28">
        <v>695.75</v>
      </c>
      <c r="D22" s="37">
        <v>700.51666666666677</v>
      </c>
      <c r="E22" s="37">
        <v>686.23333333333358</v>
      </c>
      <c r="F22" s="37">
        <v>676.71666666666681</v>
      </c>
      <c r="G22" s="37">
        <v>662.43333333333362</v>
      </c>
      <c r="H22" s="37">
        <v>710.03333333333353</v>
      </c>
      <c r="I22" s="37">
        <v>724.31666666666661</v>
      </c>
      <c r="J22" s="37">
        <v>733.83333333333348</v>
      </c>
      <c r="K22" s="28">
        <v>714.8</v>
      </c>
      <c r="L22" s="28">
        <v>691</v>
      </c>
      <c r="M22" s="28">
        <v>62.195059999999998</v>
      </c>
      <c r="N22" s="1"/>
      <c r="O22" s="1"/>
    </row>
    <row r="23" spans="1:15" ht="12.75" customHeight="1">
      <c r="A23" s="53">
        <v>14</v>
      </c>
      <c r="B23" s="28" t="s">
        <v>241</v>
      </c>
      <c r="C23" s="28">
        <v>1712.3</v>
      </c>
      <c r="D23" s="37">
        <v>1722.7</v>
      </c>
      <c r="E23" s="37">
        <v>1690.4</v>
      </c>
      <c r="F23" s="37">
        <v>1668.5</v>
      </c>
      <c r="G23" s="37">
        <v>1636.2</v>
      </c>
      <c r="H23" s="37">
        <v>1744.6000000000001</v>
      </c>
      <c r="I23" s="37">
        <v>1776.8999999999999</v>
      </c>
      <c r="J23" s="37">
        <v>1798.8000000000002</v>
      </c>
      <c r="K23" s="28">
        <v>1755</v>
      </c>
      <c r="L23" s="28">
        <v>1700.8</v>
      </c>
      <c r="M23" s="28">
        <v>1.53454</v>
      </c>
      <c r="N23" s="1"/>
      <c r="O23" s="1"/>
    </row>
    <row r="24" spans="1:15" ht="12.75" customHeight="1">
      <c r="A24" s="53">
        <v>15</v>
      </c>
      <c r="B24" s="28" t="s">
        <v>242</v>
      </c>
      <c r="C24" s="28">
        <v>1915.25</v>
      </c>
      <c r="D24" s="37">
        <v>1948.3333333333333</v>
      </c>
      <c r="E24" s="37">
        <v>1882.1666666666665</v>
      </c>
      <c r="F24" s="37">
        <v>1849.0833333333333</v>
      </c>
      <c r="G24" s="37">
        <v>1782.9166666666665</v>
      </c>
      <c r="H24" s="37">
        <v>1981.4166666666665</v>
      </c>
      <c r="I24" s="37">
        <v>2047.583333333333</v>
      </c>
      <c r="J24" s="37">
        <v>2080.6666666666665</v>
      </c>
      <c r="K24" s="28">
        <v>2014.5</v>
      </c>
      <c r="L24" s="28">
        <v>1915.25</v>
      </c>
      <c r="M24" s="28">
        <v>0.74858000000000002</v>
      </c>
      <c r="N24" s="1"/>
      <c r="O24" s="1"/>
    </row>
    <row r="25" spans="1:15" ht="12.75" customHeight="1">
      <c r="A25" s="53">
        <v>16</v>
      </c>
      <c r="B25" s="28" t="s">
        <v>243</v>
      </c>
      <c r="C25" s="28">
        <v>111.2</v>
      </c>
      <c r="D25" s="37">
        <v>112.2</v>
      </c>
      <c r="E25" s="37">
        <v>109</v>
      </c>
      <c r="F25" s="37">
        <v>106.8</v>
      </c>
      <c r="G25" s="37">
        <v>103.6</v>
      </c>
      <c r="H25" s="37">
        <v>114.4</v>
      </c>
      <c r="I25" s="37">
        <v>117.60000000000002</v>
      </c>
      <c r="J25" s="37">
        <v>119.80000000000001</v>
      </c>
      <c r="K25" s="28">
        <v>115.4</v>
      </c>
      <c r="L25" s="28">
        <v>110</v>
      </c>
      <c r="M25" s="28">
        <v>32.804409999999997</v>
      </c>
      <c r="N25" s="1"/>
      <c r="O25" s="1"/>
    </row>
    <row r="26" spans="1:15" ht="12.75" customHeight="1">
      <c r="A26" s="53">
        <v>17</v>
      </c>
      <c r="B26" s="28" t="s">
        <v>41</v>
      </c>
      <c r="C26" s="28">
        <v>267.14999999999998</v>
      </c>
      <c r="D26" s="37">
        <v>271.34999999999997</v>
      </c>
      <c r="E26" s="37">
        <v>259.09999999999991</v>
      </c>
      <c r="F26" s="37">
        <v>251.04999999999995</v>
      </c>
      <c r="G26" s="37">
        <v>238.7999999999999</v>
      </c>
      <c r="H26" s="37">
        <v>279.39999999999992</v>
      </c>
      <c r="I26" s="37">
        <v>291.65000000000003</v>
      </c>
      <c r="J26" s="37">
        <v>299.69999999999993</v>
      </c>
      <c r="K26" s="28">
        <v>283.60000000000002</v>
      </c>
      <c r="L26" s="28">
        <v>263.3</v>
      </c>
      <c r="M26" s="28">
        <v>36.252510000000001</v>
      </c>
      <c r="N26" s="1"/>
      <c r="O26" s="1"/>
    </row>
    <row r="27" spans="1:15" ht="12.75" customHeight="1">
      <c r="A27" s="53">
        <v>18</v>
      </c>
      <c r="B27" s="28" t="s">
        <v>244</v>
      </c>
      <c r="C27" s="28">
        <v>2031.4</v>
      </c>
      <c r="D27" s="37">
        <v>2032.7666666666667</v>
      </c>
      <c r="E27" s="37">
        <v>2007.5333333333333</v>
      </c>
      <c r="F27" s="37">
        <v>1983.6666666666667</v>
      </c>
      <c r="G27" s="37">
        <v>1958.4333333333334</v>
      </c>
      <c r="H27" s="37">
        <v>2056.6333333333332</v>
      </c>
      <c r="I27" s="37">
        <v>2081.8666666666663</v>
      </c>
      <c r="J27" s="37">
        <v>2105.7333333333331</v>
      </c>
      <c r="K27" s="28">
        <v>2058</v>
      </c>
      <c r="L27" s="28">
        <v>2008.9</v>
      </c>
      <c r="M27" s="28">
        <v>0.50446999999999997</v>
      </c>
      <c r="N27" s="1"/>
      <c r="O27" s="1"/>
    </row>
    <row r="28" spans="1:15" ht="12.75" customHeight="1">
      <c r="A28" s="53">
        <v>19</v>
      </c>
      <c r="B28" s="28" t="s">
        <v>52</v>
      </c>
      <c r="C28" s="28">
        <v>736.7</v>
      </c>
      <c r="D28" s="37">
        <v>739.9</v>
      </c>
      <c r="E28" s="37">
        <v>729.8</v>
      </c>
      <c r="F28" s="37">
        <v>722.9</v>
      </c>
      <c r="G28" s="37">
        <v>712.8</v>
      </c>
      <c r="H28" s="37">
        <v>746.8</v>
      </c>
      <c r="I28" s="37">
        <v>756.90000000000009</v>
      </c>
      <c r="J28" s="37">
        <v>763.8</v>
      </c>
      <c r="K28" s="28">
        <v>750</v>
      </c>
      <c r="L28" s="28">
        <v>733</v>
      </c>
      <c r="M28" s="28">
        <v>2.6241500000000002</v>
      </c>
      <c r="N28" s="1"/>
      <c r="O28" s="1"/>
    </row>
    <row r="29" spans="1:15" ht="12.75" customHeight="1">
      <c r="A29" s="53">
        <v>20</v>
      </c>
      <c r="B29" s="28" t="s">
        <v>48</v>
      </c>
      <c r="C29" s="28">
        <v>3365.05</v>
      </c>
      <c r="D29" s="37">
        <v>3376.6833333333329</v>
      </c>
      <c r="E29" s="37">
        <v>3328.3666666666659</v>
      </c>
      <c r="F29" s="37">
        <v>3291.6833333333329</v>
      </c>
      <c r="G29" s="37">
        <v>3243.3666666666659</v>
      </c>
      <c r="H29" s="37">
        <v>3413.3666666666659</v>
      </c>
      <c r="I29" s="37">
        <v>3461.6833333333325</v>
      </c>
      <c r="J29" s="37">
        <v>3498.3666666666659</v>
      </c>
      <c r="K29" s="28">
        <v>3425</v>
      </c>
      <c r="L29" s="28">
        <v>3340</v>
      </c>
      <c r="M29" s="28">
        <v>0.41254000000000002</v>
      </c>
      <c r="N29" s="1"/>
      <c r="O29" s="1"/>
    </row>
    <row r="30" spans="1:15" ht="12.75" customHeight="1">
      <c r="A30" s="53">
        <v>21</v>
      </c>
      <c r="B30" s="28" t="s">
        <v>50</v>
      </c>
      <c r="C30" s="28">
        <v>577.29999999999995</v>
      </c>
      <c r="D30" s="37">
        <v>584.4</v>
      </c>
      <c r="E30" s="37">
        <v>567.09999999999991</v>
      </c>
      <c r="F30" s="37">
        <v>556.9</v>
      </c>
      <c r="G30" s="37">
        <v>539.59999999999991</v>
      </c>
      <c r="H30" s="37">
        <v>594.59999999999991</v>
      </c>
      <c r="I30" s="37">
        <v>611.89999999999986</v>
      </c>
      <c r="J30" s="37">
        <v>622.09999999999991</v>
      </c>
      <c r="K30" s="28">
        <v>601.70000000000005</v>
      </c>
      <c r="L30" s="28">
        <v>574.20000000000005</v>
      </c>
      <c r="M30" s="28">
        <v>13.547549999999999</v>
      </c>
      <c r="N30" s="1"/>
      <c r="O30" s="1"/>
    </row>
    <row r="31" spans="1:15" ht="12.75" customHeight="1">
      <c r="A31" s="53">
        <v>22</v>
      </c>
      <c r="B31" s="28" t="s">
        <v>51</v>
      </c>
      <c r="C31" s="28">
        <v>355.1</v>
      </c>
      <c r="D31" s="37">
        <v>358.05</v>
      </c>
      <c r="E31" s="37">
        <v>351.1</v>
      </c>
      <c r="F31" s="37">
        <v>347.1</v>
      </c>
      <c r="G31" s="37">
        <v>340.15000000000003</v>
      </c>
      <c r="H31" s="37">
        <v>362.05</v>
      </c>
      <c r="I31" s="37">
        <v>368.99999999999994</v>
      </c>
      <c r="J31" s="37">
        <v>373</v>
      </c>
      <c r="K31" s="28">
        <v>365</v>
      </c>
      <c r="L31" s="28">
        <v>354.05</v>
      </c>
      <c r="M31" s="28">
        <v>13.413360000000001</v>
      </c>
      <c r="N31" s="1"/>
      <c r="O31" s="1"/>
    </row>
    <row r="32" spans="1:15" ht="12.75" customHeight="1">
      <c r="A32" s="53">
        <v>23</v>
      </c>
      <c r="B32" s="28" t="s">
        <v>53</v>
      </c>
      <c r="C32" s="28">
        <v>4486.3500000000004</v>
      </c>
      <c r="D32" s="37">
        <v>4522.3666666666668</v>
      </c>
      <c r="E32" s="37">
        <v>4366.7333333333336</v>
      </c>
      <c r="F32" s="37">
        <v>4247.1166666666668</v>
      </c>
      <c r="G32" s="37">
        <v>4091.4833333333336</v>
      </c>
      <c r="H32" s="37">
        <v>4641.9833333333336</v>
      </c>
      <c r="I32" s="37">
        <v>4797.6166666666668</v>
      </c>
      <c r="J32" s="37">
        <v>4917.2333333333336</v>
      </c>
      <c r="K32" s="28">
        <v>4678</v>
      </c>
      <c r="L32" s="28">
        <v>4402.75</v>
      </c>
      <c r="M32" s="28">
        <v>10.941319999999999</v>
      </c>
      <c r="N32" s="1"/>
      <c r="O32" s="1"/>
    </row>
    <row r="33" spans="1:15" ht="12.75" customHeight="1">
      <c r="A33" s="53">
        <v>24</v>
      </c>
      <c r="B33" s="28" t="s">
        <v>54</v>
      </c>
      <c r="C33" s="28">
        <v>208.5</v>
      </c>
      <c r="D33" s="37">
        <v>210.91666666666666</v>
      </c>
      <c r="E33" s="37">
        <v>204.93333333333331</v>
      </c>
      <c r="F33" s="37">
        <v>201.36666666666665</v>
      </c>
      <c r="G33" s="37">
        <v>195.3833333333333</v>
      </c>
      <c r="H33" s="37">
        <v>214.48333333333332</v>
      </c>
      <c r="I33" s="37">
        <v>220.46666666666667</v>
      </c>
      <c r="J33" s="37">
        <v>224.03333333333333</v>
      </c>
      <c r="K33" s="28">
        <v>216.9</v>
      </c>
      <c r="L33" s="28">
        <v>207.35</v>
      </c>
      <c r="M33" s="28">
        <v>31.302160000000001</v>
      </c>
      <c r="N33" s="1"/>
      <c r="O33" s="1"/>
    </row>
    <row r="34" spans="1:15" ht="12.75" customHeight="1">
      <c r="A34" s="53">
        <v>25</v>
      </c>
      <c r="B34" s="28" t="s">
        <v>55</v>
      </c>
      <c r="C34" s="28">
        <v>123.95</v>
      </c>
      <c r="D34" s="37">
        <v>125.28333333333332</v>
      </c>
      <c r="E34" s="37">
        <v>121.36666666666665</v>
      </c>
      <c r="F34" s="37">
        <v>118.78333333333333</v>
      </c>
      <c r="G34" s="37">
        <v>114.86666666666666</v>
      </c>
      <c r="H34" s="37">
        <v>127.86666666666663</v>
      </c>
      <c r="I34" s="37">
        <v>131.7833333333333</v>
      </c>
      <c r="J34" s="37">
        <v>134.36666666666662</v>
      </c>
      <c r="K34" s="28">
        <v>129.19999999999999</v>
      </c>
      <c r="L34" s="28">
        <v>122.7</v>
      </c>
      <c r="M34" s="28">
        <v>234.91403</v>
      </c>
      <c r="N34" s="1"/>
      <c r="O34" s="1"/>
    </row>
    <row r="35" spans="1:15" ht="12.75" customHeight="1">
      <c r="A35" s="53">
        <v>26</v>
      </c>
      <c r="B35" s="28" t="s">
        <v>57</v>
      </c>
      <c r="C35" s="28">
        <v>3143.45</v>
      </c>
      <c r="D35" s="37">
        <v>3148.7166666666667</v>
      </c>
      <c r="E35" s="37">
        <v>3114.7333333333336</v>
      </c>
      <c r="F35" s="37">
        <v>3086.0166666666669</v>
      </c>
      <c r="G35" s="37">
        <v>3052.0333333333338</v>
      </c>
      <c r="H35" s="37">
        <v>3177.4333333333334</v>
      </c>
      <c r="I35" s="37">
        <v>3211.4166666666661</v>
      </c>
      <c r="J35" s="37">
        <v>3240.1333333333332</v>
      </c>
      <c r="K35" s="28">
        <v>3182.7</v>
      </c>
      <c r="L35" s="28">
        <v>3120</v>
      </c>
      <c r="M35" s="28">
        <v>6.81236</v>
      </c>
      <c r="N35" s="1"/>
      <c r="O35" s="1"/>
    </row>
    <row r="36" spans="1:15" ht="12.75" customHeight="1">
      <c r="A36" s="53">
        <v>27</v>
      </c>
      <c r="B36" s="28" t="s">
        <v>307</v>
      </c>
      <c r="C36" s="28">
        <v>1976.25</v>
      </c>
      <c r="D36" s="37">
        <v>1993.5333333333335</v>
      </c>
      <c r="E36" s="37">
        <v>1948.7166666666672</v>
      </c>
      <c r="F36" s="37">
        <v>1921.1833333333336</v>
      </c>
      <c r="G36" s="37">
        <v>1876.3666666666672</v>
      </c>
      <c r="H36" s="37">
        <v>2021.0666666666671</v>
      </c>
      <c r="I36" s="37">
        <v>2065.8833333333332</v>
      </c>
      <c r="J36" s="37">
        <v>2093.416666666667</v>
      </c>
      <c r="K36" s="28">
        <v>2038.35</v>
      </c>
      <c r="L36" s="28">
        <v>1966</v>
      </c>
      <c r="M36" s="28">
        <v>5.2885200000000001</v>
      </c>
      <c r="N36" s="1"/>
      <c r="O36" s="1"/>
    </row>
    <row r="37" spans="1:15" ht="12.75" customHeight="1">
      <c r="A37" s="53">
        <v>28</v>
      </c>
      <c r="B37" s="28" t="s">
        <v>60</v>
      </c>
      <c r="C37" s="28">
        <v>680.4</v>
      </c>
      <c r="D37" s="37">
        <v>690.45000000000016</v>
      </c>
      <c r="E37" s="37">
        <v>665.90000000000032</v>
      </c>
      <c r="F37" s="37">
        <v>651.4000000000002</v>
      </c>
      <c r="G37" s="37">
        <v>626.85000000000036</v>
      </c>
      <c r="H37" s="37">
        <v>704.95000000000027</v>
      </c>
      <c r="I37" s="37">
        <v>729.50000000000023</v>
      </c>
      <c r="J37" s="37">
        <v>744.00000000000023</v>
      </c>
      <c r="K37" s="28">
        <v>715</v>
      </c>
      <c r="L37" s="28">
        <v>675.95</v>
      </c>
      <c r="M37" s="28">
        <v>47.699300000000001</v>
      </c>
      <c r="N37" s="1"/>
      <c r="O37" s="1"/>
    </row>
    <row r="38" spans="1:15" ht="12.75" customHeight="1">
      <c r="A38" s="53">
        <v>29</v>
      </c>
      <c r="B38" s="28" t="s">
        <v>245</v>
      </c>
      <c r="C38" s="28">
        <v>3979.75</v>
      </c>
      <c r="D38" s="37">
        <v>4020.9333333333329</v>
      </c>
      <c r="E38" s="37">
        <v>3916.8666666666659</v>
      </c>
      <c r="F38" s="37">
        <v>3853.9833333333331</v>
      </c>
      <c r="G38" s="37">
        <v>3749.9166666666661</v>
      </c>
      <c r="H38" s="37">
        <v>4083.8166666666657</v>
      </c>
      <c r="I38" s="37">
        <v>4187.8833333333323</v>
      </c>
      <c r="J38" s="37">
        <v>4250.7666666666655</v>
      </c>
      <c r="K38" s="28">
        <v>4125</v>
      </c>
      <c r="L38" s="28">
        <v>3958.05</v>
      </c>
      <c r="M38" s="28">
        <v>4.6610100000000001</v>
      </c>
      <c r="N38" s="1"/>
      <c r="O38" s="1"/>
    </row>
    <row r="39" spans="1:15" ht="12.75" customHeight="1">
      <c r="A39" s="53">
        <v>30</v>
      </c>
      <c r="B39" s="28" t="s">
        <v>61</v>
      </c>
      <c r="C39" s="28">
        <v>773.35</v>
      </c>
      <c r="D39" s="37">
        <v>782.1</v>
      </c>
      <c r="E39" s="37">
        <v>761.2</v>
      </c>
      <c r="F39" s="37">
        <v>749.05000000000007</v>
      </c>
      <c r="G39" s="37">
        <v>728.15000000000009</v>
      </c>
      <c r="H39" s="37">
        <v>794.25</v>
      </c>
      <c r="I39" s="37">
        <v>815.14999999999986</v>
      </c>
      <c r="J39" s="37">
        <v>827.3</v>
      </c>
      <c r="K39" s="28">
        <v>803</v>
      </c>
      <c r="L39" s="28">
        <v>769.95</v>
      </c>
      <c r="M39" s="28">
        <v>86.17389</v>
      </c>
      <c r="N39" s="1"/>
      <c r="O39" s="1"/>
    </row>
    <row r="40" spans="1:15" ht="12.75" customHeight="1">
      <c r="A40" s="53">
        <v>31</v>
      </c>
      <c r="B40" s="28" t="s">
        <v>62</v>
      </c>
      <c r="C40" s="28">
        <v>3487.95</v>
      </c>
      <c r="D40" s="37">
        <v>3495.7666666666664</v>
      </c>
      <c r="E40" s="37">
        <v>3453.5333333333328</v>
      </c>
      <c r="F40" s="37">
        <v>3419.1166666666663</v>
      </c>
      <c r="G40" s="37">
        <v>3376.8833333333328</v>
      </c>
      <c r="H40" s="37">
        <v>3530.1833333333329</v>
      </c>
      <c r="I40" s="37">
        <v>3572.4166666666665</v>
      </c>
      <c r="J40" s="37">
        <v>3606.833333333333</v>
      </c>
      <c r="K40" s="28">
        <v>3538</v>
      </c>
      <c r="L40" s="28">
        <v>3461.35</v>
      </c>
      <c r="M40" s="28">
        <v>2.8264499999999999</v>
      </c>
      <c r="N40" s="1"/>
      <c r="O40" s="1"/>
    </row>
    <row r="41" spans="1:15" ht="12.75" customHeight="1">
      <c r="A41" s="53">
        <v>32</v>
      </c>
      <c r="B41" s="28" t="s">
        <v>65</v>
      </c>
      <c r="C41" s="28">
        <v>6785.95</v>
      </c>
      <c r="D41" s="37">
        <v>6820</v>
      </c>
      <c r="E41" s="37">
        <v>6710</v>
      </c>
      <c r="F41" s="37">
        <v>6634.05</v>
      </c>
      <c r="G41" s="37">
        <v>6524.05</v>
      </c>
      <c r="H41" s="37">
        <v>6895.95</v>
      </c>
      <c r="I41" s="37">
        <v>7005.95</v>
      </c>
      <c r="J41" s="37">
        <v>7081.9</v>
      </c>
      <c r="K41" s="28">
        <v>6930</v>
      </c>
      <c r="L41" s="28">
        <v>6744.05</v>
      </c>
      <c r="M41" s="28">
        <v>11.697660000000001</v>
      </c>
      <c r="N41" s="1"/>
      <c r="O41" s="1"/>
    </row>
    <row r="42" spans="1:15" ht="12.75" customHeight="1">
      <c r="A42" s="53">
        <v>33</v>
      </c>
      <c r="B42" s="28" t="s">
        <v>64</v>
      </c>
      <c r="C42" s="28">
        <v>15674.15</v>
      </c>
      <c r="D42" s="37">
        <v>15671.033333333333</v>
      </c>
      <c r="E42" s="37">
        <v>15454.116666666665</v>
      </c>
      <c r="F42" s="37">
        <v>15234.083333333332</v>
      </c>
      <c r="G42" s="37">
        <v>15017.166666666664</v>
      </c>
      <c r="H42" s="37">
        <v>15891.066666666666</v>
      </c>
      <c r="I42" s="37">
        <v>16107.983333333334</v>
      </c>
      <c r="J42" s="37">
        <v>16328.016666666666</v>
      </c>
      <c r="K42" s="28">
        <v>15887.95</v>
      </c>
      <c r="L42" s="28">
        <v>15451</v>
      </c>
      <c r="M42" s="28">
        <v>2.9611499999999999</v>
      </c>
      <c r="N42" s="1"/>
      <c r="O42" s="1"/>
    </row>
    <row r="43" spans="1:15" ht="12.75" customHeight="1">
      <c r="A43" s="53">
        <v>34</v>
      </c>
      <c r="B43" s="28" t="s">
        <v>246</v>
      </c>
      <c r="C43" s="28">
        <v>5147.75</v>
      </c>
      <c r="D43" s="37">
        <v>5132.0666666666666</v>
      </c>
      <c r="E43" s="37">
        <v>5066.6833333333334</v>
      </c>
      <c r="F43" s="37">
        <v>4985.6166666666668</v>
      </c>
      <c r="G43" s="37">
        <v>4920.2333333333336</v>
      </c>
      <c r="H43" s="37">
        <v>5213.1333333333332</v>
      </c>
      <c r="I43" s="37">
        <v>5278.5166666666664</v>
      </c>
      <c r="J43" s="37">
        <v>5359.583333333333</v>
      </c>
      <c r="K43" s="28">
        <v>5197.45</v>
      </c>
      <c r="L43" s="28">
        <v>5051</v>
      </c>
      <c r="M43" s="28">
        <v>0.2165</v>
      </c>
      <c r="N43" s="1"/>
      <c r="O43" s="1"/>
    </row>
    <row r="44" spans="1:15" ht="12.75" customHeight="1">
      <c r="A44" s="53">
        <v>35</v>
      </c>
      <c r="B44" s="28" t="s">
        <v>66</v>
      </c>
      <c r="C44" s="28">
        <v>2084.9499999999998</v>
      </c>
      <c r="D44" s="37">
        <v>2102.4833333333331</v>
      </c>
      <c r="E44" s="37">
        <v>2057.4666666666662</v>
      </c>
      <c r="F44" s="37">
        <v>2029.9833333333331</v>
      </c>
      <c r="G44" s="37">
        <v>1984.9666666666662</v>
      </c>
      <c r="H44" s="37">
        <v>2129.9666666666662</v>
      </c>
      <c r="I44" s="37">
        <v>2174.9833333333336</v>
      </c>
      <c r="J44" s="37">
        <v>2202.4666666666662</v>
      </c>
      <c r="K44" s="28">
        <v>2147.5</v>
      </c>
      <c r="L44" s="28">
        <v>2075</v>
      </c>
      <c r="M44" s="28">
        <v>2.7728999999999999</v>
      </c>
      <c r="N44" s="1"/>
      <c r="O44" s="1"/>
    </row>
    <row r="45" spans="1:15" ht="12.75" customHeight="1">
      <c r="A45" s="53">
        <v>36</v>
      </c>
      <c r="B45" s="28" t="s">
        <v>67</v>
      </c>
      <c r="C45" s="28">
        <v>310.60000000000002</v>
      </c>
      <c r="D45" s="37">
        <v>310.91666666666669</v>
      </c>
      <c r="E45" s="37">
        <v>306.03333333333336</v>
      </c>
      <c r="F45" s="37">
        <v>301.4666666666667</v>
      </c>
      <c r="G45" s="37">
        <v>296.58333333333337</v>
      </c>
      <c r="H45" s="37">
        <v>315.48333333333335</v>
      </c>
      <c r="I45" s="37">
        <v>320.36666666666667</v>
      </c>
      <c r="J45" s="37">
        <v>324.93333333333334</v>
      </c>
      <c r="K45" s="28">
        <v>315.8</v>
      </c>
      <c r="L45" s="28">
        <v>306.35000000000002</v>
      </c>
      <c r="M45" s="28">
        <v>65.853639999999999</v>
      </c>
      <c r="N45" s="1"/>
      <c r="O45" s="1"/>
    </row>
    <row r="46" spans="1:15" ht="12.75" customHeight="1">
      <c r="A46" s="53">
        <v>37</v>
      </c>
      <c r="B46" s="28" t="s">
        <v>68</v>
      </c>
      <c r="C46" s="28">
        <v>106.1</v>
      </c>
      <c r="D46" s="37">
        <v>107.25</v>
      </c>
      <c r="E46" s="37">
        <v>104.1</v>
      </c>
      <c r="F46" s="37">
        <v>102.1</v>
      </c>
      <c r="G46" s="37">
        <v>98.949999999999989</v>
      </c>
      <c r="H46" s="37">
        <v>109.25</v>
      </c>
      <c r="I46" s="37">
        <v>112.4</v>
      </c>
      <c r="J46" s="37">
        <v>114.4</v>
      </c>
      <c r="K46" s="28">
        <v>110.4</v>
      </c>
      <c r="L46" s="28">
        <v>105.25</v>
      </c>
      <c r="M46" s="28">
        <v>505.06830000000002</v>
      </c>
      <c r="N46" s="1"/>
      <c r="O46" s="1"/>
    </row>
    <row r="47" spans="1:15" ht="12.75" customHeight="1">
      <c r="A47" s="53">
        <v>38</v>
      </c>
      <c r="B47" s="28" t="s">
        <v>247</v>
      </c>
      <c r="C47" s="28">
        <v>52.15</v>
      </c>
      <c r="D47" s="37">
        <v>52.716666666666669</v>
      </c>
      <c r="E47" s="37">
        <v>51.433333333333337</v>
      </c>
      <c r="F47" s="37">
        <v>50.716666666666669</v>
      </c>
      <c r="G47" s="37">
        <v>49.433333333333337</v>
      </c>
      <c r="H47" s="37">
        <v>53.433333333333337</v>
      </c>
      <c r="I47" s="37">
        <v>54.716666666666669</v>
      </c>
      <c r="J47" s="37">
        <v>55.433333333333337</v>
      </c>
      <c r="K47" s="28">
        <v>54</v>
      </c>
      <c r="L47" s="28">
        <v>52</v>
      </c>
      <c r="M47" s="28">
        <v>78.449730000000002</v>
      </c>
      <c r="N47" s="1"/>
      <c r="O47" s="1"/>
    </row>
    <row r="48" spans="1:15" ht="12.75" customHeight="1">
      <c r="A48" s="53">
        <v>39</v>
      </c>
      <c r="B48" s="28" t="s">
        <v>69</v>
      </c>
      <c r="C48" s="28">
        <v>1809.35</v>
      </c>
      <c r="D48" s="37">
        <v>1820.3666666666668</v>
      </c>
      <c r="E48" s="37">
        <v>1786.7833333333335</v>
      </c>
      <c r="F48" s="37">
        <v>1764.2166666666667</v>
      </c>
      <c r="G48" s="37">
        <v>1730.6333333333334</v>
      </c>
      <c r="H48" s="37">
        <v>1842.9333333333336</v>
      </c>
      <c r="I48" s="37">
        <v>1876.5166666666667</v>
      </c>
      <c r="J48" s="37">
        <v>1899.0833333333337</v>
      </c>
      <c r="K48" s="28">
        <v>1853.95</v>
      </c>
      <c r="L48" s="28">
        <v>1797.8</v>
      </c>
      <c r="M48" s="28">
        <v>3.5190700000000001</v>
      </c>
      <c r="N48" s="1"/>
      <c r="O48" s="1"/>
    </row>
    <row r="49" spans="1:15" ht="12.75" customHeight="1">
      <c r="A49" s="53">
        <v>40</v>
      </c>
      <c r="B49" s="28" t="s">
        <v>72</v>
      </c>
      <c r="C49" s="28">
        <v>699.8</v>
      </c>
      <c r="D49" s="37">
        <v>700.63333333333321</v>
      </c>
      <c r="E49" s="37">
        <v>690.61666666666645</v>
      </c>
      <c r="F49" s="37">
        <v>681.43333333333328</v>
      </c>
      <c r="G49" s="37">
        <v>671.41666666666652</v>
      </c>
      <c r="H49" s="37">
        <v>709.81666666666638</v>
      </c>
      <c r="I49" s="37">
        <v>719.83333333333326</v>
      </c>
      <c r="J49" s="37">
        <v>729.01666666666631</v>
      </c>
      <c r="K49" s="28">
        <v>710.65</v>
      </c>
      <c r="L49" s="28">
        <v>691.45</v>
      </c>
      <c r="M49" s="28">
        <v>5.3444599999999998</v>
      </c>
      <c r="N49" s="1"/>
      <c r="O49" s="1"/>
    </row>
    <row r="50" spans="1:15" ht="12.75" customHeight="1">
      <c r="A50" s="53">
        <v>41</v>
      </c>
      <c r="B50" s="28" t="s">
        <v>71</v>
      </c>
      <c r="C50" s="28">
        <v>195.9</v>
      </c>
      <c r="D50" s="37">
        <v>196.04999999999998</v>
      </c>
      <c r="E50" s="37">
        <v>192.69999999999996</v>
      </c>
      <c r="F50" s="37">
        <v>189.49999999999997</v>
      </c>
      <c r="G50" s="37">
        <v>186.14999999999995</v>
      </c>
      <c r="H50" s="37">
        <v>199.24999999999997</v>
      </c>
      <c r="I50" s="37">
        <v>202.6</v>
      </c>
      <c r="J50" s="37">
        <v>205.79999999999998</v>
      </c>
      <c r="K50" s="28">
        <v>199.4</v>
      </c>
      <c r="L50" s="28">
        <v>192.85</v>
      </c>
      <c r="M50" s="28">
        <v>106.53870000000001</v>
      </c>
      <c r="N50" s="1"/>
      <c r="O50" s="1"/>
    </row>
    <row r="51" spans="1:15" ht="12.75" customHeight="1">
      <c r="A51" s="53">
        <v>42</v>
      </c>
      <c r="B51" s="28" t="s">
        <v>73</v>
      </c>
      <c r="C51" s="28">
        <v>700.1</v>
      </c>
      <c r="D51" s="37">
        <v>706.91666666666663</v>
      </c>
      <c r="E51" s="37">
        <v>686.38333333333321</v>
      </c>
      <c r="F51" s="37">
        <v>672.66666666666663</v>
      </c>
      <c r="G51" s="37">
        <v>652.13333333333321</v>
      </c>
      <c r="H51" s="37">
        <v>720.63333333333321</v>
      </c>
      <c r="I51" s="37">
        <v>741.16666666666674</v>
      </c>
      <c r="J51" s="37">
        <v>754.88333333333321</v>
      </c>
      <c r="K51" s="28">
        <v>727.45</v>
      </c>
      <c r="L51" s="28">
        <v>693.2</v>
      </c>
      <c r="M51" s="28">
        <v>21.244209999999999</v>
      </c>
      <c r="N51" s="1"/>
      <c r="O51" s="1"/>
    </row>
    <row r="52" spans="1:15" ht="12.75" customHeight="1">
      <c r="A52" s="53">
        <v>43</v>
      </c>
      <c r="B52" s="28" t="s">
        <v>76</v>
      </c>
      <c r="C52" s="28">
        <v>53.15</v>
      </c>
      <c r="D52" s="37">
        <v>53.766666666666673</v>
      </c>
      <c r="E52" s="37">
        <v>52.083333333333343</v>
      </c>
      <c r="F52" s="37">
        <v>51.016666666666673</v>
      </c>
      <c r="G52" s="37">
        <v>49.333333333333343</v>
      </c>
      <c r="H52" s="37">
        <v>54.833333333333343</v>
      </c>
      <c r="I52" s="37">
        <v>56.516666666666666</v>
      </c>
      <c r="J52" s="37">
        <v>57.583333333333343</v>
      </c>
      <c r="K52" s="28">
        <v>55.45</v>
      </c>
      <c r="L52" s="28">
        <v>52.7</v>
      </c>
      <c r="M52" s="28">
        <v>265.10266000000001</v>
      </c>
      <c r="N52" s="1"/>
      <c r="O52" s="1"/>
    </row>
    <row r="53" spans="1:15" ht="12.75" customHeight="1">
      <c r="A53" s="53">
        <v>44</v>
      </c>
      <c r="B53" s="28" t="s">
        <v>80</v>
      </c>
      <c r="C53" s="28">
        <v>361.7</v>
      </c>
      <c r="D53" s="37">
        <v>362.7</v>
      </c>
      <c r="E53" s="37">
        <v>359.54999999999995</v>
      </c>
      <c r="F53" s="37">
        <v>357.4</v>
      </c>
      <c r="G53" s="37">
        <v>354.24999999999994</v>
      </c>
      <c r="H53" s="37">
        <v>364.84999999999997</v>
      </c>
      <c r="I53" s="37">
        <v>367.99999999999994</v>
      </c>
      <c r="J53" s="37">
        <v>370.15</v>
      </c>
      <c r="K53" s="28">
        <v>365.85</v>
      </c>
      <c r="L53" s="28">
        <v>360.55</v>
      </c>
      <c r="M53" s="28">
        <v>50.981929999999998</v>
      </c>
      <c r="N53" s="1"/>
      <c r="O53" s="1"/>
    </row>
    <row r="54" spans="1:15" ht="12.75" customHeight="1">
      <c r="A54" s="53">
        <v>45</v>
      </c>
      <c r="B54" s="28" t="s">
        <v>75</v>
      </c>
      <c r="C54" s="28">
        <v>689.7</v>
      </c>
      <c r="D54" s="37">
        <v>692.9</v>
      </c>
      <c r="E54" s="37">
        <v>681.8</v>
      </c>
      <c r="F54" s="37">
        <v>673.9</v>
      </c>
      <c r="G54" s="37">
        <v>662.8</v>
      </c>
      <c r="H54" s="37">
        <v>700.8</v>
      </c>
      <c r="I54" s="37">
        <v>711.90000000000009</v>
      </c>
      <c r="J54" s="37">
        <v>719.8</v>
      </c>
      <c r="K54" s="28">
        <v>704</v>
      </c>
      <c r="L54" s="28">
        <v>685</v>
      </c>
      <c r="M54" s="28">
        <v>74.414450000000002</v>
      </c>
      <c r="N54" s="1"/>
      <c r="O54" s="1"/>
    </row>
    <row r="55" spans="1:15" ht="12.75" customHeight="1">
      <c r="A55" s="53">
        <v>46</v>
      </c>
      <c r="B55" s="28" t="s">
        <v>77</v>
      </c>
      <c r="C55" s="28">
        <v>393.55</v>
      </c>
      <c r="D55" s="37">
        <v>396.09999999999997</v>
      </c>
      <c r="E55" s="37">
        <v>389.44999999999993</v>
      </c>
      <c r="F55" s="37">
        <v>385.34999999999997</v>
      </c>
      <c r="G55" s="37">
        <v>378.69999999999993</v>
      </c>
      <c r="H55" s="37">
        <v>400.19999999999993</v>
      </c>
      <c r="I55" s="37">
        <v>406.84999999999991</v>
      </c>
      <c r="J55" s="37">
        <v>410.94999999999993</v>
      </c>
      <c r="K55" s="28">
        <v>402.75</v>
      </c>
      <c r="L55" s="28">
        <v>392</v>
      </c>
      <c r="M55" s="28">
        <v>16.381229999999999</v>
      </c>
      <c r="N55" s="1"/>
      <c r="O55" s="1"/>
    </row>
    <row r="56" spans="1:15" ht="12.75" customHeight="1">
      <c r="A56" s="53">
        <v>47</v>
      </c>
      <c r="B56" s="28" t="s">
        <v>78</v>
      </c>
      <c r="C56" s="28">
        <v>15824.15</v>
      </c>
      <c r="D56" s="37">
        <v>15850.266666666668</v>
      </c>
      <c r="E56" s="37">
        <v>15673.933333333336</v>
      </c>
      <c r="F56" s="37">
        <v>15523.716666666667</v>
      </c>
      <c r="G56" s="37">
        <v>15347.383333333335</v>
      </c>
      <c r="H56" s="37">
        <v>16000.483333333337</v>
      </c>
      <c r="I56" s="37">
        <v>16176.816666666669</v>
      </c>
      <c r="J56" s="37">
        <v>16327.033333333338</v>
      </c>
      <c r="K56" s="28">
        <v>16026.6</v>
      </c>
      <c r="L56" s="28">
        <v>15700.05</v>
      </c>
      <c r="M56" s="28">
        <v>0.48691000000000001</v>
      </c>
      <c r="N56" s="1"/>
      <c r="O56" s="1"/>
    </row>
    <row r="57" spans="1:15" ht="12.75" customHeight="1">
      <c r="A57" s="53">
        <v>48</v>
      </c>
      <c r="B57" s="28" t="s">
        <v>81</v>
      </c>
      <c r="C57" s="28">
        <v>3398</v>
      </c>
      <c r="D57" s="37">
        <v>3413.6833333333329</v>
      </c>
      <c r="E57" s="37">
        <v>3372.3666666666659</v>
      </c>
      <c r="F57" s="37">
        <v>3346.7333333333331</v>
      </c>
      <c r="G57" s="37">
        <v>3305.4166666666661</v>
      </c>
      <c r="H57" s="37">
        <v>3439.3166666666657</v>
      </c>
      <c r="I57" s="37">
        <v>3480.6333333333323</v>
      </c>
      <c r="J57" s="37">
        <v>3506.2666666666655</v>
      </c>
      <c r="K57" s="28">
        <v>3455</v>
      </c>
      <c r="L57" s="28">
        <v>3388.05</v>
      </c>
      <c r="M57" s="28">
        <v>2.0983100000000001</v>
      </c>
      <c r="N57" s="1"/>
      <c r="O57" s="1"/>
    </row>
    <row r="58" spans="1:15" ht="12.75" customHeight="1">
      <c r="A58" s="53">
        <v>49</v>
      </c>
      <c r="B58" s="28" t="s">
        <v>82</v>
      </c>
      <c r="C58" s="28">
        <v>382.65</v>
      </c>
      <c r="D58" s="37">
        <v>385.25</v>
      </c>
      <c r="E58" s="37">
        <v>378.1</v>
      </c>
      <c r="F58" s="37">
        <v>373.55</v>
      </c>
      <c r="G58" s="37">
        <v>366.40000000000003</v>
      </c>
      <c r="H58" s="37">
        <v>389.8</v>
      </c>
      <c r="I58" s="37">
        <v>396.95</v>
      </c>
      <c r="J58" s="37">
        <v>401.5</v>
      </c>
      <c r="K58" s="28">
        <v>392.4</v>
      </c>
      <c r="L58" s="28">
        <v>380.7</v>
      </c>
      <c r="M58" s="28">
        <v>17.349450000000001</v>
      </c>
      <c r="N58" s="1"/>
      <c r="O58" s="1"/>
    </row>
    <row r="59" spans="1:15" ht="12.75" customHeight="1">
      <c r="A59" s="53">
        <v>50</v>
      </c>
      <c r="B59" s="28" t="s">
        <v>83</v>
      </c>
      <c r="C59" s="28">
        <v>234.75</v>
      </c>
      <c r="D59" s="37">
        <v>238.78333333333333</v>
      </c>
      <c r="E59" s="37">
        <v>229.06666666666666</v>
      </c>
      <c r="F59" s="37">
        <v>223.38333333333333</v>
      </c>
      <c r="G59" s="37">
        <v>213.66666666666666</v>
      </c>
      <c r="H59" s="37">
        <v>244.46666666666667</v>
      </c>
      <c r="I59" s="37">
        <v>254.18333333333331</v>
      </c>
      <c r="J59" s="37">
        <v>259.86666666666667</v>
      </c>
      <c r="K59" s="28">
        <v>248.5</v>
      </c>
      <c r="L59" s="28">
        <v>233.1</v>
      </c>
      <c r="M59" s="28">
        <v>135.72283999999999</v>
      </c>
      <c r="N59" s="1"/>
      <c r="O59" s="1"/>
    </row>
    <row r="60" spans="1:15" ht="12.75" customHeight="1">
      <c r="A60" s="53">
        <v>51</v>
      </c>
      <c r="B60" s="28" t="s">
        <v>250</v>
      </c>
      <c r="C60" s="28">
        <v>117.35</v>
      </c>
      <c r="D60" s="37">
        <v>117.88333333333333</v>
      </c>
      <c r="E60" s="37">
        <v>115.91666666666666</v>
      </c>
      <c r="F60" s="37">
        <v>114.48333333333333</v>
      </c>
      <c r="G60" s="37">
        <v>112.51666666666667</v>
      </c>
      <c r="H60" s="37">
        <v>119.31666666666665</v>
      </c>
      <c r="I60" s="37">
        <v>121.28333333333332</v>
      </c>
      <c r="J60" s="37">
        <v>122.71666666666664</v>
      </c>
      <c r="K60" s="28">
        <v>119.85</v>
      </c>
      <c r="L60" s="28">
        <v>116.45</v>
      </c>
      <c r="M60" s="28">
        <v>20.1783</v>
      </c>
      <c r="N60" s="1"/>
      <c r="O60" s="1"/>
    </row>
    <row r="61" spans="1:15" ht="12.75" customHeight="1">
      <c r="A61" s="53">
        <v>52</v>
      </c>
      <c r="B61" s="28" t="s">
        <v>84</v>
      </c>
      <c r="C61" s="28">
        <v>660</v>
      </c>
      <c r="D61" s="37">
        <v>662.16666666666663</v>
      </c>
      <c r="E61" s="37">
        <v>651.33333333333326</v>
      </c>
      <c r="F61" s="37">
        <v>642.66666666666663</v>
      </c>
      <c r="G61" s="37">
        <v>631.83333333333326</v>
      </c>
      <c r="H61" s="37">
        <v>670.83333333333326</v>
      </c>
      <c r="I61" s="37">
        <v>681.66666666666652</v>
      </c>
      <c r="J61" s="37">
        <v>690.33333333333326</v>
      </c>
      <c r="K61" s="28">
        <v>673</v>
      </c>
      <c r="L61" s="28">
        <v>653.5</v>
      </c>
      <c r="M61" s="28">
        <v>21.72447</v>
      </c>
      <c r="N61" s="1"/>
      <c r="O61" s="1"/>
    </row>
    <row r="62" spans="1:15" ht="12.75" customHeight="1">
      <c r="A62" s="53">
        <v>53</v>
      </c>
      <c r="B62" s="28" t="s">
        <v>85</v>
      </c>
      <c r="C62" s="28">
        <v>954.9</v>
      </c>
      <c r="D62" s="37">
        <v>952.2166666666667</v>
      </c>
      <c r="E62" s="37">
        <v>941.53333333333342</v>
      </c>
      <c r="F62" s="37">
        <v>928.16666666666674</v>
      </c>
      <c r="G62" s="37">
        <v>917.48333333333346</v>
      </c>
      <c r="H62" s="37">
        <v>965.58333333333337</v>
      </c>
      <c r="I62" s="37">
        <v>976.26666666666677</v>
      </c>
      <c r="J62" s="37">
        <v>989.63333333333333</v>
      </c>
      <c r="K62" s="28">
        <v>962.9</v>
      </c>
      <c r="L62" s="28">
        <v>938.85</v>
      </c>
      <c r="M62" s="28">
        <v>23.46622</v>
      </c>
      <c r="N62" s="1"/>
      <c r="O62" s="1"/>
    </row>
    <row r="63" spans="1:15" ht="12.75" customHeight="1">
      <c r="A63" s="53">
        <v>54</v>
      </c>
      <c r="B63" s="28" t="s">
        <v>92</v>
      </c>
      <c r="C63" s="28">
        <v>132.19999999999999</v>
      </c>
      <c r="D63" s="37">
        <v>132.78333333333333</v>
      </c>
      <c r="E63" s="37">
        <v>130.66666666666666</v>
      </c>
      <c r="F63" s="37">
        <v>129.13333333333333</v>
      </c>
      <c r="G63" s="37">
        <v>127.01666666666665</v>
      </c>
      <c r="H63" s="37">
        <v>134.31666666666666</v>
      </c>
      <c r="I63" s="37">
        <v>136.43333333333334</v>
      </c>
      <c r="J63" s="37">
        <v>137.96666666666667</v>
      </c>
      <c r="K63" s="28">
        <v>134.9</v>
      </c>
      <c r="L63" s="28">
        <v>131.25</v>
      </c>
      <c r="M63" s="28">
        <v>14.15671</v>
      </c>
      <c r="N63" s="1"/>
      <c r="O63" s="1"/>
    </row>
    <row r="64" spans="1:15" ht="12.75" customHeight="1">
      <c r="A64" s="53">
        <v>55</v>
      </c>
      <c r="B64" s="28" t="s">
        <v>86</v>
      </c>
      <c r="C64" s="28">
        <v>161.65</v>
      </c>
      <c r="D64" s="37">
        <v>163.01666666666665</v>
      </c>
      <c r="E64" s="37">
        <v>159.7833333333333</v>
      </c>
      <c r="F64" s="37">
        <v>157.91666666666666</v>
      </c>
      <c r="G64" s="37">
        <v>154.68333333333331</v>
      </c>
      <c r="H64" s="37">
        <v>164.8833333333333</v>
      </c>
      <c r="I64" s="37">
        <v>168.11666666666665</v>
      </c>
      <c r="J64" s="37">
        <v>169.98333333333329</v>
      </c>
      <c r="K64" s="28">
        <v>166.25</v>
      </c>
      <c r="L64" s="28">
        <v>161.15</v>
      </c>
      <c r="M64" s="28">
        <v>94.786699999999996</v>
      </c>
      <c r="N64" s="1"/>
      <c r="O64" s="1"/>
    </row>
    <row r="65" spans="1:15" ht="12.75" customHeight="1">
      <c r="A65" s="53">
        <v>56</v>
      </c>
      <c r="B65" s="28" t="s">
        <v>88</v>
      </c>
      <c r="C65" s="28">
        <v>4355.25</v>
      </c>
      <c r="D65" s="37">
        <v>4389.4833333333336</v>
      </c>
      <c r="E65" s="37">
        <v>4265.7666666666673</v>
      </c>
      <c r="F65" s="37">
        <v>4176.2833333333338</v>
      </c>
      <c r="G65" s="37">
        <v>4052.5666666666675</v>
      </c>
      <c r="H65" s="37">
        <v>4478.9666666666672</v>
      </c>
      <c r="I65" s="37">
        <v>4602.6833333333343</v>
      </c>
      <c r="J65" s="37">
        <v>4692.166666666667</v>
      </c>
      <c r="K65" s="28">
        <v>4513.2</v>
      </c>
      <c r="L65" s="28">
        <v>4300</v>
      </c>
      <c r="M65" s="28">
        <v>2.5777999999999999</v>
      </c>
      <c r="N65" s="1"/>
      <c r="O65" s="1"/>
    </row>
    <row r="66" spans="1:15" ht="12.75" customHeight="1">
      <c r="A66" s="53">
        <v>57</v>
      </c>
      <c r="B66" s="28" t="s">
        <v>89</v>
      </c>
      <c r="C66" s="28">
        <v>1413.3</v>
      </c>
      <c r="D66" s="37">
        <v>1422.45</v>
      </c>
      <c r="E66" s="37">
        <v>1396.9</v>
      </c>
      <c r="F66" s="37">
        <v>1380.5</v>
      </c>
      <c r="G66" s="37">
        <v>1354.95</v>
      </c>
      <c r="H66" s="37">
        <v>1438.8500000000001</v>
      </c>
      <c r="I66" s="37">
        <v>1464.3999999999999</v>
      </c>
      <c r="J66" s="37">
        <v>1480.8000000000002</v>
      </c>
      <c r="K66" s="28">
        <v>1448</v>
      </c>
      <c r="L66" s="28">
        <v>1406.05</v>
      </c>
      <c r="M66" s="28">
        <v>2.9875600000000002</v>
      </c>
      <c r="N66" s="1"/>
      <c r="O66" s="1"/>
    </row>
    <row r="67" spans="1:15" ht="12.75" customHeight="1">
      <c r="A67" s="53">
        <v>58</v>
      </c>
      <c r="B67" s="28" t="s">
        <v>90</v>
      </c>
      <c r="C67" s="28">
        <v>588.35</v>
      </c>
      <c r="D67" s="37">
        <v>589.66666666666674</v>
      </c>
      <c r="E67" s="37">
        <v>574.38333333333344</v>
      </c>
      <c r="F67" s="37">
        <v>560.41666666666674</v>
      </c>
      <c r="G67" s="37">
        <v>545.13333333333344</v>
      </c>
      <c r="H67" s="37">
        <v>603.63333333333344</v>
      </c>
      <c r="I67" s="37">
        <v>618.91666666666674</v>
      </c>
      <c r="J67" s="37">
        <v>632.88333333333344</v>
      </c>
      <c r="K67" s="28">
        <v>604.95000000000005</v>
      </c>
      <c r="L67" s="28">
        <v>575.70000000000005</v>
      </c>
      <c r="M67" s="28">
        <v>15.41957</v>
      </c>
      <c r="N67" s="1"/>
      <c r="O67" s="1"/>
    </row>
    <row r="68" spans="1:15" ht="12.75" customHeight="1">
      <c r="A68" s="53">
        <v>59</v>
      </c>
      <c r="B68" s="28" t="s">
        <v>91</v>
      </c>
      <c r="C68" s="28">
        <v>761.5</v>
      </c>
      <c r="D68" s="37">
        <v>764.61666666666679</v>
      </c>
      <c r="E68" s="37">
        <v>747.0833333333336</v>
      </c>
      <c r="F68" s="37">
        <v>732.66666666666686</v>
      </c>
      <c r="G68" s="37">
        <v>715.13333333333367</v>
      </c>
      <c r="H68" s="37">
        <v>779.03333333333353</v>
      </c>
      <c r="I68" s="37">
        <v>796.56666666666683</v>
      </c>
      <c r="J68" s="37">
        <v>810.98333333333346</v>
      </c>
      <c r="K68" s="28">
        <v>782.15</v>
      </c>
      <c r="L68" s="28">
        <v>750.2</v>
      </c>
      <c r="M68" s="28">
        <v>5.8491900000000001</v>
      </c>
      <c r="N68" s="1"/>
      <c r="O68" s="1"/>
    </row>
    <row r="69" spans="1:15" ht="12.75" customHeight="1">
      <c r="A69" s="53">
        <v>60</v>
      </c>
      <c r="B69" s="28" t="s">
        <v>251</v>
      </c>
      <c r="C69" s="28">
        <v>369.8</v>
      </c>
      <c r="D69" s="37">
        <v>373.59999999999997</v>
      </c>
      <c r="E69" s="37">
        <v>364.19999999999993</v>
      </c>
      <c r="F69" s="37">
        <v>358.59999999999997</v>
      </c>
      <c r="G69" s="37">
        <v>349.19999999999993</v>
      </c>
      <c r="H69" s="37">
        <v>379.19999999999993</v>
      </c>
      <c r="I69" s="37">
        <v>388.59999999999991</v>
      </c>
      <c r="J69" s="37">
        <v>394.19999999999993</v>
      </c>
      <c r="K69" s="28">
        <v>383</v>
      </c>
      <c r="L69" s="28">
        <v>368</v>
      </c>
      <c r="M69" s="28">
        <v>23.973790000000001</v>
      </c>
      <c r="N69" s="1"/>
      <c r="O69" s="1"/>
    </row>
    <row r="70" spans="1:15" ht="12.75" customHeight="1">
      <c r="A70" s="53">
        <v>61</v>
      </c>
      <c r="B70" s="28" t="s">
        <v>93</v>
      </c>
      <c r="C70" s="28">
        <v>953.65</v>
      </c>
      <c r="D70" s="37">
        <v>946.30000000000007</v>
      </c>
      <c r="E70" s="37">
        <v>926.35000000000014</v>
      </c>
      <c r="F70" s="37">
        <v>899.05000000000007</v>
      </c>
      <c r="G70" s="37">
        <v>879.10000000000014</v>
      </c>
      <c r="H70" s="37">
        <v>973.60000000000014</v>
      </c>
      <c r="I70" s="37">
        <v>993.55000000000018</v>
      </c>
      <c r="J70" s="37">
        <v>1020.8500000000001</v>
      </c>
      <c r="K70" s="28">
        <v>966.25</v>
      </c>
      <c r="L70" s="28">
        <v>919</v>
      </c>
      <c r="M70" s="28">
        <v>20.474489999999999</v>
      </c>
      <c r="N70" s="1"/>
      <c r="O70" s="1"/>
    </row>
    <row r="71" spans="1:15" ht="12.75" customHeight="1">
      <c r="A71" s="53">
        <v>62</v>
      </c>
      <c r="B71" s="28" t="s">
        <v>98</v>
      </c>
      <c r="C71" s="28">
        <v>355.05</v>
      </c>
      <c r="D71" s="37">
        <v>359.75</v>
      </c>
      <c r="E71" s="37">
        <v>347.7</v>
      </c>
      <c r="F71" s="37">
        <v>340.34999999999997</v>
      </c>
      <c r="G71" s="37">
        <v>328.29999999999995</v>
      </c>
      <c r="H71" s="37">
        <v>367.1</v>
      </c>
      <c r="I71" s="37">
        <v>379.15</v>
      </c>
      <c r="J71" s="37">
        <v>386.50000000000006</v>
      </c>
      <c r="K71" s="28">
        <v>371.8</v>
      </c>
      <c r="L71" s="28">
        <v>352.4</v>
      </c>
      <c r="M71" s="28">
        <v>73.742540000000005</v>
      </c>
      <c r="N71" s="1"/>
      <c r="O71" s="1"/>
    </row>
    <row r="72" spans="1:15" ht="12.75" customHeight="1">
      <c r="A72" s="53">
        <v>63</v>
      </c>
      <c r="B72" s="28" t="s">
        <v>94</v>
      </c>
      <c r="C72" s="28">
        <v>553.1</v>
      </c>
      <c r="D72" s="37">
        <v>553.08333333333337</v>
      </c>
      <c r="E72" s="37">
        <v>546.26666666666677</v>
      </c>
      <c r="F72" s="37">
        <v>539.43333333333339</v>
      </c>
      <c r="G72" s="37">
        <v>532.61666666666679</v>
      </c>
      <c r="H72" s="37">
        <v>559.91666666666674</v>
      </c>
      <c r="I72" s="37">
        <v>566.73333333333335</v>
      </c>
      <c r="J72" s="37">
        <v>573.56666666666672</v>
      </c>
      <c r="K72" s="28">
        <v>559.9</v>
      </c>
      <c r="L72" s="28">
        <v>546.25</v>
      </c>
      <c r="M72" s="28">
        <v>12.566549999999999</v>
      </c>
      <c r="N72" s="1"/>
      <c r="O72" s="1"/>
    </row>
    <row r="73" spans="1:15" ht="12.75" customHeight="1">
      <c r="A73" s="53">
        <v>64</v>
      </c>
      <c r="B73" s="28" t="s">
        <v>252</v>
      </c>
      <c r="C73" s="28">
        <v>1804.45</v>
      </c>
      <c r="D73" s="37">
        <v>1827.0166666666667</v>
      </c>
      <c r="E73" s="37">
        <v>1770.7333333333333</v>
      </c>
      <c r="F73" s="37">
        <v>1737.0166666666667</v>
      </c>
      <c r="G73" s="37">
        <v>1680.7333333333333</v>
      </c>
      <c r="H73" s="37">
        <v>1860.7333333333333</v>
      </c>
      <c r="I73" s="37">
        <v>1917.0166666666667</v>
      </c>
      <c r="J73" s="37">
        <v>1950.7333333333333</v>
      </c>
      <c r="K73" s="28">
        <v>1883.3</v>
      </c>
      <c r="L73" s="28">
        <v>1793.3</v>
      </c>
      <c r="M73" s="28">
        <v>1.2145600000000001</v>
      </c>
      <c r="N73" s="1"/>
      <c r="O73" s="1"/>
    </row>
    <row r="74" spans="1:15" ht="12.75" customHeight="1">
      <c r="A74" s="53">
        <v>65</v>
      </c>
      <c r="B74" s="28" t="s">
        <v>95</v>
      </c>
      <c r="C74" s="28">
        <v>2063.35</v>
      </c>
      <c r="D74" s="37">
        <v>2094.0500000000002</v>
      </c>
      <c r="E74" s="37">
        <v>2021.8500000000004</v>
      </c>
      <c r="F74" s="37">
        <v>1980.3500000000004</v>
      </c>
      <c r="G74" s="37">
        <v>1908.1500000000005</v>
      </c>
      <c r="H74" s="37">
        <v>2135.5500000000002</v>
      </c>
      <c r="I74" s="37">
        <v>2207.75</v>
      </c>
      <c r="J74" s="37">
        <v>2249.25</v>
      </c>
      <c r="K74" s="28">
        <v>2166.25</v>
      </c>
      <c r="L74" s="28">
        <v>2052.5500000000002</v>
      </c>
      <c r="M74" s="28">
        <v>10.60183</v>
      </c>
      <c r="N74" s="1"/>
      <c r="O74" s="1"/>
    </row>
    <row r="75" spans="1:15" ht="12.75" customHeight="1">
      <c r="A75" s="53">
        <v>66</v>
      </c>
      <c r="B75" s="28" t="s">
        <v>253</v>
      </c>
      <c r="C75" s="28">
        <v>128.44999999999999</v>
      </c>
      <c r="D75" s="37">
        <v>130.33333333333334</v>
      </c>
      <c r="E75" s="37">
        <v>122.2166666666667</v>
      </c>
      <c r="F75" s="37">
        <v>115.98333333333335</v>
      </c>
      <c r="G75" s="37">
        <v>107.8666666666667</v>
      </c>
      <c r="H75" s="37">
        <v>136.56666666666669</v>
      </c>
      <c r="I75" s="37">
        <v>144.68333333333331</v>
      </c>
      <c r="J75" s="37">
        <v>150.91666666666669</v>
      </c>
      <c r="K75" s="28">
        <v>138.44999999999999</v>
      </c>
      <c r="L75" s="28">
        <v>124.1</v>
      </c>
      <c r="M75" s="28">
        <v>42.027160000000002</v>
      </c>
      <c r="N75" s="1"/>
      <c r="O75" s="1"/>
    </row>
    <row r="76" spans="1:15" ht="12.75" customHeight="1">
      <c r="A76" s="53">
        <v>67</v>
      </c>
      <c r="B76" s="28" t="s">
        <v>96</v>
      </c>
      <c r="C76" s="28">
        <v>4277.8999999999996</v>
      </c>
      <c r="D76" s="37">
        <v>4274.9833333333336</v>
      </c>
      <c r="E76" s="37">
        <v>4194.9666666666672</v>
      </c>
      <c r="F76" s="37">
        <v>4112.0333333333338</v>
      </c>
      <c r="G76" s="37">
        <v>4032.0166666666673</v>
      </c>
      <c r="H76" s="37">
        <v>4357.916666666667</v>
      </c>
      <c r="I76" s="37">
        <v>4437.9333333333334</v>
      </c>
      <c r="J76" s="37">
        <v>4520.8666666666668</v>
      </c>
      <c r="K76" s="28">
        <v>4355</v>
      </c>
      <c r="L76" s="28">
        <v>4192.05</v>
      </c>
      <c r="M76" s="28">
        <v>11.472989999999999</v>
      </c>
      <c r="N76" s="1"/>
      <c r="O76" s="1"/>
    </row>
    <row r="77" spans="1:15" ht="12.75" customHeight="1">
      <c r="A77" s="53">
        <v>68</v>
      </c>
      <c r="B77" s="28" t="s">
        <v>254</v>
      </c>
      <c r="C77" s="28">
        <v>4146.5</v>
      </c>
      <c r="D77" s="37">
        <v>4182.9833333333336</v>
      </c>
      <c r="E77" s="37">
        <v>4092.5166666666673</v>
      </c>
      <c r="F77" s="37">
        <v>4038.5333333333338</v>
      </c>
      <c r="G77" s="37">
        <v>3948.0666666666675</v>
      </c>
      <c r="H77" s="37">
        <v>4236.9666666666672</v>
      </c>
      <c r="I77" s="37">
        <v>4327.4333333333343</v>
      </c>
      <c r="J77" s="37">
        <v>4381.416666666667</v>
      </c>
      <c r="K77" s="28">
        <v>4273.45</v>
      </c>
      <c r="L77" s="28">
        <v>4129</v>
      </c>
      <c r="M77" s="28">
        <v>3.31141</v>
      </c>
      <c r="N77" s="1"/>
      <c r="O77" s="1"/>
    </row>
    <row r="78" spans="1:15" ht="12.75" customHeight="1">
      <c r="A78" s="53">
        <v>69</v>
      </c>
      <c r="B78" s="28" t="s">
        <v>144</v>
      </c>
      <c r="C78" s="28">
        <v>2698.85</v>
      </c>
      <c r="D78" s="37">
        <v>2726.8833333333332</v>
      </c>
      <c r="E78" s="37">
        <v>2646.1166666666663</v>
      </c>
      <c r="F78" s="37">
        <v>2593.3833333333332</v>
      </c>
      <c r="G78" s="37">
        <v>2512.6166666666663</v>
      </c>
      <c r="H78" s="37">
        <v>2779.6166666666663</v>
      </c>
      <c r="I78" s="37">
        <v>2860.3833333333328</v>
      </c>
      <c r="J78" s="37">
        <v>2913.1166666666663</v>
      </c>
      <c r="K78" s="28">
        <v>2807.65</v>
      </c>
      <c r="L78" s="28">
        <v>2674.15</v>
      </c>
      <c r="M78" s="28">
        <v>2.8624299999999998</v>
      </c>
      <c r="N78" s="1"/>
      <c r="O78" s="1"/>
    </row>
    <row r="79" spans="1:15" ht="12.75" customHeight="1">
      <c r="A79" s="53">
        <v>70</v>
      </c>
      <c r="B79" s="28" t="s">
        <v>99</v>
      </c>
      <c r="C79" s="28">
        <v>4204.6000000000004</v>
      </c>
      <c r="D79" s="37">
        <v>4212.6500000000005</v>
      </c>
      <c r="E79" s="37">
        <v>4158.7000000000007</v>
      </c>
      <c r="F79" s="37">
        <v>4112.8</v>
      </c>
      <c r="G79" s="37">
        <v>4058.8500000000004</v>
      </c>
      <c r="H79" s="37">
        <v>4258.5500000000011</v>
      </c>
      <c r="I79" s="37">
        <v>4312.5</v>
      </c>
      <c r="J79" s="37">
        <v>4358.4000000000015</v>
      </c>
      <c r="K79" s="28">
        <v>4266.6000000000004</v>
      </c>
      <c r="L79" s="28">
        <v>4166.75</v>
      </c>
      <c r="M79" s="28">
        <v>4.4938599999999997</v>
      </c>
      <c r="N79" s="1"/>
      <c r="O79" s="1"/>
    </row>
    <row r="80" spans="1:15" ht="12.75" customHeight="1">
      <c r="A80" s="53">
        <v>71</v>
      </c>
      <c r="B80" s="28" t="s">
        <v>100</v>
      </c>
      <c r="C80" s="28">
        <v>2570.8000000000002</v>
      </c>
      <c r="D80" s="37">
        <v>2556.2833333333333</v>
      </c>
      <c r="E80" s="37">
        <v>2514.8666666666668</v>
      </c>
      <c r="F80" s="37">
        <v>2458.9333333333334</v>
      </c>
      <c r="G80" s="37">
        <v>2417.5166666666669</v>
      </c>
      <c r="H80" s="37">
        <v>2612.2166666666667</v>
      </c>
      <c r="I80" s="37">
        <v>2653.6333333333337</v>
      </c>
      <c r="J80" s="37">
        <v>2709.5666666666666</v>
      </c>
      <c r="K80" s="28">
        <v>2597.6999999999998</v>
      </c>
      <c r="L80" s="28">
        <v>2500.35</v>
      </c>
      <c r="M80" s="28">
        <v>6.7512600000000003</v>
      </c>
      <c r="N80" s="1"/>
      <c r="O80" s="1"/>
    </row>
    <row r="81" spans="1:15" ht="12.75" customHeight="1">
      <c r="A81" s="53">
        <v>72</v>
      </c>
      <c r="B81" s="28" t="s">
        <v>255</v>
      </c>
      <c r="C81" s="28">
        <v>495.35</v>
      </c>
      <c r="D81" s="37">
        <v>495.38333333333338</v>
      </c>
      <c r="E81" s="37">
        <v>489.96666666666675</v>
      </c>
      <c r="F81" s="37">
        <v>484.58333333333337</v>
      </c>
      <c r="G81" s="37">
        <v>479.16666666666674</v>
      </c>
      <c r="H81" s="37">
        <v>500.76666666666677</v>
      </c>
      <c r="I81" s="37">
        <v>506.18333333333339</v>
      </c>
      <c r="J81" s="37">
        <v>511.56666666666678</v>
      </c>
      <c r="K81" s="28">
        <v>500.8</v>
      </c>
      <c r="L81" s="28">
        <v>490</v>
      </c>
      <c r="M81" s="28">
        <v>2.0786799999999999</v>
      </c>
      <c r="N81" s="1"/>
      <c r="O81" s="1"/>
    </row>
    <row r="82" spans="1:15" ht="12.75" customHeight="1">
      <c r="A82" s="53">
        <v>73</v>
      </c>
      <c r="B82" s="28" t="s">
        <v>256</v>
      </c>
      <c r="C82" s="28">
        <v>1390.3</v>
      </c>
      <c r="D82" s="37">
        <v>1385.75</v>
      </c>
      <c r="E82" s="37">
        <v>1344.55</v>
      </c>
      <c r="F82" s="37">
        <v>1298.8</v>
      </c>
      <c r="G82" s="37">
        <v>1257.5999999999999</v>
      </c>
      <c r="H82" s="37">
        <v>1431.5</v>
      </c>
      <c r="I82" s="37">
        <v>1472.6999999999998</v>
      </c>
      <c r="J82" s="37">
        <v>1518.45</v>
      </c>
      <c r="K82" s="28">
        <v>1426.95</v>
      </c>
      <c r="L82" s="28">
        <v>1340</v>
      </c>
      <c r="M82" s="28">
        <v>1.2007099999999999</v>
      </c>
      <c r="N82" s="1"/>
      <c r="O82" s="1"/>
    </row>
    <row r="83" spans="1:15" ht="12.75" customHeight="1">
      <c r="A83" s="53">
        <v>74</v>
      </c>
      <c r="B83" s="28" t="s">
        <v>101</v>
      </c>
      <c r="C83" s="28">
        <v>1839.35</v>
      </c>
      <c r="D83" s="37">
        <v>1843.8999999999999</v>
      </c>
      <c r="E83" s="37">
        <v>1830.7999999999997</v>
      </c>
      <c r="F83" s="37">
        <v>1822.2499999999998</v>
      </c>
      <c r="G83" s="37">
        <v>1809.1499999999996</v>
      </c>
      <c r="H83" s="37">
        <v>1852.4499999999998</v>
      </c>
      <c r="I83" s="37">
        <v>1865.5499999999997</v>
      </c>
      <c r="J83" s="37">
        <v>1874.1</v>
      </c>
      <c r="K83" s="28">
        <v>1857</v>
      </c>
      <c r="L83" s="28">
        <v>1835.35</v>
      </c>
      <c r="M83" s="28">
        <v>8.1573700000000002</v>
      </c>
      <c r="N83" s="1"/>
      <c r="O83" s="1"/>
    </row>
    <row r="84" spans="1:15" ht="12.75" customHeight="1">
      <c r="A84" s="53">
        <v>75</v>
      </c>
      <c r="B84" s="28" t="s">
        <v>102</v>
      </c>
      <c r="C84" s="28">
        <v>156.19999999999999</v>
      </c>
      <c r="D84" s="37">
        <v>157.9</v>
      </c>
      <c r="E84" s="37">
        <v>153.9</v>
      </c>
      <c r="F84" s="37">
        <v>151.6</v>
      </c>
      <c r="G84" s="37">
        <v>147.6</v>
      </c>
      <c r="H84" s="37">
        <v>160.20000000000002</v>
      </c>
      <c r="I84" s="37">
        <v>164.20000000000002</v>
      </c>
      <c r="J84" s="37">
        <v>166.50000000000003</v>
      </c>
      <c r="K84" s="28">
        <v>161.9</v>
      </c>
      <c r="L84" s="28">
        <v>155.6</v>
      </c>
      <c r="M84" s="28">
        <v>35.337609999999998</v>
      </c>
      <c r="N84" s="1"/>
      <c r="O84" s="1"/>
    </row>
    <row r="85" spans="1:15" ht="12.75" customHeight="1">
      <c r="A85" s="53">
        <v>76</v>
      </c>
      <c r="B85" s="28" t="s">
        <v>103</v>
      </c>
      <c r="C85" s="28">
        <v>96.2</v>
      </c>
      <c r="D85" s="37">
        <v>97.366666666666674</v>
      </c>
      <c r="E85" s="37">
        <v>94.283333333333346</v>
      </c>
      <c r="F85" s="37">
        <v>92.366666666666674</v>
      </c>
      <c r="G85" s="37">
        <v>89.283333333333346</v>
      </c>
      <c r="H85" s="37">
        <v>99.283333333333346</v>
      </c>
      <c r="I85" s="37">
        <v>102.36666666666666</v>
      </c>
      <c r="J85" s="37">
        <v>104.28333333333335</v>
      </c>
      <c r="K85" s="28">
        <v>100.45</v>
      </c>
      <c r="L85" s="28">
        <v>95.45</v>
      </c>
      <c r="M85" s="28">
        <v>233.69758999999999</v>
      </c>
      <c r="N85" s="1"/>
      <c r="O85" s="1"/>
    </row>
    <row r="86" spans="1:15" ht="12.75" customHeight="1">
      <c r="A86" s="53">
        <v>77</v>
      </c>
      <c r="B86" s="28" t="s">
        <v>257</v>
      </c>
      <c r="C86" s="28">
        <v>259</v>
      </c>
      <c r="D86" s="37">
        <v>259.83333333333331</v>
      </c>
      <c r="E86" s="37">
        <v>252.16666666666663</v>
      </c>
      <c r="F86" s="37">
        <v>245.33333333333331</v>
      </c>
      <c r="G86" s="37">
        <v>237.66666666666663</v>
      </c>
      <c r="H86" s="37">
        <v>266.66666666666663</v>
      </c>
      <c r="I86" s="37">
        <v>274.33333333333326</v>
      </c>
      <c r="J86" s="37">
        <v>281.16666666666663</v>
      </c>
      <c r="K86" s="28">
        <v>267.5</v>
      </c>
      <c r="L86" s="28">
        <v>253</v>
      </c>
      <c r="M86" s="28">
        <v>26.12884</v>
      </c>
      <c r="N86" s="1"/>
      <c r="O86" s="1"/>
    </row>
    <row r="87" spans="1:15" ht="12.75" customHeight="1">
      <c r="A87" s="53">
        <v>78</v>
      </c>
      <c r="B87" s="28" t="s">
        <v>104</v>
      </c>
      <c r="C87" s="28">
        <v>137.55000000000001</v>
      </c>
      <c r="D87" s="37">
        <v>138.18333333333334</v>
      </c>
      <c r="E87" s="37">
        <v>135.66666666666669</v>
      </c>
      <c r="F87" s="37">
        <v>133.78333333333336</v>
      </c>
      <c r="G87" s="37">
        <v>131.26666666666671</v>
      </c>
      <c r="H87" s="37">
        <v>140.06666666666666</v>
      </c>
      <c r="I87" s="37">
        <v>142.58333333333331</v>
      </c>
      <c r="J87" s="37">
        <v>144.46666666666664</v>
      </c>
      <c r="K87" s="28">
        <v>140.69999999999999</v>
      </c>
      <c r="L87" s="28">
        <v>136.30000000000001</v>
      </c>
      <c r="M87" s="28">
        <v>83.955200000000005</v>
      </c>
      <c r="N87" s="1"/>
      <c r="O87" s="1"/>
    </row>
    <row r="88" spans="1:15" ht="12.75" customHeight="1">
      <c r="A88" s="53">
        <v>79</v>
      </c>
      <c r="B88" s="28" t="s">
        <v>107</v>
      </c>
      <c r="C88" s="28">
        <v>39.200000000000003</v>
      </c>
      <c r="D88" s="37">
        <v>39.866666666666667</v>
      </c>
      <c r="E88" s="37">
        <v>38.333333333333336</v>
      </c>
      <c r="F88" s="37">
        <v>37.466666666666669</v>
      </c>
      <c r="G88" s="37">
        <v>35.933333333333337</v>
      </c>
      <c r="H88" s="37">
        <v>40.733333333333334</v>
      </c>
      <c r="I88" s="37">
        <v>42.266666666666666</v>
      </c>
      <c r="J88" s="37">
        <v>43.133333333333333</v>
      </c>
      <c r="K88" s="28">
        <v>41.4</v>
      </c>
      <c r="L88" s="28">
        <v>39</v>
      </c>
      <c r="M88" s="28">
        <v>220.10298</v>
      </c>
      <c r="N88" s="1"/>
      <c r="O88" s="1"/>
    </row>
    <row r="89" spans="1:15" ht="12.75" customHeight="1">
      <c r="A89" s="53">
        <v>80</v>
      </c>
      <c r="B89" s="28" t="s">
        <v>258</v>
      </c>
      <c r="C89" s="28">
        <v>3507.5</v>
      </c>
      <c r="D89" s="37">
        <v>3510.8333333333335</v>
      </c>
      <c r="E89" s="37">
        <v>3446.666666666667</v>
      </c>
      <c r="F89" s="37">
        <v>3385.8333333333335</v>
      </c>
      <c r="G89" s="37">
        <v>3321.666666666667</v>
      </c>
      <c r="H89" s="37">
        <v>3571.666666666667</v>
      </c>
      <c r="I89" s="37">
        <v>3635.8333333333339</v>
      </c>
      <c r="J89" s="37">
        <v>3696.666666666667</v>
      </c>
      <c r="K89" s="28">
        <v>3575</v>
      </c>
      <c r="L89" s="28">
        <v>3450</v>
      </c>
      <c r="M89" s="28">
        <v>4.8109999999999999</v>
      </c>
      <c r="N89" s="1"/>
      <c r="O89" s="1"/>
    </row>
    <row r="90" spans="1:15" ht="12.75" customHeight="1">
      <c r="A90" s="53">
        <v>81</v>
      </c>
      <c r="B90" s="28" t="s">
        <v>105</v>
      </c>
      <c r="C90" s="28">
        <v>478.3</v>
      </c>
      <c r="D90" s="37">
        <v>482.76666666666665</v>
      </c>
      <c r="E90" s="37">
        <v>470.5333333333333</v>
      </c>
      <c r="F90" s="37">
        <v>462.76666666666665</v>
      </c>
      <c r="G90" s="37">
        <v>450.5333333333333</v>
      </c>
      <c r="H90" s="37">
        <v>490.5333333333333</v>
      </c>
      <c r="I90" s="37">
        <v>502.76666666666665</v>
      </c>
      <c r="J90" s="37">
        <v>510.5333333333333</v>
      </c>
      <c r="K90" s="28">
        <v>495</v>
      </c>
      <c r="L90" s="28">
        <v>475</v>
      </c>
      <c r="M90" s="28">
        <v>7.9818199999999999</v>
      </c>
      <c r="N90" s="1"/>
      <c r="O90" s="1"/>
    </row>
    <row r="91" spans="1:15" ht="12.75" customHeight="1">
      <c r="A91" s="53">
        <v>82</v>
      </c>
      <c r="B91" s="28" t="s">
        <v>108</v>
      </c>
      <c r="C91" s="28">
        <v>799.75</v>
      </c>
      <c r="D91" s="37">
        <v>804.83333333333337</v>
      </c>
      <c r="E91" s="37">
        <v>789.06666666666672</v>
      </c>
      <c r="F91" s="37">
        <v>778.38333333333333</v>
      </c>
      <c r="G91" s="37">
        <v>762.61666666666667</v>
      </c>
      <c r="H91" s="37">
        <v>815.51666666666677</v>
      </c>
      <c r="I91" s="37">
        <v>831.28333333333342</v>
      </c>
      <c r="J91" s="37">
        <v>841.96666666666681</v>
      </c>
      <c r="K91" s="28">
        <v>820.6</v>
      </c>
      <c r="L91" s="28">
        <v>794.15</v>
      </c>
      <c r="M91" s="28">
        <v>17.08417</v>
      </c>
      <c r="N91" s="1"/>
      <c r="O91" s="1"/>
    </row>
    <row r="92" spans="1:15" ht="12.75" customHeight="1">
      <c r="A92" s="53">
        <v>83</v>
      </c>
      <c r="B92" s="28" t="s">
        <v>260</v>
      </c>
      <c r="C92" s="28">
        <v>540.20000000000005</v>
      </c>
      <c r="D92" s="37">
        <v>548.19999999999993</v>
      </c>
      <c r="E92" s="37">
        <v>527.39999999999986</v>
      </c>
      <c r="F92" s="37">
        <v>514.59999999999991</v>
      </c>
      <c r="G92" s="37">
        <v>493.79999999999984</v>
      </c>
      <c r="H92" s="37">
        <v>560.99999999999989</v>
      </c>
      <c r="I92" s="37">
        <v>581.79999999999984</v>
      </c>
      <c r="J92" s="37">
        <v>594.59999999999991</v>
      </c>
      <c r="K92" s="28">
        <v>569</v>
      </c>
      <c r="L92" s="28">
        <v>535.4</v>
      </c>
      <c r="M92" s="28">
        <v>0.89549000000000001</v>
      </c>
      <c r="N92" s="1"/>
      <c r="O92" s="1"/>
    </row>
    <row r="93" spans="1:15" ht="12.75" customHeight="1">
      <c r="A93" s="53">
        <v>84</v>
      </c>
      <c r="B93" s="28" t="s">
        <v>109</v>
      </c>
      <c r="C93" s="28">
        <v>1472.2</v>
      </c>
      <c r="D93" s="37">
        <v>1493.7333333333333</v>
      </c>
      <c r="E93" s="37">
        <v>1437.4666666666667</v>
      </c>
      <c r="F93" s="37">
        <v>1402.7333333333333</v>
      </c>
      <c r="G93" s="37">
        <v>1346.4666666666667</v>
      </c>
      <c r="H93" s="37">
        <v>1528.4666666666667</v>
      </c>
      <c r="I93" s="37">
        <v>1584.7333333333336</v>
      </c>
      <c r="J93" s="37">
        <v>1619.4666666666667</v>
      </c>
      <c r="K93" s="28">
        <v>1550</v>
      </c>
      <c r="L93" s="28">
        <v>1459</v>
      </c>
      <c r="M93" s="28">
        <v>14.714029999999999</v>
      </c>
      <c r="N93" s="1"/>
      <c r="O93" s="1"/>
    </row>
    <row r="94" spans="1:15" ht="12.75" customHeight="1">
      <c r="A94" s="53">
        <v>85</v>
      </c>
      <c r="B94" s="28" t="s">
        <v>111</v>
      </c>
      <c r="C94" s="28">
        <v>1642.95</v>
      </c>
      <c r="D94" s="37">
        <v>1658.4000000000003</v>
      </c>
      <c r="E94" s="37">
        <v>1620.2000000000007</v>
      </c>
      <c r="F94" s="37">
        <v>1597.4500000000005</v>
      </c>
      <c r="G94" s="37">
        <v>1559.2500000000009</v>
      </c>
      <c r="H94" s="37">
        <v>1681.1500000000005</v>
      </c>
      <c r="I94" s="37">
        <v>1719.35</v>
      </c>
      <c r="J94" s="37">
        <v>1742.1000000000004</v>
      </c>
      <c r="K94" s="28">
        <v>1696.6</v>
      </c>
      <c r="L94" s="28">
        <v>1635.65</v>
      </c>
      <c r="M94" s="28">
        <v>8.2474100000000004</v>
      </c>
      <c r="N94" s="1"/>
      <c r="O94" s="1"/>
    </row>
    <row r="95" spans="1:15" ht="12.75" customHeight="1">
      <c r="A95" s="53">
        <v>86</v>
      </c>
      <c r="B95" s="28" t="s">
        <v>112</v>
      </c>
      <c r="C95" s="28">
        <v>641.70000000000005</v>
      </c>
      <c r="D95" s="37">
        <v>633.7166666666667</v>
      </c>
      <c r="E95" s="37">
        <v>620.08333333333337</v>
      </c>
      <c r="F95" s="37">
        <v>598.4666666666667</v>
      </c>
      <c r="G95" s="37">
        <v>584.83333333333337</v>
      </c>
      <c r="H95" s="37">
        <v>655.33333333333337</v>
      </c>
      <c r="I95" s="37">
        <v>668.96666666666658</v>
      </c>
      <c r="J95" s="37">
        <v>690.58333333333337</v>
      </c>
      <c r="K95" s="28">
        <v>647.35</v>
      </c>
      <c r="L95" s="28">
        <v>612.1</v>
      </c>
      <c r="M95" s="28">
        <v>14.204980000000001</v>
      </c>
      <c r="N95" s="1"/>
      <c r="O95" s="1"/>
    </row>
    <row r="96" spans="1:15" ht="12.75" customHeight="1">
      <c r="A96" s="53">
        <v>87</v>
      </c>
      <c r="B96" s="28" t="s">
        <v>261</v>
      </c>
      <c r="C96" s="28">
        <v>286.5</v>
      </c>
      <c r="D96" s="37">
        <v>289.2</v>
      </c>
      <c r="E96" s="37">
        <v>280.64999999999998</v>
      </c>
      <c r="F96" s="37">
        <v>274.8</v>
      </c>
      <c r="G96" s="37">
        <v>266.25</v>
      </c>
      <c r="H96" s="37">
        <v>295.04999999999995</v>
      </c>
      <c r="I96" s="37">
        <v>303.60000000000002</v>
      </c>
      <c r="J96" s="37">
        <v>309.44999999999993</v>
      </c>
      <c r="K96" s="28">
        <v>297.75</v>
      </c>
      <c r="L96" s="28">
        <v>283.35000000000002</v>
      </c>
      <c r="M96" s="28">
        <v>8.6244899999999998</v>
      </c>
      <c r="N96" s="1"/>
      <c r="O96" s="1"/>
    </row>
    <row r="97" spans="1:15" ht="12.75" customHeight="1">
      <c r="A97" s="53">
        <v>88</v>
      </c>
      <c r="B97" s="28" t="s">
        <v>114</v>
      </c>
      <c r="C97" s="28">
        <v>1146.45</v>
      </c>
      <c r="D97" s="37">
        <v>1148.1333333333334</v>
      </c>
      <c r="E97" s="37">
        <v>1131.916666666667</v>
      </c>
      <c r="F97" s="37">
        <v>1117.3833333333334</v>
      </c>
      <c r="G97" s="37">
        <v>1101.166666666667</v>
      </c>
      <c r="H97" s="37">
        <v>1162.666666666667</v>
      </c>
      <c r="I97" s="37">
        <v>1178.8833333333337</v>
      </c>
      <c r="J97" s="37">
        <v>1193.416666666667</v>
      </c>
      <c r="K97" s="28">
        <v>1164.3499999999999</v>
      </c>
      <c r="L97" s="28">
        <v>1133.5999999999999</v>
      </c>
      <c r="M97" s="28">
        <v>32.438130000000001</v>
      </c>
      <c r="N97" s="1"/>
      <c r="O97" s="1"/>
    </row>
    <row r="98" spans="1:15" ht="12.75" customHeight="1">
      <c r="A98" s="53">
        <v>89</v>
      </c>
      <c r="B98" s="28" t="s">
        <v>116</v>
      </c>
      <c r="C98" s="28">
        <v>2172.35</v>
      </c>
      <c r="D98" s="37">
        <v>2163.9166666666665</v>
      </c>
      <c r="E98" s="37">
        <v>2143.4333333333329</v>
      </c>
      <c r="F98" s="37">
        <v>2114.5166666666664</v>
      </c>
      <c r="G98" s="37">
        <v>2094.0333333333328</v>
      </c>
      <c r="H98" s="37">
        <v>2192.833333333333</v>
      </c>
      <c r="I98" s="37">
        <v>2213.3166666666666</v>
      </c>
      <c r="J98" s="37">
        <v>2242.2333333333331</v>
      </c>
      <c r="K98" s="28">
        <v>2184.4</v>
      </c>
      <c r="L98" s="28">
        <v>2135</v>
      </c>
      <c r="M98" s="28">
        <v>4.59612</v>
      </c>
      <c r="N98" s="1"/>
      <c r="O98" s="1"/>
    </row>
    <row r="99" spans="1:15" ht="12.75" customHeight="1">
      <c r="A99" s="53">
        <v>90</v>
      </c>
      <c r="B99" s="28" t="s">
        <v>117</v>
      </c>
      <c r="C99" s="28">
        <v>1473.7</v>
      </c>
      <c r="D99" s="37">
        <v>1480.8166666666666</v>
      </c>
      <c r="E99" s="37">
        <v>1462.1833333333332</v>
      </c>
      <c r="F99" s="37">
        <v>1450.6666666666665</v>
      </c>
      <c r="G99" s="37">
        <v>1432.0333333333331</v>
      </c>
      <c r="H99" s="37">
        <v>1492.3333333333333</v>
      </c>
      <c r="I99" s="37">
        <v>1510.9666666666665</v>
      </c>
      <c r="J99" s="37">
        <v>1522.4833333333333</v>
      </c>
      <c r="K99" s="28">
        <v>1499.45</v>
      </c>
      <c r="L99" s="28">
        <v>1469.3</v>
      </c>
      <c r="M99" s="28">
        <v>73.283100000000005</v>
      </c>
      <c r="N99" s="1"/>
      <c r="O99" s="1"/>
    </row>
    <row r="100" spans="1:15" ht="12.75" customHeight="1">
      <c r="A100" s="53">
        <v>91</v>
      </c>
      <c r="B100" s="28" t="s">
        <v>118</v>
      </c>
      <c r="C100" s="28">
        <v>557.29999999999995</v>
      </c>
      <c r="D100" s="37">
        <v>567.36666666666667</v>
      </c>
      <c r="E100" s="37">
        <v>544.93333333333339</v>
      </c>
      <c r="F100" s="37">
        <v>532.56666666666672</v>
      </c>
      <c r="G100" s="37">
        <v>510.13333333333344</v>
      </c>
      <c r="H100" s="37">
        <v>579.73333333333335</v>
      </c>
      <c r="I100" s="37">
        <v>602.16666666666652</v>
      </c>
      <c r="J100" s="37">
        <v>614.5333333333333</v>
      </c>
      <c r="K100" s="28">
        <v>589.79999999999995</v>
      </c>
      <c r="L100" s="28">
        <v>555</v>
      </c>
      <c r="M100" s="28">
        <v>71.68038</v>
      </c>
      <c r="N100" s="1"/>
      <c r="O100" s="1"/>
    </row>
    <row r="101" spans="1:15" ht="12.75" customHeight="1">
      <c r="A101" s="53">
        <v>92</v>
      </c>
      <c r="B101" s="28" t="s">
        <v>113</v>
      </c>
      <c r="C101" s="28">
        <v>1156.05</v>
      </c>
      <c r="D101" s="37">
        <v>1154.2166666666667</v>
      </c>
      <c r="E101" s="37">
        <v>1143.4333333333334</v>
      </c>
      <c r="F101" s="37">
        <v>1130.8166666666666</v>
      </c>
      <c r="G101" s="37">
        <v>1120.0333333333333</v>
      </c>
      <c r="H101" s="37">
        <v>1166.8333333333335</v>
      </c>
      <c r="I101" s="37">
        <v>1177.6166666666668</v>
      </c>
      <c r="J101" s="37">
        <v>1190.2333333333336</v>
      </c>
      <c r="K101" s="28">
        <v>1165</v>
      </c>
      <c r="L101" s="28">
        <v>1141.5999999999999</v>
      </c>
      <c r="M101" s="28">
        <v>10.946210000000001</v>
      </c>
      <c r="N101" s="1"/>
      <c r="O101" s="1"/>
    </row>
    <row r="102" spans="1:15" ht="12.75" customHeight="1">
      <c r="A102" s="53">
        <v>93</v>
      </c>
      <c r="B102" s="28" t="s">
        <v>119</v>
      </c>
      <c r="C102" s="28">
        <v>2648.5</v>
      </c>
      <c r="D102" s="37">
        <v>2660.7999999999997</v>
      </c>
      <c r="E102" s="37">
        <v>2618.4499999999994</v>
      </c>
      <c r="F102" s="37">
        <v>2588.3999999999996</v>
      </c>
      <c r="G102" s="37">
        <v>2546.0499999999993</v>
      </c>
      <c r="H102" s="37">
        <v>2690.8499999999995</v>
      </c>
      <c r="I102" s="37">
        <v>2733.2</v>
      </c>
      <c r="J102" s="37">
        <v>2763.2499999999995</v>
      </c>
      <c r="K102" s="28">
        <v>2703.15</v>
      </c>
      <c r="L102" s="28">
        <v>2630.75</v>
      </c>
      <c r="M102" s="28">
        <v>5.76694</v>
      </c>
      <c r="N102" s="1"/>
      <c r="O102" s="1"/>
    </row>
    <row r="103" spans="1:15" ht="12.75" customHeight="1">
      <c r="A103" s="53">
        <v>94</v>
      </c>
      <c r="B103" s="28" t="s">
        <v>121</v>
      </c>
      <c r="C103" s="28">
        <v>521.25</v>
      </c>
      <c r="D103" s="37">
        <v>524.9666666666667</v>
      </c>
      <c r="E103" s="37">
        <v>515.98333333333335</v>
      </c>
      <c r="F103" s="37">
        <v>510.7166666666667</v>
      </c>
      <c r="G103" s="37">
        <v>501.73333333333335</v>
      </c>
      <c r="H103" s="37">
        <v>530.23333333333335</v>
      </c>
      <c r="I103" s="37">
        <v>539.2166666666667</v>
      </c>
      <c r="J103" s="37">
        <v>544.48333333333335</v>
      </c>
      <c r="K103" s="28">
        <v>533.95000000000005</v>
      </c>
      <c r="L103" s="28">
        <v>519.70000000000005</v>
      </c>
      <c r="M103" s="28">
        <v>49.951779999999999</v>
      </c>
      <c r="N103" s="1"/>
      <c r="O103" s="1"/>
    </row>
    <row r="104" spans="1:15" ht="12.75" customHeight="1">
      <c r="A104" s="53">
        <v>95</v>
      </c>
      <c r="B104" s="28" t="s">
        <v>262</v>
      </c>
      <c r="C104" s="28">
        <v>1332.85</v>
      </c>
      <c r="D104" s="37">
        <v>1341.2833333333333</v>
      </c>
      <c r="E104" s="37">
        <v>1317.6666666666665</v>
      </c>
      <c r="F104" s="37">
        <v>1302.4833333333331</v>
      </c>
      <c r="G104" s="37">
        <v>1278.8666666666663</v>
      </c>
      <c r="H104" s="37">
        <v>1356.4666666666667</v>
      </c>
      <c r="I104" s="37">
        <v>1380.0833333333335</v>
      </c>
      <c r="J104" s="37">
        <v>1395.2666666666669</v>
      </c>
      <c r="K104" s="28">
        <v>1364.9</v>
      </c>
      <c r="L104" s="28">
        <v>1326.1</v>
      </c>
      <c r="M104" s="28">
        <v>3.4725100000000002</v>
      </c>
      <c r="N104" s="1"/>
      <c r="O104" s="1"/>
    </row>
    <row r="105" spans="1:15" ht="12.75" customHeight="1">
      <c r="A105" s="53">
        <v>96</v>
      </c>
      <c r="B105" s="28" t="s">
        <v>391</v>
      </c>
      <c r="C105" s="28">
        <v>126</v>
      </c>
      <c r="D105" s="37">
        <v>128.66666666666666</v>
      </c>
      <c r="E105" s="37">
        <v>122.5333333333333</v>
      </c>
      <c r="F105" s="37">
        <v>119.06666666666665</v>
      </c>
      <c r="G105" s="37">
        <v>112.93333333333329</v>
      </c>
      <c r="H105" s="37">
        <v>132.13333333333333</v>
      </c>
      <c r="I105" s="37">
        <v>138.26666666666671</v>
      </c>
      <c r="J105" s="37">
        <v>141.73333333333332</v>
      </c>
      <c r="K105" s="28">
        <v>134.80000000000001</v>
      </c>
      <c r="L105" s="28">
        <v>125.2</v>
      </c>
      <c r="M105" s="28">
        <v>98.698520000000002</v>
      </c>
      <c r="N105" s="1"/>
      <c r="O105" s="1"/>
    </row>
    <row r="106" spans="1:15" ht="12.75" customHeight="1">
      <c r="A106" s="53">
        <v>97</v>
      </c>
      <c r="B106" s="28" t="s">
        <v>122</v>
      </c>
      <c r="C106" s="28">
        <v>289.75</v>
      </c>
      <c r="D106" s="37">
        <v>292.23333333333329</v>
      </c>
      <c r="E106" s="37">
        <v>285.66666666666657</v>
      </c>
      <c r="F106" s="37">
        <v>281.58333333333326</v>
      </c>
      <c r="G106" s="37">
        <v>275.01666666666654</v>
      </c>
      <c r="H106" s="37">
        <v>296.31666666666661</v>
      </c>
      <c r="I106" s="37">
        <v>302.88333333333333</v>
      </c>
      <c r="J106" s="37">
        <v>306.96666666666664</v>
      </c>
      <c r="K106" s="28">
        <v>298.8</v>
      </c>
      <c r="L106" s="28">
        <v>288.14999999999998</v>
      </c>
      <c r="M106" s="28">
        <v>19.235769999999999</v>
      </c>
      <c r="N106" s="1"/>
      <c r="O106" s="1"/>
    </row>
    <row r="107" spans="1:15" ht="12.75" customHeight="1">
      <c r="A107" s="53">
        <v>98</v>
      </c>
      <c r="B107" s="28" t="s">
        <v>123</v>
      </c>
      <c r="C107" s="28">
        <v>2228.5500000000002</v>
      </c>
      <c r="D107" s="37">
        <v>2223.9333333333334</v>
      </c>
      <c r="E107" s="37">
        <v>2211.6166666666668</v>
      </c>
      <c r="F107" s="37">
        <v>2194.6833333333334</v>
      </c>
      <c r="G107" s="37">
        <v>2182.3666666666668</v>
      </c>
      <c r="H107" s="37">
        <v>2240.8666666666668</v>
      </c>
      <c r="I107" s="37">
        <v>2253.1833333333334</v>
      </c>
      <c r="J107" s="37">
        <v>2270.1166666666668</v>
      </c>
      <c r="K107" s="28">
        <v>2236.25</v>
      </c>
      <c r="L107" s="28">
        <v>2207</v>
      </c>
      <c r="M107" s="28">
        <v>16.615010000000002</v>
      </c>
      <c r="N107" s="1"/>
      <c r="O107" s="1"/>
    </row>
    <row r="108" spans="1:15" ht="12.75" customHeight="1">
      <c r="A108" s="53">
        <v>99</v>
      </c>
      <c r="B108" s="28" t="s">
        <v>263</v>
      </c>
      <c r="C108" s="28">
        <v>313.7</v>
      </c>
      <c r="D108" s="37">
        <v>315.81666666666666</v>
      </c>
      <c r="E108" s="37">
        <v>307.88333333333333</v>
      </c>
      <c r="F108" s="37">
        <v>302.06666666666666</v>
      </c>
      <c r="G108" s="37">
        <v>294.13333333333333</v>
      </c>
      <c r="H108" s="37">
        <v>321.63333333333333</v>
      </c>
      <c r="I108" s="37">
        <v>329.56666666666661</v>
      </c>
      <c r="J108" s="37">
        <v>335.38333333333333</v>
      </c>
      <c r="K108" s="28">
        <v>323.75</v>
      </c>
      <c r="L108" s="28">
        <v>310</v>
      </c>
      <c r="M108" s="28">
        <v>5.1058399999999997</v>
      </c>
      <c r="N108" s="1"/>
      <c r="O108" s="1"/>
    </row>
    <row r="109" spans="1:15" ht="12.75" customHeight="1">
      <c r="A109" s="53">
        <v>100</v>
      </c>
      <c r="B109" s="28" t="s">
        <v>115</v>
      </c>
      <c r="C109" s="28">
        <v>2296.8000000000002</v>
      </c>
      <c r="D109" s="37">
        <v>2325.6</v>
      </c>
      <c r="E109" s="37">
        <v>2261.1999999999998</v>
      </c>
      <c r="F109" s="37">
        <v>2225.6</v>
      </c>
      <c r="G109" s="37">
        <v>2161.1999999999998</v>
      </c>
      <c r="H109" s="37">
        <v>2361.1999999999998</v>
      </c>
      <c r="I109" s="37">
        <v>2425.6000000000004</v>
      </c>
      <c r="J109" s="37">
        <v>2461.1999999999998</v>
      </c>
      <c r="K109" s="28">
        <v>2390</v>
      </c>
      <c r="L109" s="28">
        <v>2290</v>
      </c>
      <c r="M109" s="28">
        <v>59.036969999999997</v>
      </c>
      <c r="N109" s="1"/>
      <c r="O109" s="1"/>
    </row>
    <row r="110" spans="1:15" ht="12.75" customHeight="1">
      <c r="A110" s="53">
        <v>101</v>
      </c>
      <c r="B110" s="28" t="s">
        <v>125</v>
      </c>
      <c r="C110" s="28">
        <v>753.7</v>
      </c>
      <c r="D110" s="37">
        <v>759.6</v>
      </c>
      <c r="E110" s="37">
        <v>745.25</v>
      </c>
      <c r="F110" s="37">
        <v>736.8</v>
      </c>
      <c r="G110" s="37">
        <v>722.44999999999993</v>
      </c>
      <c r="H110" s="37">
        <v>768.05000000000007</v>
      </c>
      <c r="I110" s="37">
        <v>782.4000000000002</v>
      </c>
      <c r="J110" s="37">
        <v>790.85000000000014</v>
      </c>
      <c r="K110" s="28">
        <v>773.95</v>
      </c>
      <c r="L110" s="28">
        <v>751.15</v>
      </c>
      <c r="M110" s="28">
        <v>161.70656</v>
      </c>
      <c r="N110" s="1"/>
      <c r="O110" s="1"/>
    </row>
    <row r="111" spans="1:15" ht="12.75" customHeight="1">
      <c r="A111" s="53">
        <v>102</v>
      </c>
      <c r="B111" s="28" t="s">
        <v>126</v>
      </c>
      <c r="C111" s="28">
        <v>1285.75</v>
      </c>
      <c r="D111" s="37">
        <v>1297.95</v>
      </c>
      <c r="E111" s="37">
        <v>1268.0500000000002</v>
      </c>
      <c r="F111" s="37">
        <v>1250.3500000000001</v>
      </c>
      <c r="G111" s="37">
        <v>1220.4500000000003</v>
      </c>
      <c r="H111" s="37">
        <v>1315.65</v>
      </c>
      <c r="I111" s="37">
        <v>1345.5500000000002</v>
      </c>
      <c r="J111" s="37">
        <v>1363.25</v>
      </c>
      <c r="K111" s="28">
        <v>1327.85</v>
      </c>
      <c r="L111" s="28">
        <v>1280.25</v>
      </c>
      <c r="M111" s="28">
        <v>9.7004599999999996</v>
      </c>
      <c r="N111" s="1"/>
      <c r="O111" s="1"/>
    </row>
    <row r="112" spans="1:15" ht="12.75" customHeight="1">
      <c r="A112" s="53">
        <v>103</v>
      </c>
      <c r="B112" s="28" t="s">
        <v>127</v>
      </c>
      <c r="C112" s="28">
        <v>502.6</v>
      </c>
      <c r="D112" s="37">
        <v>504.11666666666662</v>
      </c>
      <c r="E112" s="37">
        <v>498.08333333333326</v>
      </c>
      <c r="F112" s="37">
        <v>493.56666666666666</v>
      </c>
      <c r="G112" s="37">
        <v>487.5333333333333</v>
      </c>
      <c r="H112" s="37">
        <v>508.63333333333321</v>
      </c>
      <c r="I112" s="37">
        <v>514.66666666666663</v>
      </c>
      <c r="J112" s="37">
        <v>519.18333333333317</v>
      </c>
      <c r="K112" s="28">
        <v>510.15</v>
      </c>
      <c r="L112" s="28">
        <v>499.6</v>
      </c>
      <c r="M112" s="28">
        <v>15.702590000000001</v>
      </c>
      <c r="N112" s="1"/>
      <c r="O112" s="1"/>
    </row>
    <row r="113" spans="1:15" ht="12.75" customHeight="1">
      <c r="A113" s="53">
        <v>104</v>
      </c>
      <c r="B113" s="28" t="s">
        <v>264</v>
      </c>
      <c r="C113" s="28">
        <v>723.55</v>
      </c>
      <c r="D113" s="37">
        <v>719.86666666666667</v>
      </c>
      <c r="E113" s="37">
        <v>709.93333333333339</v>
      </c>
      <c r="F113" s="37">
        <v>696.31666666666672</v>
      </c>
      <c r="G113" s="37">
        <v>686.38333333333344</v>
      </c>
      <c r="H113" s="37">
        <v>733.48333333333335</v>
      </c>
      <c r="I113" s="37">
        <v>743.41666666666652</v>
      </c>
      <c r="J113" s="37">
        <v>757.0333333333333</v>
      </c>
      <c r="K113" s="28">
        <v>729.8</v>
      </c>
      <c r="L113" s="28">
        <v>706.25</v>
      </c>
      <c r="M113" s="28">
        <v>8.7696500000000004</v>
      </c>
      <c r="N113" s="1"/>
      <c r="O113" s="1"/>
    </row>
    <row r="114" spans="1:15" ht="12.75" customHeight="1">
      <c r="A114" s="53">
        <v>105</v>
      </c>
      <c r="B114" s="28" t="s">
        <v>129</v>
      </c>
      <c r="C114" s="28">
        <v>43.8</v>
      </c>
      <c r="D114" s="37">
        <v>44.466666666666661</v>
      </c>
      <c r="E114" s="37">
        <v>42.883333333333326</v>
      </c>
      <c r="F114" s="37">
        <v>41.966666666666661</v>
      </c>
      <c r="G114" s="37">
        <v>40.383333333333326</v>
      </c>
      <c r="H114" s="37">
        <v>45.383333333333326</v>
      </c>
      <c r="I114" s="37">
        <v>46.966666666666654</v>
      </c>
      <c r="J114" s="37">
        <v>47.883333333333326</v>
      </c>
      <c r="K114" s="28">
        <v>46.05</v>
      </c>
      <c r="L114" s="28">
        <v>43.55</v>
      </c>
      <c r="M114" s="28">
        <v>359.04563999999999</v>
      </c>
      <c r="N114" s="1"/>
      <c r="O114" s="1"/>
    </row>
    <row r="115" spans="1:15" ht="12.75" customHeight="1">
      <c r="A115" s="53">
        <v>106</v>
      </c>
      <c r="B115" s="28" t="s">
        <v>138</v>
      </c>
      <c r="C115" s="28">
        <v>219.45</v>
      </c>
      <c r="D115" s="37">
        <v>221.31666666666669</v>
      </c>
      <c r="E115" s="37">
        <v>216.63333333333338</v>
      </c>
      <c r="F115" s="37">
        <v>213.81666666666669</v>
      </c>
      <c r="G115" s="37">
        <v>209.13333333333338</v>
      </c>
      <c r="H115" s="37">
        <v>224.13333333333338</v>
      </c>
      <c r="I115" s="37">
        <v>228.81666666666672</v>
      </c>
      <c r="J115" s="37">
        <v>231.63333333333338</v>
      </c>
      <c r="K115" s="28">
        <v>226</v>
      </c>
      <c r="L115" s="28">
        <v>218.5</v>
      </c>
      <c r="M115" s="28">
        <v>227.45228</v>
      </c>
      <c r="N115" s="1"/>
      <c r="O115" s="1"/>
    </row>
    <row r="116" spans="1:15" ht="12.75" customHeight="1">
      <c r="A116" s="53">
        <v>107</v>
      </c>
      <c r="B116" s="28" t="s">
        <v>265</v>
      </c>
      <c r="C116" s="28">
        <v>5023.7</v>
      </c>
      <c r="D116" s="37">
        <v>4975.4666666666662</v>
      </c>
      <c r="E116" s="37">
        <v>4853.2333333333327</v>
      </c>
      <c r="F116" s="37">
        <v>4682.7666666666664</v>
      </c>
      <c r="G116" s="37">
        <v>4560.5333333333328</v>
      </c>
      <c r="H116" s="37">
        <v>5145.9333333333325</v>
      </c>
      <c r="I116" s="37">
        <v>5268.1666666666661</v>
      </c>
      <c r="J116" s="37">
        <v>5438.6333333333323</v>
      </c>
      <c r="K116" s="28">
        <v>5097.7</v>
      </c>
      <c r="L116" s="28">
        <v>4805</v>
      </c>
      <c r="M116" s="28">
        <v>1.5780799999999999</v>
      </c>
      <c r="N116" s="1"/>
      <c r="O116" s="1"/>
    </row>
    <row r="117" spans="1:15" ht="12.75" customHeight="1">
      <c r="A117" s="53">
        <v>108</v>
      </c>
      <c r="B117" s="28" t="s">
        <v>406</v>
      </c>
      <c r="C117" s="28">
        <v>149</v>
      </c>
      <c r="D117" s="37">
        <v>148.18333333333334</v>
      </c>
      <c r="E117" s="37">
        <v>146.36666666666667</v>
      </c>
      <c r="F117" s="37">
        <v>143.73333333333335</v>
      </c>
      <c r="G117" s="37">
        <v>141.91666666666669</v>
      </c>
      <c r="H117" s="37">
        <v>150.81666666666666</v>
      </c>
      <c r="I117" s="37">
        <v>152.63333333333333</v>
      </c>
      <c r="J117" s="37">
        <v>155.26666666666665</v>
      </c>
      <c r="K117" s="28">
        <v>150</v>
      </c>
      <c r="L117" s="28">
        <v>145.55000000000001</v>
      </c>
      <c r="M117" s="28">
        <v>33.061190000000003</v>
      </c>
      <c r="N117" s="1"/>
      <c r="O117" s="1"/>
    </row>
    <row r="118" spans="1:15" ht="12.75" customHeight="1">
      <c r="A118" s="53">
        <v>109</v>
      </c>
      <c r="B118" s="28" t="s">
        <v>131</v>
      </c>
      <c r="C118" s="28">
        <v>195.1</v>
      </c>
      <c r="D118" s="37">
        <v>196.70000000000002</v>
      </c>
      <c r="E118" s="37">
        <v>191.40000000000003</v>
      </c>
      <c r="F118" s="37">
        <v>187.70000000000002</v>
      </c>
      <c r="G118" s="37">
        <v>182.40000000000003</v>
      </c>
      <c r="H118" s="37">
        <v>200.40000000000003</v>
      </c>
      <c r="I118" s="37">
        <v>205.70000000000005</v>
      </c>
      <c r="J118" s="37">
        <v>209.40000000000003</v>
      </c>
      <c r="K118" s="28">
        <v>202</v>
      </c>
      <c r="L118" s="28">
        <v>193</v>
      </c>
      <c r="M118" s="28">
        <v>57.144240000000003</v>
      </c>
      <c r="N118" s="1"/>
      <c r="O118" s="1"/>
    </row>
    <row r="119" spans="1:15" ht="12.75" customHeight="1">
      <c r="A119" s="53">
        <v>110</v>
      </c>
      <c r="B119" s="28" t="s">
        <v>136</v>
      </c>
      <c r="C119" s="28">
        <v>116.55</v>
      </c>
      <c r="D119" s="37">
        <v>117.90000000000002</v>
      </c>
      <c r="E119" s="37">
        <v>114.80000000000004</v>
      </c>
      <c r="F119" s="37">
        <v>113.05000000000003</v>
      </c>
      <c r="G119" s="37">
        <v>109.95000000000005</v>
      </c>
      <c r="H119" s="37">
        <v>119.65000000000003</v>
      </c>
      <c r="I119" s="37">
        <v>122.75000000000003</v>
      </c>
      <c r="J119" s="37">
        <v>124.50000000000003</v>
      </c>
      <c r="K119" s="28">
        <v>121</v>
      </c>
      <c r="L119" s="28">
        <v>116.15</v>
      </c>
      <c r="M119" s="28">
        <v>109.75847</v>
      </c>
      <c r="N119" s="1"/>
      <c r="O119" s="1"/>
    </row>
    <row r="120" spans="1:15" ht="12.75" customHeight="1">
      <c r="A120" s="53">
        <v>111</v>
      </c>
      <c r="B120" s="28" t="s">
        <v>137</v>
      </c>
      <c r="C120" s="28">
        <v>798.35</v>
      </c>
      <c r="D120" s="37">
        <v>803.55000000000007</v>
      </c>
      <c r="E120" s="37">
        <v>787.15000000000009</v>
      </c>
      <c r="F120" s="37">
        <v>775.95</v>
      </c>
      <c r="G120" s="37">
        <v>759.55000000000007</v>
      </c>
      <c r="H120" s="37">
        <v>814.75000000000011</v>
      </c>
      <c r="I120" s="37">
        <v>831.15</v>
      </c>
      <c r="J120" s="37">
        <v>842.35000000000014</v>
      </c>
      <c r="K120" s="28">
        <v>819.95</v>
      </c>
      <c r="L120" s="28">
        <v>792.35</v>
      </c>
      <c r="M120" s="28">
        <v>49.17765</v>
      </c>
      <c r="N120" s="1"/>
      <c r="O120" s="1"/>
    </row>
    <row r="121" spans="1:15" ht="12.75" customHeight="1">
      <c r="A121" s="53">
        <v>112</v>
      </c>
      <c r="B121" s="28" t="s">
        <v>832</v>
      </c>
      <c r="C121" s="28">
        <v>22.1</v>
      </c>
      <c r="D121" s="37">
        <v>22.316666666666666</v>
      </c>
      <c r="E121" s="37">
        <v>21.783333333333331</v>
      </c>
      <c r="F121" s="37">
        <v>21.466666666666665</v>
      </c>
      <c r="G121" s="37">
        <v>20.93333333333333</v>
      </c>
      <c r="H121" s="37">
        <v>22.633333333333333</v>
      </c>
      <c r="I121" s="37">
        <v>23.166666666666671</v>
      </c>
      <c r="J121" s="37">
        <v>23.483333333333334</v>
      </c>
      <c r="K121" s="28">
        <v>22.85</v>
      </c>
      <c r="L121" s="28">
        <v>22</v>
      </c>
      <c r="M121" s="28">
        <v>118.87542000000001</v>
      </c>
      <c r="N121" s="1"/>
      <c r="O121" s="1"/>
    </row>
    <row r="122" spans="1:15" ht="12.75" customHeight="1">
      <c r="A122" s="53">
        <v>113</v>
      </c>
      <c r="B122" s="28" t="s">
        <v>130</v>
      </c>
      <c r="C122" s="28">
        <v>380.65</v>
      </c>
      <c r="D122" s="37">
        <v>381.16666666666669</v>
      </c>
      <c r="E122" s="37">
        <v>371.03333333333336</v>
      </c>
      <c r="F122" s="37">
        <v>361.41666666666669</v>
      </c>
      <c r="G122" s="37">
        <v>351.28333333333336</v>
      </c>
      <c r="H122" s="37">
        <v>390.78333333333336</v>
      </c>
      <c r="I122" s="37">
        <v>400.91666666666669</v>
      </c>
      <c r="J122" s="37">
        <v>410.53333333333336</v>
      </c>
      <c r="K122" s="28">
        <v>391.3</v>
      </c>
      <c r="L122" s="28">
        <v>371.55</v>
      </c>
      <c r="M122" s="28">
        <v>30.020859999999999</v>
      </c>
      <c r="N122" s="1"/>
      <c r="O122" s="1"/>
    </row>
    <row r="123" spans="1:15" ht="12.75" customHeight="1">
      <c r="A123" s="53">
        <v>114</v>
      </c>
      <c r="B123" s="28" t="s">
        <v>134</v>
      </c>
      <c r="C123" s="28">
        <v>247.2</v>
      </c>
      <c r="D123" s="37">
        <v>248.9</v>
      </c>
      <c r="E123" s="37">
        <v>243.35000000000002</v>
      </c>
      <c r="F123" s="37">
        <v>239.50000000000003</v>
      </c>
      <c r="G123" s="37">
        <v>233.95000000000005</v>
      </c>
      <c r="H123" s="37">
        <v>252.75</v>
      </c>
      <c r="I123" s="37">
        <v>258.3</v>
      </c>
      <c r="J123" s="37">
        <v>262.14999999999998</v>
      </c>
      <c r="K123" s="28">
        <v>254.45</v>
      </c>
      <c r="L123" s="28">
        <v>245.05</v>
      </c>
      <c r="M123" s="28">
        <v>34.81353</v>
      </c>
      <c r="N123" s="1"/>
      <c r="O123" s="1"/>
    </row>
    <row r="124" spans="1:15" ht="12.75" customHeight="1">
      <c r="A124" s="53">
        <v>115</v>
      </c>
      <c r="B124" s="28" t="s">
        <v>133</v>
      </c>
      <c r="C124" s="28">
        <v>941.6</v>
      </c>
      <c r="D124" s="37">
        <v>947.86666666666679</v>
      </c>
      <c r="E124" s="37">
        <v>930.93333333333362</v>
      </c>
      <c r="F124" s="37">
        <v>920.26666666666688</v>
      </c>
      <c r="G124" s="37">
        <v>903.33333333333371</v>
      </c>
      <c r="H124" s="37">
        <v>958.53333333333353</v>
      </c>
      <c r="I124" s="37">
        <v>975.4666666666667</v>
      </c>
      <c r="J124" s="37">
        <v>986.13333333333344</v>
      </c>
      <c r="K124" s="28">
        <v>964.8</v>
      </c>
      <c r="L124" s="28">
        <v>937.2</v>
      </c>
      <c r="M124" s="28">
        <v>36.524189999999997</v>
      </c>
      <c r="N124" s="1"/>
      <c r="O124" s="1"/>
    </row>
    <row r="125" spans="1:15" ht="12.75" customHeight="1">
      <c r="A125" s="53">
        <v>116</v>
      </c>
      <c r="B125" s="28" t="s">
        <v>166</v>
      </c>
      <c r="C125" s="28">
        <v>4511.3999999999996</v>
      </c>
      <c r="D125" s="37">
        <v>4461.05</v>
      </c>
      <c r="E125" s="37">
        <v>4352.8500000000004</v>
      </c>
      <c r="F125" s="37">
        <v>4194.3</v>
      </c>
      <c r="G125" s="37">
        <v>4086.1000000000004</v>
      </c>
      <c r="H125" s="37">
        <v>4619.6000000000004</v>
      </c>
      <c r="I125" s="37">
        <v>4727.7999999999993</v>
      </c>
      <c r="J125" s="37">
        <v>4886.3500000000004</v>
      </c>
      <c r="K125" s="28">
        <v>4569.25</v>
      </c>
      <c r="L125" s="28">
        <v>4302.5</v>
      </c>
      <c r="M125" s="28">
        <v>3.8119700000000001</v>
      </c>
      <c r="N125" s="1"/>
      <c r="O125" s="1"/>
    </row>
    <row r="126" spans="1:15" ht="12.75" customHeight="1">
      <c r="A126" s="53">
        <v>117</v>
      </c>
      <c r="B126" s="28" t="s">
        <v>135</v>
      </c>
      <c r="C126" s="28">
        <v>1682.2</v>
      </c>
      <c r="D126" s="37">
        <v>1693</v>
      </c>
      <c r="E126" s="37">
        <v>1667.45</v>
      </c>
      <c r="F126" s="37">
        <v>1652.7</v>
      </c>
      <c r="G126" s="37">
        <v>1627.15</v>
      </c>
      <c r="H126" s="37">
        <v>1707.75</v>
      </c>
      <c r="I126" s="37">
        <v>1733.3000000000002</v>
      </c>
      <c r="J126" s="37">
        <v>1748.05</v>
      </c>
      <c r="K126" s="28">
        <v>1718.55</v>
      </c>
      <c r="L126" s="28">
        <v>1678.25</v>
      </c>
      <c r="M126" s="28">
        <v>74.596369999999993</v>
      </c>
      <c r="N126" s="1"/>
      <c r="O126" s="1"/>
    </row>
    <row r="127" spans="1:15" ht="12.75" customHeight="1">
      <c r="A127" s="53">
        <v>118</v>
      </c>
      <c r="B127" s="28" t="s">
        <v>132</v>
      </c>
      <c r="C127" s="28">
        <v>2092.3000000000002</v>
      </c>
      <c r="D127" s="37">
        <v>2134.5166666666669</v>
      </c>
      <c r="E127" s="37">
        <v>2040.5333333333338</v>
      </c>
      <c r="F127" s="37">
        <v>1988.7666666666669</v>
      </c>
      <c r="G127" s="37">
        <v>1894.7833333333338</v>
      </c>
      <c r="H127" s="37">
        <v>2186.2833333333338</v>
      </c>
      <c r="I127" s="37">
        <v>2280.2666666666664</v>
      </c>
      <c r="J127" s="37">
        <v>2332.0333333333338</v>
      </c>
      <c r="K127" s="28">
        <v>2228.5</v>
      </c>
      <c r="L127" s="28">
        <v>2082.75</v>
      </c>
      <c r="M127" s="28">
        <v>12.88158</v>
      </c>
      <c r="N127" s="1"/>
      <c r="O127" s="1"/>
    </row>
    <row r="128" spans="1:15" ht="12.75" customHeight="1">
      <c r="A128" s="53">
        <v>119</v>
      </c>
      <c r="B128" s="28" t="s">
        <v>266</v>
      </c>
      <c r="C128" s="28">
        <v>964.55</v>
      </c>
      <c r="D128" s="37">
        <v>966.88333333333333</v>
      </c>
      <c r="E128" s="37">
        <v>939.76666666666665</v>
      </c>
      <c r="F128" s="37">
        <v>914.98333333333335</v>
      </c>
      <c r="G128" s="37">
        <v>887.86666666666667</v>
      </c>
      <c r="H128" s="37">
        <v>991.66666666666663</v>
      </c>
      <c r="I128" s="37">
        <v>1018.7833333333332</v>
      </c>
      <c r="J128" s="37">
        <v>1043.5666666666666</v>
      </c>
      <c r="K128" s="28">
        <v>994</v>
      </c>
      <c r="L128" s="28">
        <v>942.1</v>
      </c>
      <c r="M128" s="28">
        <v>8.5102499999999992</v>
      </c>
      <c r="N128" s="1"/>
      <c r="O128" s="1"/>
    </row>
    <row r="129" spans="1:15" ht="12.75" customHeight="1">
      <c r="A129" s="53">
        <v>120</v>
      </c>
      <c r="B129" s="28" t="s">
        <v>267</v>
      </c>
      <c r="C129" s="28">
        <v>324.35000000000002</v>
      </c>
      <c r="D129" s="37">
        <v>328.86666666666667</v>
      </c>
      <c r="E129" s="37">
        <v>319.73333333333335</v>
      </c>
      <c r="F129" s="37">
        <v>315.11666666666667</v>
      </c>
      <c r="G129" s="37">
        <v>305.98333333333335</v>
      </c>
      <c r="H129" s="37">
        <v>333.48333333333335</v>
      </c>
      <c r="I129" s="37">
        <v>342.61666666666667</v>
      </c>
      <c r="J129" s="37">
        <v>347.23333333333335</v>
      </c>
      <c r="K129" s="28">
        <v>338</v>
      </c>
      <c r="L129" s="28">
        <v>324.25</v>
      </c>
      <c r="M129" s="28">
        <v>4.5232099999999997</v>
      </c>
      <c r="N129" s="1"/>
      <c r="O129" s="1"/>
    </row>
    <row r="130" spans="1:15" ht="12.75" customHeight="1">
      <c r="A130" s="53">
        <v>121</v>
      </c>
      <c r="B130" s="28" t="s">
        <v>140</v>
      </c>
      <c r="C130" s="28">
        <v>626.54999999999995</v>
      </c>
      <c r="D130" s="37">
        <v>631.94999999999993</v>
      </c>
      <c r="E130" s="37">
        <v>598.89999999999986</v>
      </c>
      <c r="F130" s="37">
        <v>571.24999999999989</v>
      </c>
      <c r="G130" s="37">
        <v>538.19999999999982</v>
      </c>
      <c r="H130" s="37">
        <v>659.59999999999991</v>
      </c>
      <c r="I130" s="37">
        <v>692.64999999999986</v>
      </c>
      <c r="J130" s="37">
        <v>720.3</v>
      </c>
      <c r="K130" s="28">
        <v>665</v>
      </c>
      <c r="L130" s="28">
        <v>604.29999999999995</v>
      </c>
      <c r="M130" s="28">
        <v>64.915760000000006</v>
      </c>
      <c r="N130" s="1"/>
      <c r="O130" s="1"/>
    </row>
    <row r="131" spans="1:15" ht="12.75" customHeight="1">
      <c r="A131" s="53">
        <v>122</v>
      </c>
      <c r="B131" s="28" t="s">
        <v>139</v>
      </c>
      <c r="C131" s="28">
        <v>407.65</v>
      </c>
      <c r="D131" s="37">
        <v>413.05</v>
      </c>
      <c r="E131" s="37">
        <v>397.1</v>
      </c>
      <c r="F131" s="37">
        <v>386.55</v>
      </c>
      <c r="G131" s="37">
        <v>370.6</v>
      </c>
      <c r="H131" s="37">
        <v>423.6</v>
      </c>
      <c r="I131" s="37">
        <v>439.54999999999995</v>
      </c>
      <c r="J131" s="37">
        <v>450.1</v>
      </c>
      <c r="K131" s="28">
        <v>429</v>
      </c>
      <c r="L131" s="28">
        <v>402.5</v>
      </c>
      <c r="M131" s="28">
        <v>89.079899999999995</v>
      </c>
      <c r="N131" s="1"/>
      <c r="O131" s="1"/>
    </row>
    <row r="132" spans="1:15" ht="12.75" customHeight="1">
      <c r="A132" s="53">
        <v>123</v>
      </c>
      <c r="B132" s="28" t="s">
        <v>141</v>
      </c>
      <c r="C132" s="28">
        <v>2947.7</v>
      </c>
      <c r="D132" s="37">
        <v>2952.3166666666671</v>
      </c>
      <c r="E132" s="37">
        <v>2885.6333333333341</v>
      </c>
      <c r="F132" s="37">
        <v>2823.5666666666671</v>
      </c>
      <c r="G132" s="37">
        <v>2756.8833333333341</v>
      </c>
      <c r="H132" s="37">
        <v>3014.3833333333341</v>
      </c>
      <c r="I132" s="37">
        <v>3081.0666666666675</v>
      </c>
      <c r="J132" s="37">
        <v>3143.1333333333341</v>
      </c>
      <c r="K132" s="28">
        <v>3019</v>
      </c>
      <c r="L132" s="28">
        <v>2890.25</v>
      </c>
      <c r="M132" s="28">
        <v>12.12832</v>
      </c>
      <c r="N132" s="1"/>
      <c r="O132" s="1"/>
    </row>
    <row r="133" spans="1:15" ht="12.75" customHeight="1">
      <c r="A133" s="53">
        <v>124</v>
      </c>
      <c r="B133" s="28" t="s">
        <v>142</v>
      </c>
      <c r="C133" s="28">
        <v>1746.85</v>
      </c>
      <c r="D133" s="37">
        <v>1769.55</v>
      </c>
      <c r="E133" s="37">
        <v>1715.25</v>
      </c>
      <c r="F133" s="37">
        <v>1683.65</v>
      </c>
      <c r="G133" s="37">
        <v>1629.3500000000001</v>
      </c>
      <c r="H133" s="37">
        <v>1801.1499999999999</v>
      </c>
      <c r="I133" s="37">
        <v>1855.4499999999996</v>
      </c>
      <c r="J133" s="37">
        <v>1887.0499999999997</v>
      </c>
      <c r="K133" s="28">
        <v>1823.85</v>
      </c>
      <c r="L133" s="28">
        <v>1737.95</v>
      </c>
      <c r="M133" s="28">
        <v>30.26821</v>
      </c>
      <c r="N133" s="1"/>
      <c r="O133" s="1"/>
    </row>
    <row r="134" spans="1:15" ht="12.75" customHeight="1">
      <c r="A134" s="53">
        <v>125</v>
      </c>
      <c r="B134" s="28" t="s">
        <v>143</v>
      </c>
      <c r="C134" s="28">
        <v>70.5</v>
      </c>
      <c r="D134" s="37">
        <v>71.233333333333334</v>
      </c>
      <c r="E134" s="37">
        <v>69.466666666666669</v>
      </c>
      <c r="F134" s="37">
        <v>68.433333333333337</v>
      </c>
      <c r="G134" s="37">
        <v>66.666666666666671</v>
      </c>
      <c r="H134" s="37">
        <v>72.266666666666666</v>
      </c>
      <c r="I134" s="37">
        <v>74.033333333333346</v>
      </c>
      <c r="J134" s="37">
        <v>75.066666666666663</v>
      </c>
      <c r="K134" s="28">
        <v>73</v>
      </c>
      <c r="L134" s="28">
        <v>70.2</v>
      </c>
      <c r="M134" s="28">
        <v>75.998519999999999</v>
      </c>
      <c r="N134" s="1"/>
      <c r="O134" s="1"/>
    </row>
    <row r="135" spans="1:15" ht="12.75" customHeight="1">
      <c r="A135" s="53">
        <v>126</v>
      </c>
      <c r="B135" s="28" t="s">
        <v>148</v>
      </c>
      <c r="C135" s="28">
        <v>4423.2</v>
      </c>
      <c r="D135" s="37">
        <v>4398.333333333333</v>
      </c>
      <c r="E135" s="37">
        <v>4283.8666666666659</v>
      </c>
      <c r="F135" s="37">
        <v>4144.5333333333328</v>
      </c>
      <c r="G135" s="37">
        <v>4030.0666666666657</v>
      </c>
      <c r="H135" s="37">
        <v>4537.6666666666661</v>
      </c>
      <c r="I135" s="37">
        <v>4652.1333333333332</v>
      </c>
      <c r="J135" s="37">
        <v>4791.4666666666662</v>
      </c>
      <c r="K135" s="28">
        <v>4512.8</v>
      </c>
      <c r="L135" s="28">
        <v>4259</v>
      </c>
      <c r="M135" s="28">
        <v>4.3280200000000004</v>
      </c>
      <c r="N135" s="1"/>
      <c r="O135" s="1"/>
    </row>
    <row r="136" spans="1:15" ht="12.75" customHeight="1">
      <c r="A136" s="53">
        <v>127</v>
      </c>
      <c r="B136" s="28" t="s">
        <v>145</v>
      </c>
      <c r="C136" s="28">
        <v>358.6</v>
      </c>
      <c r="D136" s="37">
        <v>365.7833333333333</v>
      </c>
      <c r="E136" s="37">
        <v>349.56666666666661</v>
      </c>
      <c r="F136" s="37">
        <v>340.5333333333333</v>
      </c>
      <c r="G136" s="37">
        <v>324.31666666666661</v>
      </c>
      <c r="H136" s="37">
        <v>374.81666666666661</v>
      </c>
      <c r="I136" s="37">
        <v>391.0333333333333</v>
      </c>
      <c r="J136" s="37">
        <v>400.06666666666661</v>
      </c>
      <c r="K136" s="28">
        <v>382</v>
      </c>
      <c r="L136" s="28">
        <v>356.75</v>
      </c>
      <c r="M136" s="28">
        <v>93.231139999999996</v>
      </c>
      <c r="N136" s="1"/>
      <c r="O136" s="1"/>
    </row>
    <row r="137" spans="1:15" ht="12.75" customHeight="1">
      <c r="A137" s="53">
        <v>128</v>
      </c>
      <c r="B137" s="28" t="s">
        <v>147</v>
      </c>
      <c r="C137" s="28">
        <v>5885.35</v>
      </c>
      <c r="D137" s="37">
        <v>5849.3500000000013</v>
      </c>
      <c r="E137" s="37">
        <v>5706.1000000000022</v>
      </c>
      <c r="F137" s="37">
        <v>5526.8500000000013</v>
      </c>
      <c r="G137" s="37">
        <v>5383.6000000000022</v>
      </c>
      <c r="H137" s="37">
        <v>6028.6000000000022</v>
      </c>
      <c r="I137" s="37">
        <v>6171.85</v>
      </c>
      <c r="J137" s="37">
        <v>6351.1000000000022</v>
      </c>
      <c r="K137" s="28">
        <v>5992.6</v>
      </c>
      <c r="L137" s="28">
        <v>5670.1</v>
      </c>
      <c r="M137" s="28">
        <v>3.9415499999999999</v>
      </c>
      <c r="N137" s="1"/>
      <c r="O137" s="1"/>
    </row>
    <row r="138" spans="1:15" ht="12.75" customHeight="1">
      <c r="A138" s="53">
        <v>129</v>
      </c>
      <c r="B138" s="28" t="s">
        <v>146</v>
      </c>
      <c r="C138" s="28">
        <v>1799</v>
      </c>
      <c r="D138" s="37">
        <v>1813.6499999999999</v>
      </c>
      <c r="E138" s="37">
        <v>1780.3499999999997</v>
      </c>
      <c r="F138" s="37">
        <v>1761.6999999999998</v>
      </c>
      <c r="G138" s="37">
        <v>1728.3999999999996</v>
      </c>
      <c r="H138" s="37">
        <v>1832.2999999999997</v>
      </c>
      <c r="I138" s="37">
        <v>1865.6</v>
      </c>
      <c r="J138" s="37">
        <v>1884.2499999999998</v>
      </c>
      <c r="K138" s="28">
        <v>1846.95</v>
      </c>
      <c r="L138" s="28">
        <v>1795</v>
      </c>
      <c r="M138" s="28">
        <v>22.901990000000001</v>
      </c>
      <c r="N138" s="1"/>
      <c r="O138" s="1"/>
    </row>
    <row r="139" spans="1:15" ht="12.75" customHeight="1">
      <c r="A139" s="53">
        <v>130</v>
      </c>
      <c r="B139" s="28" t="s">
        <v>268</v>
      </c>
      <c r="C139" s="28">
        <v>528.35</v>
      </c>
      <c r="D139" s="37">
        <v>536.86666666666667</v>
      </c>
      <c r="E139" s="37">
        <v>515.33333333333337</v>
      </c>
      <c r="F139" s="37">
        <v>502.31666666666672</v>
      </c>
      <c r="G139" s="37">
        <v>480.78333333333342</v>
      </c>
      <c r="H139" s="37">
        <v>549.88333333333333</v>
      </c>
      <c r="I139" s="37">
        <v>571.41666666666663</v>
      </c>
      <c r="J139" s="37">
        <v>584.43333333333328</v>
      </c>
      <c r="K139" s="28">
        <v>558.4</v>
      </c>
      <c r="L139" s="28">
        <v>523.85</v>
      </c>
      <c r="M139" s="28">
        <v>33.548929999999999</v>
      </c>
      <c r="N139" s="1"/>
      <c r="O139" s="1"/>
    </row>
    <row r="140" spans="1:15" ht="12.75" customHeight="1">
      <c r="A140" s="53">
        <v>131</v>
      </c>
      <c r="B140" s="28" t="s">
        <v>149</v>
      </c>
      <c r="C140" s="28">
        <v>761.35</v>
      </c>
      <c r="D140" s="37">
        <v>770.35</v>
      </c>
      <c r="E140" s="37">
        <v>749</v>
      </c>
      <c r="F140" s="37">
        <v>736.65</v>
      </c>
      <c r="G140" s="37">
        <v>715.3</v>
      </c>
      <c r="H140" s="37">
        <v>782.7</v>
      </c>
      <c r="I140" s="37">
        <v>804.05000000000018</v>
      </c>
      <c r="J140" s="37">
        <v>816.40000000000009</v>
      </c>
      <c r="K140" s="28">
        <v>791.7</v>
      </c>
      <c r="L140" s="28">
        <v>758</v>
      </c>
      <c r="M140" s="28">
        <v>28.496420000000001</v>
      </c>
      <c r="N140" s="1"/>
      <c r="O140" s="1"/>
    </row>
    <row r="141" spans="1:15" ht="12.75" customHeight="1">
      <c r="A141" s="53">
        <v>132</v>
      </c>
      <c r="B141" s="28" t="s">
        <v>162</v>
      </c>
      <c r="C141" s="28">
        <v>65929</v>
      </c>
      <c r="D141" s="37">
        <v>66501</v>
      </c>
      <c r="E141" s="37">
        <v>65136</v>
      </c>
      <c r="F141" s="37">
        <v>64343</v>
      </c>
      <c r="G141" s="37">
        <v>62978</v>
      </c>
      <c r="H141" s="37">
        <v>67294</v>
      </c>
      <c r="I141" s="37">
        <v>68659</v>
      </c>
      <c r="J141" s="37">
        <v>69452</v>
      </c>
      <c r="K141" s="28">
        <v>67866</v>
      </c>
      <c r="L141" s="28">
        <v>65708</v>
      </c>
      <c r="M141" s="28">
        <v>0.18628</v>
      </c>
      <c r="N141" s="1"/>
      <c r="O141" s="1"/>
    </row>
    <row r="142" spans="1:15" ht="12.75" customHeight="1">
      <c r="A142" s="53">
        <v>133</v>
      </c>
      <c r="B142" s="28" t="s">
        <v>158</v>
      </c>
      <c r="C142" s="28">
        <v>786.15</v>
      </c>
      <c r="D142" s="37">
        <v>785.18333333333339</v>
      </c>
      <c r="E142" s="37">
        <v>764.61666666666679</v>
      </c>
      <c r="F142" s="37">
        <v>743.08333333333337</v>
      </c>
      <c r="G142" s="37">
        <v>722.51666666666677</v>
      </c>
      <c r="H142" s="37">
        <v>806.71666666666681</v>
      </c>
      <c r="I142" s="37">
        <v>827.28333333333342</v>
      </c>
      <c r="J142" s="37">
        <v>848.81666666666683</v>
      </c>
      <c r="K142" s="28">
        <v>805.75</v>
      </c>
      <c r="L142" s="28">
        <v>763.65</v>
      </c>
      <c r="M142" s="28">
        <v>7.3331</v>
      </c>
      <c r="N142" s="1"/>
      <c r="O142" s="1"/>
    </row>
    <row r="143" spans="1:15" ht="12.75" customHeight="1">
      <c r="A143" s="53">
        <v>134</v>
      </c>
      <c r="B143" s="28" t="s">
        <v>151</v>
      </c>
      <c r="C143" s="28">
        <v>149.65</v>
      </c>
      <c r="D143" s="37">
        <v>150.18333333333334</v>
      </c>
      <c r="E143" s="37">
        <v>147.46666666666667</v>
      </c>
      <c r="F143" s="37">
        <v>145.28333333333333</v>
      </c>
      <c r="G143" s="37">
        <v>142.56666666666666</v>
      </c>
      <c r="H143" s="37">
        <v>152.36666666666667</v>
      </c>
      <c r="I143" s="37">
        <v>155.08333333333337</v>
      </c>
      <c r="J143" s="37">
        <v>157.26666666666668</v>
      </c>
      <c r="K143" s="28">
        <v>152.9</v>
      </c>
      <c r="L143" s="28">
        <v>148</v>
      </c>
      <c r="M143" s="28">
        <v>78.427859999999995</v>
      </c>
      <c r="N143" s="1"/>
      <c r="O143" s="1"/>
    </row>
    <row r="144" spans="1:15" ht="12.75" customHeight="1">
      <c r="A144" s="53">
        <v>135</v>
      </c>
      <c r="B144" s="28" t="s">
        <v>150</v>
      </c>
      <c r="C144" s="28">
        <v>825.05</v>
      </c>
      <c r="D144" s="37">
        <v>817.04999999999984</v>
      </c>
      <c r="E144" s="37">
        <v>788.6999999999997</v>
      </c>
      <c r="F144" s="37">
        <v>752.34999999999991</v>
      </c>
      <c r="G144" s="37">
        <v>723.99999999999977</v>
      </c>
      <c r="H144" s="37">
        <v>853.39999999999964</v>
      </c>
      <c r="I144" s="37">
        <v>881.74999999999977</v>
      </c>
      <c r="J144" s="37">
        <v>918.09999999999957</v>
      </c>
      <c r="K144" s="28">
        <v>845.4</v>
      </c>
      <c r="L144" s="28">
        <v>780.7</v>
      </c>
      <c r="M144" s="28">
        <v>42.021650000000001</v>
      </c>
      <c r="N144" s="1"/>
      <c r="O144" s="1"/>
    </row>
    <row r="145" spans="1:15" ht="12.75" customHeight="1">
      <c r="A145" s="53">
        <v>136</v>
      </c>
      <c r="B145" s="28" t="s">
        <v>152</v>
      </c>
      <c r="C145" s="28">
        <v>142.9</v>
      </c>
      <c r="D145" s="37">
        <v>145.53333333333333</v>
      </c>
      <c r="E145" s="37">
        <v>139.56666666666666</v>
      </c>
      <c r="F145" s="37">
        <v>136.23333333333332</v>
      </c>
      <c r="G145" s="37">
        <v>130.26666666666665</v>
      </c>
      <c r="H145" s="37">
        <v>148.86666666666667</v>
      </c>
      <c r="I145" s="37">
        <v>154.83333333333331</v>
      </c>
      <c r="J145" s="37">
        <v>158.16666666666669</v>
      </c>
      <c r="K145" s="28">
        <v>151.5</v>
      </c>
      <c r="L145" s="28">
        <v>142.19999999999999</v>
      </c>
      <c r="M145" s="28">
        <v>82.57911</v>
      </c>
      <c r="N145" s="1"/>
      <c r="O145" s="1"/>
    </row>
    <row r="146" spans="1:15" ht="12.75" customHeight="1">
      <c r="A146" s="53">
        <v>137</v>
      </c>
      <c r="B146" s="28" t="s">
        <v>153</v>
      </c>
      <c r="C146" s="28">
        <v>489.8</v>
      </c>
      <c r="D146" s="37">
        <v>491.60000000000008</v>
      </c>
      <c r="E146" s="37">
        <v>484.80000000000018</v>
      </c>
      <c r="F146" s="37">
        <v>479.80000000000013</v>
      </c>
      <c r="G146" s="37">
        <v>473.00000000000023</v>
      </c>
      <c r="H146" s="37">
        <v>496.60000000000014</v>
      </c>
      <c r="I146" s="37">
        <v>503.4</v>
      </c>
      <c r="J146" s="37">
        <v>508.40000000000009</v>
      </c>
      <c r="K146" s="28">
        <v>498.4</v>
      </c>
      <c r="L146" s="28">
        <v>486.6</v>
      </c>
      <c r="M146" s="28">
        <v>10.011939999999999</v>
      </c>
      <c r="N146" s="1"/>
      <c r="O146" s="1"/>
    </row>
    <row r="147" spans="1:15" ht="12.75" customHeight="1">
      <c r="A147" s="53">
        <v>138</v>
      </c>
      <c r="B147" s="28" t="s">
        <v>154</v>
      </c>
      <c r="C147" s="28">
        <v>8366.4</v>
      </c>
      <c r="D147" s="37">
        <v>8435.4833333333318</v>
      </c>
      <c r="E147" s="37">
        <v>8255.9166666666642</v>
      </c>
      <c r="F147" s="37">
        <v>8145.4333333333325</v>
      </c>
      <c r="G147" s="37">
        <v>7965.866666666665</v>
      </c>
      <c r="H147" s="37">
        <v>8545.9666666666635</v>
      </c>
      <c r="I147" s="37">
        <v>8725.5333333333328</v>
      </c>
      <c r="J147" s="37">
        <v>8836.0166666666628</v>
      </c>
      <c r="K147" s="28">
        <v>8615.0499999999993</v>
      </c>
      <c r="L147" s="28">
        <v>8325</v>
      </c>
      <c r="M147" s="28">
        <v>9.9553999999999991</v>
      </c>
      <c r="N147" s="1"/>
      <c r="O147" s="1"/>
    </row>
    <row r="148" spans="1:15" ht="12.75" customHeight="1">
      <c r="A148" s="53">
        <v>139</v>
      </c>
      <c r="B148" s="28" t="s">
        <v>157</v>
      </c>
      <c r="C148" s="28">
        <v>826.5</v>
      </c>
      <c r="D148" s="37">
        <v>832.35</v>
      </c>
      <c r="E148" s="37">
        <v>812.25</v>
      </c>
      <c r="F148" s="37">
        <v>798</v>
      </c>
      <c r="G148" s="37">
        <v>777.9</v>
      </c>
      <c r="H148" s="37">
        <v>846.6</v>
      </c>
      <c r="I148" s="37">
        <v>866.70000000000016</v>
      </c>
      <c r="J148" s="37">
        <v>880.95</v>
      </c>
      <c r="K148" s="28">
        <v>852.45</v>
      </c>
      <c r="L148" s="28">
        <v>818.1</v>
      </c>
      <c r="M148" s="28">
        <v>3.9150900000000002</v>
      </c>
      <c r="N148" s="1"/>
      <c r="O148" s="1"/>
    </row>
    <row r="149" spans="1:15" ht="12.75" customHeight="1">
      <c r="A149" s="53">
        <v>140</v>
      </c>
      <c r="B149" s="28" t="s">
        <v>159</v>
      </c>
      <c r="C149" s="28">
        <v>3776.45</v>
      </c>
      <c r="D149" s="37">
        <v>3756.0666666666671</v>
      </c>
      <c r="E149" s="37">
        <v>3676.1833333333343</v>
      </c>
      <c r="F149" s="37">
        <v>3575.9166666666674</v>
      </c>
      <c r="G149" s="37">
        <v>3496.0333333333347</v>
      </c>
      <c r="H149" s="37">
        <v>3856.3333333333339</v>
      </c>
      <c r="I149" s="37">
        <v>3936.2166666666662</v>
      </c>
      <c r="J149" s="37">
        <v>4036.4833333333336</v>
      </c>
      <c r="K149" s="28">
        <v>3835.95</v>
      </c>
      <c r="L149" s="28">
        <v>3655.8</v>
      </c>
      <c r="M149" s="28">
        <v>6.6293600000000001</v>
      </c>
      <c r="N149" s="1"/>
      <c r="O149" s="1"/>
    </row>
    <row r="150" spans="1:15" ht="12.75" customHeight="1">
      <c r="A150" s="53">
        <v>141</v>
      </c>
      <c r="B150" s="28" t="s">
        <v>161</v>
      </c>
      <c r="C150" s="28">
        <v>2899.95</v>
      </c>
      <c r="D150" s="37">
        <v>2923.8666666666668</v>
      </c>
      <c r="E150" s="37">
        <v>2859.0833333333335</v>
      </c>
      <c r="F150" s="37">
        <v>2818.2166666666667</v>
      </c>
      <c r="G150" s="37">
        <v>2753.4333333333334</v>
      </c>
      <c r="H150" s="37">
        <v>2964.7333333333336</v>
      </c>
      <c r="I150" s="37">
        <v>3029.5166666666664</v>
      </c>
      <c r="J150" s="37">
        <v>3070.3833333333337</v>
      </c>
      <c r="K150" s="28">
        <v>2988.65</v>
      </c>
      <c r="L150" s="28">
        <v>2883</v>
      </c>
      <c r="M150" s="28">
        <v>4.7583299999999999</v>
      </c>
      <c r="N150" s="1"/>
      <c r="O150" s="1"/>
    </row>
    <row r="151" spans="1:15" ht="12.75" customHeight="1">
      <c r="A151" s="53">
        <v>142</v>
      </c>
      <c r="B151" s="28" t="s">
        <v>163</v>
      </c>
      <c r="C151" s="28">
        <v>1355.2</v>
      </c>
      <c r="D151" s="37">
        <v>1366.3833333333332</v>
      </c>
      <c r="E151" s="37">
        <v>1338.8166666666664</v>
      </c>
      <c r="F151" s="37">
        <v>1322.4333333333332</v>
      </c>
      <c r="G151" s="37">
        <v>1294.8666666666663</v>
      </c>
      <c r="H151" s="37">
        <v>1382.7666666666664</v>
      </c>
      <c r="I151" s="37">
        <v>1410.333333333333</v>
      </c>
      <c r="J151" s="37">
        <v>1426.7166666666665</v>
      </c>
      <c r="K151" s="28">
        <v>1393.95</v>
      </c>
      <c r="L151" s="28">
        <v>1350</v>
      </c>
      <c r="M151" s="28">
        <v>21.117349999999998</v>
      </c>
      <c r="N151" s="1"/>
      <c r="O151" s="1"/>
    </row>
    <row r="152" spans="1:15" ht="12.75" customHeight="1">
      <c r="A152" s="53">
        <v>143</v>
      </c>
      <c r="B152" s="28" t="s">
        <v>269</v>
      </c>
      <c r="C152" s="28">
        <v>917.4</v>
      </c>
      <c r="D152" s="37">
        <v>914.78333333333342</v>
      </c>
      <c r="E152" s="37">
        <v>900.56666666666683</v>
      </c>
      <c r="F152" s="37">
        <v>883.73333333333346</v>
      </c>
      <c r="G152" s="37">
        <v>869.51666666666688</v>
      </c>
      <c r="H152" s="37">
        <v>931.61666666666679</v>
      </c>
      <c r="I152" s="37">
        <v>945.83333333333326</v>
      </c>
      <c r="J152" s="37">
        <v>962.66666666666674</v>
      </c>
      <c r="K152" s="28">
        <v>929</v>
      </c>
      <c r="L152" s="28">
        <v>897.95</v>
      </c>
      <c r="M152" s="28">
        <v>1.8628400000000001</v>
      </c>
      <c r="N152" s="1"/>
      <c r="O152" s="1"/>
    </row>
    <row r="153" spans="1:15" ht="12.75" customHeight="1">
      <c r="A153" s="53">
        <v>144</v>
      </c>
      <c r="B153" s="28" t="s">
        <v>169</v>
      </c>
      <c r="C153" s="28">
        <v>152.75</v>
      </c>
      <c r="D153" s="37">
        <v>154.01666666666668</v>
      </c>
      <c r="E153" s="37">
        <v>150.73333333333335</v>
      </c>
      <c r="F153" s="37">
        <v>148.71666666666667</v>
      </c>
      <c r="G153" s="37">
        <v>145.43333333333334</v>
      </c>
      <c r="H153" s="37">
        <v>156.03333333333336</v>
      </c>
      <c r="I153" s="37">
        <v>159.31666666666672</v>
      </c>
      <c r="J153" s="37">
        <v>161.33333333333337</v>
      </c>
      <c r="K153" s="28">
        <v>157.30000000000001</v>
      </c>
      <c r="L153" s="28">
        <v>152</v>
      </c>
      <c r="M153" s="28">
        <v>133.14770999999999</v>
      </c>
      <c r="N153" s="1"/>
      <c r="O153" s="1"/>
    </row>
    <row r="154" spans="1:15" ht="12.75" customHeight="1">
      <c r="A154" s="53">
        <v>145</v>
      </c>
      <c r="B154" s="28" t="s">
        <v>171</v>
      </c>
      <c r="C154" s="28">
        <v>132.5</v>
      </c>
      <c r="D154" s="37">
        <v>133.58333333333334</v>
      </c>
      <c r="E154" s="37">
        <v>130.7166666666667</v>
      </c>
      <c r="F154" s="37">
        <v>128.93333333333337</v>
      </c>
      <c r="G154" s="37">
        <v>126.06666666666672</v>
      </c>
      <c r="H154" s="37">
        <v>135.36666666666667</v>
      </c>
      <c r="I154" s="37">
        <v>138.23333333333329</v>
      </c>
      <c r="J154" s="37">
        <v>140.01666666666665</v>
      </c>
      <c r="K154" s="28">
        <v>136.44999999999999</v>
      </c>
      <c r="L154" s="28">
        <v>131.80000000000001</v>
      </c>
      <c r="M154" s="28">
        <v>77.050719999999998</v>
      </c>
      <c r="N154" s="1"/>
      <c r="O154" s="1"/>
    </row>
    <row r="155" spans="1:15" ht="12.75" customHeight="1">
      <c r="A155" s="53">
        <v>146</v>
      </c>
      <c r="B155" s="28" t="s">
        <v>165</v>
      </c>
      <c r="C155" s="28">
        <v>119.3</v>
      </c>
      <c r="D155" s="37">
        <v>120.51666666666667</v>
      </c>
      <c r="E155" s="37">
        <v>117.58333333333333</v>
      </c>
      <c r="F155" s="37">
        <v>115.86666666666666</v>
      </c>
      <c r="G155" s="37">
        <v>112.93333333333332</v>
      </c>
      <c r="H155" s="37">
        <v>122.23333333333333</v>
      </c>
      <c r="I155" s="37">
        <v>125.16666666666667</v>
      </c>
      <c r="J155" s="37">
        <v>126.88333333333334</v>
      </c>
      <c r="K155" s="28">
        <v>123.45</v>
      </c>
      <c r="L155" s="28">
        <v>118.8</v>
      </c>
      <c r="M155" s="28">
        <v>240.8015</v>
      </c>
      <c r="N155" s="1"/>
      <c r="O155" s="1"/>
    </row>
    <row r="156" spans="1:15" ht="12.75" customHeight="1">
      <c r="A156" s="53">
        <v>147</v>
      </c>
      <c r="B156" s="28" t="s">
        <v>167</v>
      </c>
      <c r="C156" s="28">
        <v>3714.1</v>
      </c>
      <c r="D156" s="37">
        <v>3762.4666666666672</v>
      </c>
      <c r="E156" s="37">
        <v>3652.4333333333343</v>
      </c>
      <c r="F156" s="37">
        <v>3590.7666666666673</v>
      </c>
      <c r="G156" s="37">
        <v>3480.7333333333345</v>
      </c>
      <c r="H156" s="37">
        <v>3824.1333333333341</v>
      </c>
      <c r="I156" s="37">
        <v>3934.166666666667</v>
      </c>
      <c r="J156" s="37">
        <v>3995.8333333333339</v>
      </c>
      <c r="K156" s="28">
        <v>3872.5</v>
      </c>
      <c r="L156" s="28">
        <v>3700.8</v>
      </c>
      <c r="M156" s="28">
        <v>1.17289</v>
      </c>
      <c r="N156" s="1"/>
      <c r="O156" s="1"/>
    </row>
    <row r="157" spans="1:15" ht="12.75" customHeight="1">
      <c r="A157" s="53">
        <v>148</v>
      </c>
      <c r="B157" s="28" t="s">
        <v>168</v>
      </c>
      <c r="C157" s="28">
        <v>17670.25</v>
      </c>
      <c r="D157" s="37">
        <v>17633.433333333334</v>
      </c>
      <c r="E157" s="37">
        <v>17466.616666666669</v>
      </c>
      <c r="F157" s="37">
        <v>17262.983333333334</v>
      </c>
      <c r="G157" s="37">
        <v>17096.166666666668</v>
      </c>
      <c r="H157" s="37">
        <v>17837.066666666669</v>
      </c>
      <c r="I157" s="37">
        <v>18003.883333333335</v>
      </c>
      <c r="J157" s="37">
        <v>18207.51666666667</v>
      </c>
      <c r="K157" s="28">
        <v>17800.25</v>
      </c>
      <c r="L157" s="28">
        <v>17429.8</v>
      </c>
      <c r="M157" s="28">
        <v>0.42917</v>
      </c>
      <c r="N157" s="1"/>
      <c r="O157" s="1"/>
    </row>
    <row r="158" spans="1:15" ht="12.75" customHeight="1">
      <c r="A158" s="53">
        <v>149</v>
      </c>
      <c r="B158" s="28" t="s">
        <v>164</v>
      </c>
      <c r="C158" s="28">
        <v>318</v>
      </c>
      <c r="D158" s="37">
        <v>318.61666666666662</v>
      </c>
      <c r="E158" s="37">
        <v>314.43333333333322</v>
      </c>
      <c r="F158" s="37">
        <v>310.86666666666662</v>
      </c>
      <c r="G158" s="37">
        <v>306.68333333333322</v>
      </c>
      <c r="H158" s="37">
        <v>322.18333333333322</v>
      </c>
      <c r="I158" s="37">
        <v>326.36666666666662</v>
      </c>
      <c r="J158" s="37">
        <v>329.93333333333322</v>
      </c>
      <c r="K158" s="28">
        <v>322.8</v>
      </c>
      <c r="L158" s="28">
        <v>315.05</v>
      </c>
      <c r="M158" s="28">
        <v>8.6179000000000006</v>
      </c>
      <c r="N158" s="1"/>
      <c r="O158" s="1"/>
    </row>
    <row r="159" spans="1:15" ht="12.75" customHeight="1">
      <c r="A159" s="53">
        <v>150</v>
      </c>
      <c r="B159" s="28" t="s">
        <v>270</v>
      </c>
      <c r="C159" s="28">
        <v>866.45</v>
      </c>
      <c r="D159" s="37">
        <v>876.66666666666663</v>
      </c>
      <c r="E159" s="37">
        <v>850.7833333333333</v>
      </c>
      <c r="F159" s="37">
        <v>835.11666666666667</v>
      </c>
      <c r="G159" s="37">
        <v>809.23333333333335</v>
      </c>
      <c r="H159" s="37">
        <v>892.33333333333326</v>
      </c>
      <c r="I159" s="37">
        <v>918.2166666666667</v>
      </c>
      <c r="J159" s="37">
        <v>933.88333333333321</v>
      </c>
      <c r="K159" s="28">
        <v>902.55</v>
      </c>
      <c r="L159" s="28">
        <v>861</v>
      </c>
      <c r="M159" s="28">
        <v>13.20077</v>
      </c>
      <c r="N159" s="1"/>
      <c r="O159" s="1"/>
    </row>
    <row r="160" spans="1:15" ht="12.75" customHeight="1">
      <c r="A160" s="53">
        <v>151</v>
      </c>
      <c r="B160" s="28" t="s">
        <v>172</v>
      </c>
      <c r="C160" s="28">
        <v>166.2</v>
      </c>
      <c r="D160" s="37">
        <v>169.24999999999997</v>
      </c>
      <c r="E160" s="37">
        <v>162.14999999999995</v>
      </c>
      <c r="F160" s="37">
        <v>158.09999999999997</v>
      </c>
      <c r="G160" s="37">
        <v>150.99999999999994</v>
      </c>
      <c r="H160" s="37">
        <v>173.29999999999995</v>
      </c>
      <c r="I160" s="37">
        <v>180.39999999999998</v>
      </c>
      <c r="J160" s="37">
        <v>184.44999999999996</v>
      </c>
      <c r="K160" s="28">
        <v>176.35</v>
      </c>
      <c r="L160" s="28">
        <v>165.2</v>
      </c>
      <c r="M160" s="28">
        <v>446.04163999999997</v>
      </c>
      <c r="N160" s="1"/>
      <c r="O160" s="1"/>
    </row>
    <row r="161" spans="1:15" ht="12.75" customHeight="1">
      <c r="A161" s="53">
        <v>152</v>
      </c>
      <c r="B161" s="28" t="s">
        <v>271</v>
      </c>
      <c r="C161" s="28">
        <v>225.75</v>
      </c>
      <c r="D161" s="37">
        <v>228.81666666666669</v>
      </c>
      <c r="E161" s="37">
        <v>221.93333333333339</v>
      </c>
      <c r="F161" s="37">
        <v>218.1166666666667</v>
      </c>
      <c r="G161" s="37">
        <v>211.23333333333341</v>
      </c>
      <c r="H161" s="37">
        <v>232.63333333333338</v>
      </c>
      <c r="I161" s="37">
        <v>239.51666666666665</v>
      </c>
      <c r="J161" s="37">
        <v>243.33333333333337</v>
      </c>
      <c r="K161" s="28">
        <v>235.7</v>
      </c>
      <c r="L161" s="28">
        <v>225</v>
      </c>
      <c r="M161" s="28">
        <v>18.60877</v>
      </c>
      <c r="N161" s="1"/>
      <c r="O161" s="1"/>
    </row>
    <row r="162" spans="1:15" ht="12.75" customHeight="1">
      <c r="A162" s="53">
        <v>153</v>
      </c>
      <c r="B162" s="28" t="s">
        <v>179</v>
      </c>
      <c r="C162" s="28">
        <v>2540.9499999999998</v>
      </c>
      <c r="D162" s="37">
        <v>2524.75</v>
      </c>
      <c r="E162" s="37">
        <v>2476.1999999999998</v>
      </c>
      <c r="F162" s="37">
        <v>2411.4499999999998</v>
      </c>
      <c r="G162" s="37">
        <v>2362.8999999999996</v>
      </c>
      <c r="H162" s="37">
        <v>2589.5</v>
      </c>
      <c r="I162" s="37">
        <v>2638.05</v>
      </c>
      <c r="J162" s="37">
        <v>2702.8</v>
      </c>
      <c r="K162" s="28">
        <v>2573.3000000000002</v>
      </c>
      <c r="L162" s="28">
        <v>2460</v>
      </c>
      <c r="M162" s="28">
        <v>4.6441100000000004</v>
      </c>
      <c r="N162" s="1"/>
      <c r="O162" s="1"/>
    </row>
    <row r="163" spans="1:15" ht="12.75" customHeight="1">
      <c r="A163" s="53">
        <v>154</v>
      </c>
      <c r="B163" s="28" t="s">
        <v>173</v>
      </c>
      <c r="C163" s="28">
        <v>39129.300000000003</v>
      </c>
      <c r="D163" s="37">
        <v>39308</v>
      </c>
      <c r="E163" s="37">
        <v>38766</v>
      </c>
      <c r="F163" s="37">
        <v>38402.699999999997</v>
      </c>
      <c r="G163" s="37">
        <v>37860.699999999997</v>
      </c>
      <c r="H163" s="37">
        <v>39671.300000000003</v>
      </c>
      <c r="I163" s="37">
        <v>40213.300000000003</v>
      </c>
      <c r="J163" s="37">
        <v>40576.600000000006</v>
      </c>
      <c r="K163" s="28">
        <v>39850</v>
      </c>
      <c r="L163" s="28">
        <v>38944.699999999997</v>
      </c>
      <c r="M163" s="28">
        <v>0.19164</v>
      </c>
      <c r="N163" s="1"/>
      <c r="O163" s="1"/>
    </row>
    <row r="164" spans="1:15" ht="12.75" customHeight="1">
      <c r="A164" s="53">
        <v>155</v>
      </c>
      <c r="B164" s="28" t="s">
        <v>175</v>
      </c>
      <c r="C164" s="28">
        <v>216.05</v>
      </c>
      <c r="D164" s="37">
        <v>218.70000000000002</v>
      </c>
      <c r="E164" s="37">
        <v>212.50000000000003</v>
      </c>
      <c r="F164" s="37">
        <v>208.95000000000002</v>
      </c>
      <c r="G164" s="37">
        <v>202.75000000000003</v>
      </c>
      <c r="H164" s="37">
        <v>222.25000000000003</v>
      </c>
      <c r="I164" s="37">
        <v>228.45000000000002</v>
      </c>
      <c r="J164" s="37">
        <v>232.00000000000003</v>
      </c>
      <c r="K164" s="28">
        <v>224.9</v>
      </c>
      <c r="L164" s="28">
        <v>215.15</v>
      </c>
      <c r="M164" s="28">
        <v>24.459990000000001</v>
      </c>
      <c r="N164" s="1"/>
      <c r="O164" s="1"/>
    </row>
    <row r="165" spans="1:15" ht="12.75" customHeight="1">
      <c r="A165" s="53">
        <v>156</v>
      </c>
      <c r="B165" s="28" t="s">
        <v>177</v>
      </c>
      <c r="C165" s="28">
        <v>4313.7</v>
      </c>
      <c r="D165" s="37">
        <v>4346.3499999999995</v>
      </c>
      <c r="E165" s="37">
        <v>4267.3499999999985</v>
      </c>
      <c r="F165" s="37">
        <v>4220.9999999999991</v>
      </c>
      <c r="G165" s="37">
        <v>4141.9999999999982</v>
      </c>
      <c r="H165" s="37">
        <v>4392.6999999999989</v>
      </c>
      <c r="I165" s="37">
        <v>4471.7000000000007</v>
      </c>
      <c r="J165" s="37">
        <v>4518.0499999999993</v>
      </c>
      <c r="K165" s="28">
        <v>4425.3500000000004</v>
      </c>
      <c r="L165" s="28">
        <v>4300</v>
      </c>
      <c r="M165" s="28">
        <v>0.33204</v>
      </c>
      <c r="N165" s="1"/>
      <c r="O165" s="1"/>
    </row>
    <row r="166" spans="1:15" ht="12.75" customHeight="1">
      <c r="A166" s="53">
        <v>157</v>
      </c>
      <c r="B166" s="28" t="s">
        <v>178</v>
      </c>
      <c r="C166" s="28">
        <v>2388.5500000000002</v>
      </c>
      <c r="D166" s="37">
        <v>2390.1833333333329</v>
      </c>
      <c r="E166" s="37">
        <v>2363.766666666666</v>
      </c>
      <c r="F166" s="37">
        <v>2338.9833333333331</v>
      </c>
      <c r="G166" s="37">
        <v>2312.5666666666662</v>
      </c>
      <c r="H166" s="37">
        <v>2414.9666666666658</v>
      </c>
      <c r="I166" s="37">
        <v>2441.3833333333328</v>
      </c>
      <c r="J166" s="37">
        <v>2466.1666666666656</v>
      </c>
      <c r="K166" s="28">
        <v>2416.6</v>
      </c>
      <c r="L166" s="28">
        <v>2365.4</v>
      </c>
      <c r="M166" s="28">
        <v>4.2229000000000001</v>
      </c>
      <c r="N166" s="1"/>
      <c r="O166" s="1"/>
    </row>
    <row r="167" spans="1:15" ht="12.75" customHeight="1">
      <c r="A167" s="53">
        <v>158</v>
      </c>
      <c r="B167" s="28" t="s">
        <v>174</v>
      </c>
      <c r="C167" s="28">
        <v>2255.4</v>
      </c>
      <c r="D167" s="37">
        <v>2287.2333333333331</v>
      </c>
      <c r="E167" s="37">
        <v>2204.4666666666662</v>
      </c>
      <c r="F167" s="37">
        <v>2153.5333333333333</v>
      </c>
      <c r="G167" s="37">
        <v>2070.7666666666664</v>
      </c>
      <c r="H167" s="37">
        <v>2338.1666666666661</v>
      </c>
      <c r="I167" s="37">
        <v>2420.9333333333334</v>
      </c>
      <c r="J167" s="37">
        <v>2471.8666666666659</v>
      </c>
      <c r="K167" s="28">
        <v>2370</v>
      </c>
      <c r="L167" s="28">
        <v>2236.3000000000002</v>
      </c>
      <c r="M167" s="28">
        <v>7.06806</v>
      </c>
      <c r="N167" s="1"/>
      <c r="O167" s="1"/>
    </row>
    <row r="168" spans="1:15" ht="12.75" customHeight="1">
      <c r="A168" s="53">
        <v>159</v>
      </c>
      <c r="B168" s="28" t="s">
        <v>272</v>
      </c>
      <c r="C168" s="28">
        <v>2290.15</v>
      </c>
      <c r="D168" s="37">
        <v>2296.0666666666671</v>
      </c>
      <c r="E168" s="37">
        <v>2247.0833333333339</v>
      </c>
      <c r="F168" s="37">
        <v>2204.0166666666669</v>
      </c>
      <c r="G168" s="37">
        <v>2155.0333333333338</v>
      </c>
      <c r="H168" s="37">
        <v>2339.1333333333341</v>
      </c>
      <c r="I168" s="37">
        <v>2388.1166666666668</v>
      </c>
      <c r="J168" s="37">
        <v>2431.1833333333343</v>
      </c>
      <c r="K168" s="28">
        <v>2345.0500000000002</v>
      </c>
      <c r="L168" s="28">
        <v>2253</v>
      </c>
      <c r="M168" s="28">
        <v>4.5621299999999998</v>
      </c>
      <c r="N168" s="1"/>
      <c r="O168" s="1"/>
    </row>
    <row r="169" spans="1:15" ht="12.75" customHeight="1">
      <c r="A169" s="53">
        <v>160</v>
      </c>
      <c r="B169" s="28" t="s">
        <v>176</v>
      </c>
      <c r="C169" s="28">
        <v>117.2</v>
      </c>
      <c r="D169" s="37">
        <v>118.43333333333334</v>
      </c>
      <c r="E169" s="37">
        <v>115.46666666666667</v>
      </c>
      <c r="F169" s="37">
        <v>113.73333333333333</v>
      </c>
      <c r="G169" s="37">
        <v>110.76666666666667</v>
      </c>
      <c r="H169" s="37">
        <v>120.16666666666667</v>
      </c>
      <c r="I169" s="37">
        <v>123.13333333333334</v>
      </c>
      <c r="J169" s="37">
        <v>124.86666666666667</v>
      </c>
      <c r="K169" s="28">
        <v>121.4</v>
      </c>
      <c r="L169" s="28">
        <v>116.7</v>
      </c>
      <c r="M169" s="28">
        <v>90.132710000000003</v>
      </c>
      <c r="N169" s="1"/>
      <c r="O169" s="1"/>
    </row>
    <row r="170" spans="1:15" ht="12.75" customHeight="1">
      <c r="A170" s="53">
        <v>161</v>
      </c>
      <c r="B170" s="28" t="s">
        <v>181</v>
      </c>
      <c r="C170" s="28">
        <v>201.85</v>
      </c>
      <c r="D170" s="37">
        <v>203.35</v>
      </c>
      <c r="E170" s="37">
        <v>199.75</v>
      </c>
      <c r="F170" s="37">
        <v>197.65</v>
      </c>
      <c r="G170" s="37">
        <v>194.05</v>
      </c>
      <c r="H170" s="37">
        <v>205.45</v>
      </c>
      <c r="I170" s="37">
        <v>209.04999999999995</v>
      </c>
      <c r="J170" s="37">
        <v>211.14999999999998</v>
      </c>
      <c r="K170" s="28">
        <v>206.95</v>
      </c>
      <c r="L170" s="28">
        <v>201.25</v>
      </c>
      <c r="M170" s="28">
        <v>90.820319999999995</v>
      </c>
      <c r="N170" s="1"/>
      <c r="O170" s="1"/>
    </row>
    <row r="171" spans="1:15" ht="12.75" customHeight="1">
      <c r="A171" s="53">
        <v>162</v>
      </c>
      <c r="B171" s="28" t="s">
        <v>273</v>
      </c>
      <c r="C171" s="28">
        <v>436.95</v>
      </c>
      <c r="D171" s="37">
        <v>439.75</v>
      </c>
      <c r="E171" s="37">
        <v>429.5</v>
      </c>
      <c r="F171" s="37">
        <v>422.05</v>
      </c>
      <c r="G171" s="37">
        <v>411.8</v>
      </c>
      <c r="H171" s="37">
        <v>447.2</v>
      </c>
      <c r="I171" s="37">
        <v>457.45</v>
      </c>
      <c r="J171" s="37">
        <v>464.9</v>
      </c>
      <c r="K171" s="28">
        <v>450</v>
      </c>
      <c r="L171" s="28">
        <v>432.3</v>
      </c>
      <c r="M171" s="28">
        <v>6.0939100000000002</v>
      </c>
      <c r="N171" s="1"/>
      <c r="O171" s="1"/>
    </row>
    <row r="172" spans="1:15" ht="12.75" customHeight="1">
      <c r="A172" s="53">
        <v>163</v>
      </c>
      <c r="B172" s="28" t="s">
        <v>274</v>
      </c>
      <c r="C172" s="28">
        <v>15375.75</v>
      </c>
      <c r="D172" s="37">
        <v>15380.450000000003</v>
      </c>
      <c r="E172" s="37">
        <v>15065.250000000005</v>
      </c>
      <c r="F172" s="37">
        <v>14754.750000000004</v>
      </c>
      <c r="G172" s="37">
        <v>14439.550000000007</v>
      </c>
      <c r="H172" s="37">
        <v>15690.950000000004</v>
      </c>
      <c r="I172" s="37">
        <v>16006.150000000001</v>
      </c>
      <c r="J172" s="37">
        <v>16316.650000000003</v>
      </c>
      <c r="K172" s="28">
        <v>15695.65</v>
      </c>
      <c r="L172" s="28">
        <v>15069.95</v>
      </c>
      <c r="M172" s="28">
        <v>0.10264</v>
      </c>
      <c r="N172" s="1"/>
      <c r="O172" s="1"/>
    </row>
    <row r="173" spans="1:15" ht="12.75" customHeight="1">
      <c r="A173" s="53">
        <v>164</v>
      </c>
      <c r="B173" s="28" t="s">
        <v>180</v>
      </c>
      <c r="C173" s="28">
        <v>37.1</v>
      </c>
      <c r="D173" s="37">
        <v>37.5</v>
      </c>
      <c r="E173" s="37">
        <v>36.6</v>
      </c>
      <c r="F173" s="37">
        <v>36.1</v>
      </c>
      <c r="G173" s="37">
        <v>35.200000000000003</v>
      </c>
      <c r="H173" s="37">
        <v>38</v>
      </c>
      <c r="I173" s="37">
        <v>38.900000000000006</v>
      </c>
      <c r="J173" s="37">
        <v>39.4</v>
      </c>
      <c r="K173" s="28">
        <v>38.4</v>
      </c>
      <c r="L173" s="28">
        <v>37</v>
      </c>
      <c r="M173" s="28">
        <v>688.21969999999999</v>
      </c>
      <c r="N173" s="1"/>
      <c r="O173" s="1"/>
    </row>
    <row r="174" spans="1:15" ht="12.75" customHeight="1">
      <c r="A174" s="53">
        <v>165</v>
      </c>
      <c r="B174" s="28" t="s">
        <v>185</v>
      </c>
      <c r="C174" s="28">
        <v>135.25</v>
      </c>
      <c r="D174" s="37">
        <v>136.88333333333333</v>
      </c>
      <c r="E174" s="37">
        <v>132.86666666666665</v>
      </c>
      <c r="F174" s="37">
        <v>130.48333333333332</v>
      </c>
      <c r="G174" s="37">
        <v>126.46666666666664</v>
      </c>
      <c r="H174" s="37">
        <v>139.26666666666665</v>
      </c>
      <c r="I174" s="37">
        <v>143.2833333333333</v>
      </c>
      <c r="J174" s="37">
        <v>145.66666666666666</v>
      </c>
      <c r="K174" s="28">
        <v>140.9</v>
      </c>
      <c r="L174" s="28">
        <v>134.5</v>
      </c>
      <c r="M174" s="28">
        <v>133.38417000000001</v>
      </c>
      <c r="N174" s="1"/>
      <c r="O174" s="1"/>
    </row>
    <row r="175" spans="1:15" ht="12.75" customHeight="1">
      <c r="A175" s="53">
        <v>166</v>
      </c>
      <c r="B175" s="28" t="s">
        <v>186</v>
      </c>
      <c r="C175" s="28">
        <v>133.75</v>
      </c>
      <c r="D175" s="37">
        <v>134.85</v>
      </c>
      <c r="E175" s="37">
        <v>132</v>
      </c>
      <c r="F175" s="37">
        <v>130.25</v>
      </c>
      <c r="G175" s="37">
        <v>127.4</v>
      </c>
      <c r="H175" s="37">
        <v>136.6</v>
      </c>
      <c r="I175" s="37">
        <v>139.44999999999996</v>
      </c>
      <c r="J175" s="37">
        <v>141.19999999999999</v>
      </c>
      <c r="K175" s="28">
        <v>137.69999999999999</v>
      </c>
      <c r="L175" s="28">
        <v>133.1</v>
      </c>
      <c r="M175" s="28">
        <v>66.6922</v>
      </c>
      <c r="N175" s="1"/>
      <c r="O175" s="1"/>
    </row>
    <row r="176" spans="1:15" ht="12.75" customHeight="1">
      <c r="A176" s="53">
        <v>167</v>
      </c>
      <c r="B176" s="28" t="s">
        <v>187</v>
      </c>
      <c r="C176" s="28">
        <v>2338.5500000000002</v>
      </c>
      <c r="D176" s="37">
        <v>2335.5</v>
      </c>
      <c r="E176" s="37">
        <v>2316.0500000000002</v>
      </c>
      <c r="F176" s="37">
        <v>2293.5500000000002</v>
      </c>
      <c r="G176" s="37">
        <v>2274.1000000000004</v>
      </c>
      <c r="H176" s="37">
        <v>2358</v>
      </c>
      <c r="I176" s="37">
        <v>2377.4499999999998</v>
      </c>
      <c r="J176" s="37">
        <v>2399.9499999999998</v>
      </c>
      <c r="K176" s="28">
        <v>2354.9499999999998</v>
      </c>
      <c r="L176" s="28">
        <v>2313</v>
      </c>
      <c r="M176" s="28">
        <v>49.471089999999997</v>
      </c>
      <c r="N176" s="1"/>
      <c r="O176" s="1"/>
    </row>
    <row r="177" spans="1:15" ht="12.75" customHeight="1">
      <c r="A177" s="53">
        <v>168</v>
      </c>
      <c r="B177" s="28" t="s">
        <v>275</v>
      </c>
      <c r="C177" s="28">
        <v>824</v>
      </c>
      <c r="D177" s="37">
        <v>825.66666666666663</v>
      </c>
      <c r="E177" s="37">
        <v>810.58333333333326</v>
      </c>
      <c r="F177" s="37">
        <v>797.16666666666663</v>
      </c>
      <c r="G177" s="37">
        <v>782.08333333333326</v>
      </c>
      <c r="H177" s="37">
        <v>839.08333333333326</v>
      </c>
      <c r="I177" s="37">
        <v>854.16666666666652</v>
      </c>
      <c r="J177" s="37">
        <v>867.58333333333326</v>
      </c>
      <c r="K177" s="28">
        <v>840.75</v>
      </c>
      <c r="L177" s="28">
        <v>812.25</v>
      </c>
      <c r="M177" s="28">
        <v>7.6173400000000004</v>
      </c>
      <c r="N177" s="1"/>
      <c r="O177" s="1"/>
    </row>
    <row r="178" spans="1:15" ht="12.75" customHeight="1">
      <c r="A178" s="53">
        <v>169</v>
      </c>
      <c r="B178" s="28" t="s">
        <v>189</v>
      </c>
      <c r="C178" s="28">
        <v>1096.3</v>
      </c>
      <c r="D178" s="37">
        <v>1104.4333333333334</v>
      </c>
      <c r="E178" s="37">
        <v>1081.8666666666668</v>
      </c>
      <c r="F178" s="37">
        <v>1067.4333333333334</v>
      </c>
      <c r="G178" s="37">
        <v>1044.8666666666668</v>
      </c>
      <c r="H178" s="37">
        <v>1118.8666666666668</v>
      </c>
      <c r="I178" s="37">
        <v>1141.4333333333334</v>
      </c>
      <c r="J178" s="37">
        <v>1155.8666666666668</v>
      </c>
      <c r="K178" s="28">
        <v>1127</v>
      </c>
      <c r="L178" s="28">
        <v>1090</v>
      </c>
      <c r="M178" s="28">
        <v>24.48602</v>
      </c>
      <c r="N178" s="1"/>
      <c r="O178" s="1"/>
    </row>
    <row r="179" spans="1:15" ht="12.75" customHeight="1">
      <c r="A179" s="53">
        <v>170</v>
      </c>
      <c r="B179" s="28" t="s">
        <v>193</v>
      </c>
      <c r="C179" s="28">
        <v>2345.65</v>
      </c>
      <c r="D179" s="37">
        <v>2380.2333333333331</v>
      </c>
      <c r="E179" s="37">
        <v>2300.4666666666662</v>
      </c>
      <c r="F179" s="37">
        <v>2255.2833333333333</v>
      </c>
      <c r="G179" s="37">
        <v>2175.5166666666664</v>
      </c>
      <c r="H179" s="37">
        <v>2425.4166666666661</v>
      </c>
      <c r="I179" s="37">
        <v>2505.1833333333334</v>
      </c>
      <c r="J179" s="37">
        <v>2550.3666666666659</v>
      </c>
      <c r="K179" s="28">
        <v>2460</v>
      </c>
      <c r="L179" s="28">
        <v>2335.0500000000002</v>
      </c>
      <c r="M179" s="28">
        <v>5.5672199999999998</v>
      </c>
      <c r="N179" s="1"/>
      <c r="O179" s="1"/>
    </row>
    <row r="180" spans="1:15" ht="12.75" customHeight="1">
      <c r="A180" s="53">
        <v>171</v>
      </c>
      <c r="B180" s="28" t="s">
        <v>276</v>
      </c>
      <c r="C180" s="28">
        <v>7275.2</v>
      </c>
      <c r="D180" s="37">
        <v>7258.4000000000005</v>
      </c>
      <c r="E180" s="37">
        <v>7216.8000000000011</v>
      </c>
      <c r="F180" s="37">
        <v>7158.4000000000005</v>
      </c>
      <c r="G180" s="37">
        <v>7116.8000000000011</v>
      </c>
      <c r="H180" s="37">
        <v>7316.8000000000011</v>
      </c>
      <c r="I180" s="37">
        <v>7358.4000000000015</v>
      </c>
      <c r="J180" s="37">
        <v>7416.8000000000011</v>
      </c>
      <c r="K180" s="28">
        <v>7300</v>
      </c>
      <c r="L180" s="28">
        <v>7200</v>
      </c>
      <c r="M180" s="28">
        <v>4.4010000000000001E-2</v>
      </c>
      <c r="N180" s="1"/>
      <c r="O180" s="1"/>
    </row>
    <row r="181" spans="1:15" ht="12.75" customHeight="1">
      <c r="A181" s="53">
        <v>172</v>
      </c>
      <c r="B181" s="28" t="s">
        <v>191</v>
      </c>
      <c r="C181" s="28">
        <v>23589.200000000001</v>
      </c>
      <c r="D181" s="37">
        <v>23910.066666666666</v>
      </c>
      <c r="E181" s="37">
        <v>23190.133333333331</v>
      </c>
      <c r="F181" s="37">
        <v>22791.066666666666</v>
      </c>
      <c r="G181" s="37">
        <v>22071.133333333331</v>
      </c>
      <c r="H181" s="37">
        <v>24309.133333333331</v>
      </c>
      <c r="I181" s="37">
        <v>25029.066666666666</v>
      </c>
      <c r="J181" s="37">
        <v>25428.133333333331</v>
      </c>
      <c r="K181" s="28">
        <v>24630</v>
      </c>
      <c r="L181" s="28">
        <v>23511</v>
      </c>
      <c r="M181" s="28">
        <v>0.35182000000000002</v>
      </c>
      <c r="N181" s="1"/>
      <c r="O181" s="1"/>
    </row>
    <row r="182" spans="1:15" ht="12.75" customHeight="1">
      <c r="A182" s="53">
        <v>173</v>
      </c>
      <c r="B182" s="28" t="s">
        <v>194</v>
      </c>
      <c r="C182" s="28">
        <v>1160.8499999999999</v>
      </c>
      <c r="D182" s="37">
        <v>1173.4833333333333</v>
      </c>
      <c r="E182" s="37">
        <v>1140.9666666666667</v>
      </c>
      <c r="F182" s="37">
        <v>1121.0833333333333</v>
      </c>
      <c r="G182" s="37">
        <v>1088.5666666666666</v>
      </c>
      <c r="H182" s="37">
        <v>1193.3666666666668</v>
      </c>
      <c r="I182" s="37">
        <v>1225.8833333333337</v>
      </c>
      <c r="J182" s="37">
        <v>1245.7666666666669</v>
      </c>
      <c r="K182" s="28">
        <v>1206</v>
      </c>
      <c r="L182" s="28">
        <v>1153.5999999999999</v>
      </c>
      <c r="M182" s="28">
        <v>13.156459999999999</v>
      </c>
      <c r="N182" s="1"/>
      <c r="O182" s="1"/>
    </row>
    <row r="183" spans="1:15" ht="12.75" customHeight="1">
      <c r="A183" s="53">
        <v>174</v>
      </c>
      <c r="B183" s="28" t="s">
        <v>192</v>
      </c>
      <c r="C183" s="28">
        <v>2330.4</v>
      </c>
      <c r="D183" s="37">
        <v>2345.1333333333332</v>
      </c>
      <c r="E183" s="37">
        <v>2306.3666666666663</v>
      </c>
      <c r="F183" s="37">
        <v>2282.333333333333</v>
      </c>
      <c r="G183" s="37">
        <v>2243.5666666666662</v>
      </c>
      <c r="H183" s="37">
        <v>2369.1666666666665</v>
      </c>
      <c r="I183" s="37">
        <v>2407.9333333333329</v>
      </c>
      <c r="J183" s="37">
        <v>2431.9666666666667</v>
      </c>
      <c r="K183" s="28">
        <v>2383.9</v>
      </c>
      <c r="L183" s="28">
        <v>2321.1</v>
      </c>
      <c r="M183" s="28">
        <v>1.84301</v>
      </c>
      <c r="N183" s="1"/>
      <c r="O183" s="1"/>
    </row>
    <row r="184" spans="1:15" ht="12.75" customHeight="1">
      <c r="A184" s="53">
        <v>175</v>
      </c>
      <c r="B184" s="28" t="s">
        <v>190</v>
      </c>
      <c r="C184" s="28">
        <v>501.4</v>
      </c>
      <c r="D184" s="37">
        <v>505.56666666666666</v>
      </c>
      <c r="E184" s="37">
        <v>495.5333333333333</v>
      </c>
      <c r="F184" s="37">
        <v>489.66666666666663</v>
      </c>
      <c r="G184" s="37">
        <v>479.63333333333327</v>
      </c>
      <c r="H184" s="37">
        <v>511.43333333333334</v>
      </c>
      <c r="I184" s="37">
        <v>521.4666666666667</v>
      </c>
      <c r="J184" s="37">
        <v>527.33333333333337</v>
      </c>
      <c r="K184" s="28">
        <v>515.6</v>
      </c>
      <c r="L184" s="28">
        <v>499.7</v>
      </c>
      <c r="M184" s="28">
        <v>261.53332</v>
      </c>
      <c r="N184" s="1"/>
      <c r="O184" s="1"/>
    </row>
    <row r="185" spans="1:15" ht="12.75" customHeight="1">
      <c r="A185" s="53">
        <v>176</v>
      </c>
      <c r="B185" s="28" t="s">
        <v>188</v>
      </c>
      <c r="C185" s="28">
        <v>96.15</v>
      </c>
      <c r="D185" s="37">
        <v>97.316666666666663</v>
      </c>
      <c r="E185" s="37">
        <v>94.333333333333329</v>
      </c>
      <c r="F185" s="37">
        <v>92.516666666666666</v>
      </c>
      <c r="G185" s="37">
        <v>89.533333333333331</v>
      </c>
      <c r="H185" s="37">
        <v>99.133333333333326</v>
      </c>
      <c r="I185" s="37">
        <v>102.11666666666667</v>
      </c>
      <c r="J185" s="37">
        <v>103.93333333333332</v>
      </c>
      <c r="K185" s="28">
        <v>100.3</v>
      </c>
      <c r="L185" s="28">
        <v>95.5</v>
      </c>
      <c r="M185" s="28">
        <v>325.44033000000002</v>
      </c>
      <c r="N185" s="1"/>
      <c r="O185" s="1"/>
    </row>
    <row r="186" spans="1:15" ht="12.75" customHeight="1">
      <c r="A186" s="53">
        <v>177</v>
      </c>
      <c r="B186" s="28" t="s">
        <v>195</v>
      </c>
      <c r="C186" s="28">
        <v>864.85</v>
      </c>
      <c r="D186" s="37">
        <v>871.23333333333323</v>
      </c>
      <c r="E186" s="37">
        <v>855.81666666666649</v>
      </c>
      <c r="F186" s="37">
        <v>846.7833333333333</v>
      </c>
      <c r="G186" s="37">
        <v>831.36666666666656</v>
      </c>
      <c r="H186" s="37">
        <v>880.26666666666642</v>
      </c>
      <c r="I186" s="37">
        <v>895.68333333333317</v>
      </c>
      <c r="J186" s="37">
        <v>904.71666666666636</v>
      </c>
      <c r="K186" s="28">
        <v>886.65</v>
      </c>
      <c r="L186" s="28">
        <v>862.2</v>
      </c>
      <c r="M186" s="28">
        <v>51.634149999999998</v>
      </c>
      <c r="N186" s="1"/>
      <c r="O186" s="1"/>
    </row>
    <row r="187" spans="1:15" ht="12.75" customHeight="1">
      <c r="A187" s="53">
        <v>178</v>
      </c>
      <c r="B187" s="28" t="s">
        <v>196</v>
      </c>
      <c r="C187" s="28">
        <v>516.70000000000005</v>
      </c>
      <c r="D187" s="37">
        <v>516.20000000000005</v>
      </c>
      <c r="E187" s="37">
        <v>502.80000000000007</v>
      </c>
      <c r="F187" s="37">
        <v>488.90000000000003</v>
      </c>
      <c r="G187" s="37">
        <v>475.50000000000006</v>
      </c>
      <c r="H187" s="37">
        <v>530.10000000000014</v>
      </c>
      <c r="I187" s="37">
        <v>543.50000000000023</v>
      </c>
      <c r="J187" s="37">
        <v>557.40000000000009</v>
      </c>
      <c r="K187" s="28">
        <v>529.6</v>
      </c>
      <c r="L187" s="28">
        <v>502.3</v>
      </c>
      <c r="M187" s="28">
        <v>26.604749999999999</v>
      </c>
      <c r="N187" s="1"/>
      <c r="O187" s="1"/>
    </row>
    <row r="188" spans="1:15" ht="12.75" customHeight="1">
      <c r="A188" s="53">
        <v>179</v>
      </c>
      <c r="B188" s="28" t="s">
        <v>277</v>
      </c>
      <c r="C188" s="28">
        <v>567.54999999999995</v>
      </c>
      <c r="D188" s="37">
        <v>571.81666666666661</v>
      </c>
      <c r="E188" s="37">
        <v>559.73333333333323</v>
      </c>
      <c r="F188" s="37">
        <v>551.91666666666663</v>
      </c>
      <c r="G188" s="37">
        <v>539.83333333333326</v>
      </c>
      <c r="H188" s="37">
        <v>579.63333333333321</v>
      </c>
      <c r="I188" s="37">
        <v>591.7166666666667</v>
      </c>
      <c r="J188" s="37">
        <v>599.53333333333319</v>
      </c>
      <c r="K188" s="28">
        <v>583.9</v>
      </c>
      <c r="L188" s="28">
        <v>564</v>
      </c>
      <c r="M188" s="28">
        <v>2.2231200000000002</v>
      </c>
      <c r="N188" s="1"/>
      <c r="O188" s="1"/>
    </row>
    <row r="189" spans="1:15" ht="12.75" customHeight="1">
      <c r="A189" s="53">
        <v>180</v>
      </c>
      <c r="B189" s="28" t="s">
        <v>208</v>
      </c>
      <c r="C189" s="28">
        <v>641.70000000000005</v>
      </c>
      <c r="D189" s="37">
        <v>649.08333333333337</v>
      </c>
      <c r="E189" s="37">
        <v>629.76666666666677</v>
      </c>
      <c r="F189" s="37">
        <v>617.83333333333337</v>
      </c>
      <c r="G189" s="37">
        <v>598.51666666666677</v>
      </c>
      <c r="H189" s="37">
        <v>661.01666666666677</v>
      </c>
      <c r="I189" s="37">
        <v>680.33333333333337</v>
      </c>
      <c r="J189" s="37">
        <v>692.26666666666677</v>
      </c>
      <c r="K189" s="28">
        <v>668.4</v>
      </c>
      <c r="L189" s="28">
        <v>637.15</v>
      </c>
      <c r="M189" s="28">
        <v>28.534300000000002</v>
      </c>
      <c r="N189" s="1"/>
      <c r="O189" s="1"/>
    </row>
    <row r="190" spans="1:15" ht="12.75" customHeight="1">
      <c r="A190" s="53">
        <v>181</v>
      </c>
      <c r="B190" s="28" t="s">
        <v>197</v>
      </c>
      <c r="C190" s="28">
        <v>885.8</v>
      </c>
      <c r="D190" s="37">
        <v>892.81666666666661</v>
      </c>
      <c r="E190" s="37">
        <v>875.63333333333321</v>
      </c>
      <c r="F190" s="37">
        <v>865.46666666666658</v>
      </c>
      <c r="G190" s="37">
        <v>848.28333333333319</v>
      </c>
      <c r="H190" s="37">
        <v>902.98333333333323</v>
      </c>
      <c r="I190" s="37">
        <v>920.16666666666663</v>
      </c>
      <c r="J190" s="37">
        <v>930.33333333333326</v>
      </c>
      <c r="K190" s="28">
        <v>910</v>
      </c>
      <c r="L190" s="28">
        <v>882.65</v>
      </c>
      <c r="M190" s="28">
        <v>17.530380000000001</v>
      </c>
      <c r="N190" s="1"/>
      <c r="O190" s="1"/>
    </row>
    <row r="191" spans="1:15" ht="12.75" customHeight="1">
      <c r="A191" s="53">
        <v>182</v>
      </c>
      <c r="B191" s="28" t="s">
        <v>534</v>
      </c>
      <c r="C191" s="28">
        <v>1210.95</v>
      </c>
      <c r="D191" s="37">
        <v>1224.3499999999999</v>
      </c>
      <c r="E191" s="37">
        <v>1187.6999999999998</v>
      </c>
      <c r="F191" s="37">
        <v>1164.4499999999998</v>
      </c>
      <c r="G191" s="37">
        <v>1127.7999999999997</v>
      </c>
      <c r="H191" s="37">
        <v>1247.5999999999999</v>
      </c>
      <c r="I191" s="37">
        <v>1284.25</v>
      </c>
      <c r="J191" s="37">
        <v>1307.5</v>
      </c>
      <c r="K191" s="28">
        <v>1261</v>
      </c>
      <c r="L191" s="28">
        <v>1201.0999999999999</v>
      </c>
      <c r="M191" s="28">
        <v>5.6882999999999999</v>
      </c>
      <c r="N191" s="1"/>
      <c r="O191" s="1"/>
    </row>
    <row r="192" spans="1:15" ht="12.75" customHeight="1">
      <c r="A192" s="53">
        <v>183</v>
      </c>
      <c r="B192" s="28" t="s">
        <v>202</v>
      </c>
      <c r="C192" s="28">
        <v>3733.75</v>
      </c>
      <c r="D192" s="37">
        <v>3745.6666666666665</v>
      </c>
      <c r="E192" s="37">
        <v>3698.083333333333</v>
      </c>
      <c r="F192" s="37">
        <v>3662.4166666666665</v>
      </c>
      <c r="G192" s="37">
        <v>3614.833333333333</v>
      </c>
      <c r="H192" s="37">
        <v>3781.333333333333</v>
      </c>
      <c r="I192" s="37">
        <v>3828.9166666666661</v>
      </c>
      <c r="J192" s="37">
        <v>3864.583333333333</v>
      </c>
      <c r="K192" s="28">
        <v>3793.25</v>
      </c>
      <c r="L192" s="28">
        <v>3710</v>
      </c>
      <c r="M192" s="28">
        <v>59.517449999999997</v>
      </c>
      <c r="N192" s="1"/>
      <c r="O192" s="1"/>
    </row>
    <row r="193" spans="1:15" ht="12.75" customHeight="1">
      <c r="A193" s="53">
        <v>184</v>
      </c>
      <c r="B193" s="28" t="s">
        <v>198</v>
      </c>
      <c r="C193" s="28">
        <v>694.3</v>
      </c>
      <c r="D193" s="37">
        <v>693.04999999999984</v>
      </c>
      <c r="E193" s="37">
        <v>685.29999999999973</v>
      </c>
      <c r="F193" s="37">
        <v>676.29999999999984</v>
      </c>
      <c r="G193" s="37">
        <v>668.54999999999973</v>
      </c>
      <c r="H193" s="37">
        <v>702.04999999999973</v>
      </c>
      <c r="I193" s="37">
        <v>709.8</v>
      </c>
      <c r="J193" s="37">
        <v>718.79999999999973</v>
      </c>
      <c r="K193" s="28">
        <v>700.8</v>
      </c>
      <c r="L193" s="28">
        <v>684.05</v>
      </c>
      <c r="M193" s="28">
        <v>20.694089999999999</v>
      </c>
      <c r="N193" s="1"/>
      <c r="O193" s="1"/>
    </row>
    <row r="194" spans="1:15" ht="12.75" customHeight="1">
      <c r="A194" s="53">
        <v>185</v>
      </c>
      <c r="B194" s="28" t="s">
        <v>278</v>
      </c>
      <c r="C194" s="28">
        <v>6911.35</v>
      </c>
      <c r="D194" s="37">
        <v>6974.333333333333</v>
      </c>
      <c r="E194" s="37">
        <v>6809.5166666666664</v>
      </c>
      <c r="F194" s="37">
        <v>6707.6833333333334</v>
      </c>
      <c r="G194" s="37">
        <v>6542.8666666666668</v>
      </c>
      <c r="H194" s="37">
        <v>7076.1666666666661</v>
      </c>
      <c r="I194" s="37">
        <v>7240.9833333333336</v>
      </c>
      <c r="J194" s="37">
        <v>7342.8166666666657</v>
      </c>
      <c r="K194" s="28">
        <v>7139.15</v>
      </c>
      <c r="L194" s="28">
        <v>6872.5</v>
      </c>
      <c r="M194" s="28">
        <v>3.7992599999999999</v>
      </c>
      <c r="N194" s="1"/>
      <c r="O194" s="1"/>
    </row>
    <row r="195" spans="1:15" ht="12.75" customHeight="1">
      <c r="A195" s="53">
        <v>186</v>
      </c>
      <c r="B195" s="28" t="s">
        <v>199</v>
      </c>
      <c r="C195" s="28">
        <v>471.45</v>
      </c>
      <c r="D195" s="37">
        <v>476.25</v>
      </c>
      <c r="E195" s="37">
        <v>464</v>
      </c>
      <c r="F195" s="37">
        <v>456.55</v>
      </c>
      <c r="G195" s="37">
        <v>444.3</v>
      </c>
      <c r="H195" s="37">
        <v>483.7</v>
      </c>
      <c r="I195" s="37">
        <v>495.95</v>
      </c>
      <c r="J195" s="37">
        <v>503.4</v>
      </c>
      <c r="K195" s="28">
        <v>488.5</v>
      </c>
      <c r="L195" s="28">
        <v>468.8</v>
      </c>
      <c r="M195" s="28">
        <v>221.57389000000001</v>
      </c>
      <c r="N195" s="1"/>
      <c r="O195" s="1"/>
    </row>
    <row r="196" spans="1:15" ht="12.75" customHeight="1">
      <c r="A196" s="53">
        <v>187</v>
      </c>
      <c r="B196" s="28" t="s">
        <v>200</v>
      </c>
      <c r="C196" s="28">
        <v>220.5</v>
      </c>
      <c r="D196" s="37">
        <v>221.11666666666667</v>
      </c>
      <c r="E196" s="37">
        <v>215.38333333333335</v>
      </c>
      <c r="F196" s="37">
        <v>210.26666666666668</v>
      </c>
      <c r="G196" s="37">
        <v>204.53333333333336</v>
      </c>
      <c r="H196" s="37">
        <v>226.23333333333335</v>
      </c>
      <c r="I196" s="37">
        <v>231.9666666666667</v>
      </c>
      <c r="J196" s="37">
        <v>237.08333333333334</v>
      </c>
      <c r="K196" s="28">
        <v>226.85</v>
      </c>
      <c r="L196" s="28">
        <v>216</v>
      </c>
      <c r="M196" s="28">
        <v>383.01828999999998</v>
      </c>
      <c r="N196" s="1"/>
      <c r="O196" s="1"/>
    </row>
    <row r="197" spans="1:15" ht="12.75" customHeight="1">
      <c r="A197" s="53">
        <v>188</v>
      </c>
      <c r="B197" s="28" t="s">
        <v>201</v>
      </c>
      <c r="C197" s="28">
        <v>1186.8499999999999</v>
      </c>
      <c r="D197" s="37">
        <v>1198.2333333333333</v>
      </c>
      <c r="E197" s="37">
        <v>1168.7166666666667</v>
      </c>
      <c r="F197" s="37">
        <v>1150.5833333333333</v>
      </c>
      <c r="G197" s="37">
        <v>1121.0666666666666</v>
      </c>
      <c r="H197" s="37">
        <v>1216.3666666666668</v>
      </c>
      <c r="I197" s="37">
        <v>1245.8833333333337</v>
      </c>
      <c r="J197" s="37">
        <v>1264.0166666666669</v>
      </c>
      <c r="K197" s="28">
        <v>1227.75</v>
      </c>
      <c r="L197" s="28">
        <v>1180.0999999999999</v>
      </c>
      <c r="M197" s="28">
        <v>80.216130000000007</v>
      </c>
      <c r="N197" s="1"/>
      <c r="O197" s="1"/>
    </row>
    <row r="198" spans="1:15" ht="12.75" customHeight="1">
      <c r="A198" s="53">
        <v>189</v>
      </c>
      <c r="B198" s="28" t="s">
        <v>203</v>
      </c>
      <c r="C198" s="28">
        <v>1390.15</v>
      </c>
      <c r="D198" s="37">
        <v>1393.3166666666666</v>
      </c>
      <c r="E198" s="37">
        <v>1367.8333333333333</v>
      </c>
      <c r="F198" s="37">
        <v>1345.5166666666667</v>
      </c>
      <c r="G198" s="37">
        <v>1320.0333333333333</v>
      </c>
      <c r="H198" s="37">
        <v>1415.6333333333332</v>
      </c>
      <c r="I198" s="37">
        <v>1441.1166666666668</v>
      </c>
      <c r="J198" s="37">
        <v>1463.4333333333332</v>
      </c>
      <c r="K198" s="28">
        <v>1418.8</v>
      </c>
      <c r="L198" s="28">
        <v>1371</v>
      </c>
      <c r="M198" s="28">
        <v>21.493020000000001</v>
      </c>
      <c r="N198" s="1"/>
      <c r="O198" s="1"/>
    </row>
    <row r="199" spans="1:15" ht="12.75" customHeight="1">
      <c r="A199" s="53">
        <v>190</v>
      </c>
      <c r="B199" s="28" t="s">
        <v>184</v>
      </c>
      <c r="C199" s="28">
        <v>836.5</v>
      </c>
      <c r="D199" s="37">
        <v>843.96666666666658</v>
      </c>
      <c r="E199" s="37">
        <v>825.58333333333314</v>
      </c>
      <c r="F199" s="37">
        <v>814.66666666666652</v>
      </c>
      <c r="G199" s="37">
        <v>796.28333333333308</v>
      </c>
      <c r="H199" s="37">
        <v>854.88333333333321</v>
      </c>
      <c r="I199" s="37">
        <v>873.26666666666665</v>
      </c>
      <c r="J199" s="37">
        <v>884.18333333333328</v>
      </c>
      <c r="K199" s="28">
        <v>862.35</v>
      </c>
      <c r="L199" s="28">
        <v>833.05</v>
      </c>
      <c r="M199" s="28">
        <v>1.5569</v>
      </c>
      <c r="N199" s="1"/>
      <c r="O199" s="1"/>
    </row>
    <row r="200" spans="1:15" ht="12.75" customHeight="1">
      <c r="A200" s="53">
        <v>191</v>
      </c>
      <c r="B200" s="28" t="s">
        <v>204</v>
      </c>
      <c r="C200" s="28">
        <v>2398</v>
      </c>
      <c r="D200" s="37">
        <v>2390.75</v>
      </c>
      <c r="E200" s="37">
        <v>2358.5</v>
      </c>
      <c r="F200" s="37">
        <v>2319</v>
      </c>
      <c r="G200" s="37">
        <v>2286.75</v>
      </c>
      <c r="H200" s="37">
        <v>2430.25</v>
      </c>
      <c r="I200" s="37">
        <v>2462.5</v>
      </c>
      <c r="J200" s="37">
        <v>2502</v>
      </c>
      <c r="K200" s="28">
        <v>2423</v>
      </c>
      <c r="L200" s="28">
        <v>2351.25</v>
      </c>
      <c r="M200" s="28">
        <v>8.1649100000000008</v>
      </c>
      <c r="N200" s="1"/>
      <c r="O200" s="1"/>
    </row>
    <row r="201" spans="1:15" ht="12.75" customHeight="1">
      <c r="A201" s="53">
        <v>192</v>
      </c>
      <c r="B201" s="28" t="s">
        <v>205</v>
      </c>
      <c r="C201" s="28">
        <v>2551.1999999999998</v>
      </c>
      <c r="D201" s="37">
        <v>2569.0833333333335</v>
      </c>
      <c r="E201" s="37">
        <v>2512.166666666667</v>
      </c>
      <c r="F201" s="37">
        <v>2473.1333333333337</v>
      </c>
      <c r="G201" s="37">
        <v>2416.2166666666672</v>
      </c>
      <c r="H201" s="37">
        <v>2608.1166666666668</v>
      </c>
      <c r="I201" s="37">
        <v>2665.0333333333338</v>
      </c>
      <c r="J201" s="37">
        <v>2704.0666666666666</v>
      </c>
      <c r="K201" s="28">
        <v>2626</v>
      </c>
      <c r="L201" s="28">
        <v>2530.0500000000002</v>
      </c>
      <c r="M201" s="28">
        <v>2.0860799999999999</v>
      </c>
      <c r="N201" s="1"/>
      <c r="O201" s="1"/>
    </row>
    <row r="202" spans="1:15" ht="12.75" customHeight="1">
      <c r="A202" s="53">
        <v>193</v>
      </c>
      <c r="B202" s="28" t="s">
        <v>206</v>
      </c>
      <c r="C202" s="28">
        <v>479.85</v>
      </c>
      <c r="D202" s="37">
        <v>483.40000000000003</v>
      </c>
      <c r="E202" s="37">
        <v>472.75000000000006</v>
      </c>
      <c r="F202" s="37">
        <v>465.65000000000003</v>
      </c>
      <c r="G202" s="37">
        <v>455.00000000000006</v>
      </c>
      <c r="H202" s="37">
        <v>490.50000000000006</v>
      </c>
      <c r="I202" s="37">
        <v>501.15000000000003</v>
      </c>
      <c r="J202" s="37">
        <v>508.25000000000006</v>
      </c>
      <c r="K202" s="28">
        <v>494.05</v>
      </c>
      <c r="L202" s="28">
        <v>476.3</v>
      </c>
      <c r="M202" s="28">
        <v>7.2162899999999999</v>
      </c>
      <c r="N202" s="1"/>
      <c r="O202" s="1"/>
    </row>
    <row r="203" spans="1:15" ht="12.75" customHeight="1">
      <c r="A203" s="53">
        <v>194</v>
      </c>
      <c r="B203" s="28" t="s">
        <v>207</v>
      </c>
      <c r="C203" s="28">
        <v>1036.3</v>
      </c>
      <c r="D203" s="37">
        <v>1036.1000000000001</v>
      </c>
      <c r="E203" s="37">
        <v>1017.2000000000003</v>
      </c>
      <c r="F203" s="37">
        <v>998.10000000000014</v>
      </c>
      <c r="G203" s="37">
        <v>979.20000000000027</v>
      </c>
      <c r="H203" s="37">
        <v>1055.2000000000003</v>
      </c>
      <c r="I203" s="37">
        <v>1074.1000000000004</v>
      </c>
      <c r="J203" s="37">
        <v>1093.2000000000003</v>
      </c>
      <c r="K203" s="28">
        <v>1055</v>
      </c>
      <c r="L203" s="28">
        <v>1017</v>
      </c>
      <c r="M203" s="28">
        <v>5.3605900000000002</v>
      </c>
      <c r="N203" s="1"/>
      <c r="O203" s="1"/>
    </row>
    <row r="204" spans="1:15" ht="12.75" customHeight="1">
      <c r="A204" s="53">
        <v>195</v>
      </c>
      <c r="B204" s="28" t="s">
        <v>211</v>
      </c>
      <c r="C204" s="28">
        <v>721.7</v>
      </c>
      <c r="D204" s="37">
        <v>728.91666666666663</v>
      </c>
      <c r="E204" s="37">
        <v>708.7833333333333</v>
      </c>
      <c r="F204" s="37">
        <v>695.86666666666667</v>
      </c>
      <c r="G204" s="37">
        <v>675.73333333333335</v>
      </c>
      <c r="H204" s="37">
        <v>741.83333333333326</v>
      </c>
      <c r="I204" s="37">
        <v>761.9666666666667</v>
      </c>
      <c r="J204" s="37">
        <v>774.88333333333321</v>
      </c>
      <c r="K204" s="28">
        <v>749.05</v>
      </c>
      <c r="L204" s="28">
        <v>716</v>
      </c>
      <c r="M204" s="28">
        <v>19.50243</v>
      </c>
      <c r="N204" s="1"/>
      <c r="O204" s="1"/>
    </row>
    <row r="205" spans="1:15" ht="12.75" customHeight="1">
      <c r="A205" s="53">
        <v>196</v>
      </c>
      <c r="B205" s="28" t="s">
        <v>210</v>
      </c>
      <c r="C205" s="28">
        <v>7089.1</v>
      </c>
      <c r="D205" s="37">
        <v>7127.2</v>
      </c>
      <c r="E205" s="37">
        <v>7011.9</v>
      </c>
      <c r="F205" s="37">
        <v>6934.7</v>
      </c>
      <c r="G205" s="37">
        <v>6819.4</v>
      </c>
      <c r="H205" s="37">
        <v>7204.4</v>
      </c>
      <c r="I205" s="37">
        <v>7319.7000000000007</v>
      </c>
      <c r="J205" s="37">
        <v>7396.9</v>
      </c>
      <c r="K205" s="28">
        <v>7242.5</v>
      </c>
      <c r="L205" s="28">
        <v>7050</v>
      </c>
      <c r="M205" s="28">
        <v>2.6666099999999999</v>
      </c>
      <c r="N205" s="1"/>
      <c r="O205" s="1"/>
    </row>
    <row r="206" spans="1:15" ht="12.75" customHeight="1">
      <c r="A206" s="53">
        <v>197</v>
      </c>
      <c r="B206" s="28" t="s">
        <v>279</v>
      </c>
      <c r="C206" s="28">
        <v>42.85</v>
      </c>
      <c r="D206" s="37">
        <v>43.333333333333336</v>
      </c>
      <c r="E206" s="37">
        <v>41.866666666666674</v>
      </c>
      <c r="F206" s="37">
        <v>40.88333333333334</v>
      </c>
      <c r="G206" s="37">
        <v>39.416666666666679</v>
      </c>
      <c r="H206" s="37">
        <v>44.31666666666667</v>
      </c>
      <c r="I206" s="37">
        <v>45.783333333333324</v>
      </c>
      <c r="J206" s="37">
        <v>46.766666666666666</v>
      </c>
      <c r="K206" s="28">
        <v>44.8</v>
      </c>
      <c r="L206" s="28">
        <v>42.35</v>
      </c>
      <c r="M206" s="28">
        <v>179.17106999999999</v>
      </c>
      <c r="N206" s="1"/>
      <c r="O206" s="1"/>
    </row>
    <row r="207" spans="1:15" ht="12.75" customHeight="1">
      <c r="A207" s="53">
        <v>198</v>
      </c>
      <c r="B207" s="28" t="s">
        <v>209</v>
      </c>
      <c r="C207" s="28">
        <v>1527.2</v>
      </c>
      <c r="D207" s="37">
        <v>1539.0166666666667</v>
      </c>
      <c r="E207" s="37">
        <v>1506.1333333333332</v>
      </c>
      <c r="F207" s="37">
        <v>1485.0666666666666</v>
      </c>
      <c r="G207" s="37">
        <v>1452.1833333333332</v>
      </c>
      <c r="H207" s="37">
        <v>1560.0833333333333</v>
      </c>
      <c r="I207" s="37">
        <v>1592.9666666666669</v>
      </c>
      <c r="J207" s="37">
        <v>1614.0333333333333</v>
      </c>
      <c r="K207" s="28">
        <v>1571.9</v>
      </c>
      <c r="L207" s="28">
        <v>1517.95</v>
      </c>
      <c r="M207" s="28">
        <v>1.43686</v>
      </c>
      <c r="N207" s="1"/>
      <c r="O207" s="1"/>
    </row>
    <row r="208" spans="1:15" ht="12.75" customHeight="1">
      <c r="A208" s="53">
        <v>199</v>
      </c>
      <c r="B208" s="28" t="s">
        <v>155</v>
      </c>
      <c r="C208" s="28">
        <v>813.6</v>
      </c>
      <c r="D208" s="37">
        <v>818.81666666666661</v>
      </c>
      <c r="E208" s="37">
        <v>802.83333333333326</v>
      </c>
      <c r="F208" s="37">
        <v>792.06666666666661</v>
      </c>
      <c r="G208" s="37">
        <v>776.08333333333326</v>
      </c>
      <c r="H208" s="37">
        <v>829.58333333333326</v>
      </c>
      <c r="I208" s="37">
        <v>845.56666666666661</v>
      </c>
      <c r="J208" s="37">
        <v>856.33333333333326</v>
      </c>
      <c r="K208" s="28">
        <v>834.8</v>
      </c>
      <c r="L208" s="28">
        <v>808.05</v>
      </c>
      <c r="M208" s="28">
        <v>14.79218</v>
      </c>
      <c r="N208" s="1"/>
      <c r="O208" s="1"/>
    </row>
    <row r="209" spans="1:15" ht="12.75" customHeight="1">
      <c r="A209" s="53">
        <v>200</v>
      </c>
      <c r="B209" s="28" t="s">
        <v>281</v>
      </c>
      <c r="C209" s="28">
        <v>911.3</v>
      </c>
      <c r="D209" s="37">
        <v>916.66666666666663</v>
      </c>
      <c r="E209" s="37">
        <v>893.33333333333326</v>
      </c>
      <c r="F209" s="37">
        <v>875.36666666666667</v>
      </c>
      <c r="G209" s="37">
        <v>852.0333333333333</v>
      </c>
      <c r="H209" s="37">
        <v>934.63333333333321</v>
      </c>
      <c r="I209" s="37">
        <v>957.96666666666647</v>
      </c>
      <c r="J209" s="37">
        <v>975.93333333333317</v>
      </c>
      <c r="K209" s="28">
        <v>940</v>
      </c>
      <c r="L209" s="28">
        <v>898.7</v>
      </c>
      <c r="M209" s="28">
        <v>5.1608900000000002</v>
      </c>
      <c r="N209" s="1"/>
      <c r="O209" s="1"/>
    </row>
    <row r="210" spans="1:15" ht="12.75" customHeight="1">
      <c r="A210" s="53">
        <v>201</v>
      </c>
      <c r="B210" s="28" t="s">
        <v>212</v>
      </c>
      <c r="C210" s="28">
        <v>361.5</v>
      </c>
      <c r="D210" s="37">
        <v>365.31666666666666</v>
      </c>
      <c r="E210" s="37">
        <v>355.7833333333333</v>
      </c>
      <c r="F210" s="37">
        <v>350.06666666666666</v>
      </c>
      <c r="G210" s="37">
        <v>340.5333333333333</v>
      </c>
      <c r="H210" s="37">
        <v>371.0333333333333</v>
      </c>
      <c r="I210" s="37">
        <v>380.56666666666672</v>
      </c>
      <c r="J210" s="37">
        <v>386.2833333333333</v>
      </c>
      <c r="K210" s="28">
        <v>374.85</v>
      </c>
      <c r="L210" s="28">
        <v>359.6</v>
      </c>
      <c r="M210" s="28">
        <v>118.17623</v>
      </c>
      <c r="N210" s="1"/>
      <c r="O210" s="1"/>
    </row>
    <row r="211" spans="1:15" ht="12.75" customHeight="1">
      <c r="A211" s="53">
        <v>202</v>
      </c>
      <c r="B211" s="28" t="s">
        <v>128</v>
      </c>
      <c r="C211" s="28">
        <v>10.15</v>
      </c>
      <c r="D211" s="37">
        <v>10.299999999999999</v>
      </c>
      <c r="E211" s="37">
        <v>9.9499999999999975</v>
      </c>
      <c r="F211" s="37">
        <v>9.7499999999999982</v>
      </c>
      <c r="G211" s="37">
        <v>9.3999999999999968</v>
      </c>
      <c r="H211" s="37">
        <v>10.499999999999998</v>
      </c>
      <c r="I211" s="37">
        <v>10.85</v>
      </c>
      <c r="J211" s="37">
        <v>11.049999999999999</v>
      </c>
      <c r="K211" s="28">
        <v>10.65</v>
      </c>
      <c r="L211" s="28">
        <v>10.1</v>
      </c>
      <c r="M211" s="28">
        <v>2163.3189699999998</v>
      </c>
      <c r="N211" s="1"/>
      <c r="O211" s="1"/>
    </row>
    <row r="212" spans="1:15" ht="12.75" customHeight="1">
      <c r="A212" s="53">
        <v>203</v>
      </c>
      <c r="B212" s="28" t="s">
        <v>213</v>
      </c>
      <c r="C212" s="28">
        <v>1170.25</v>
      </c>
      <c r="D212" s="37">
        <v>1164.5166666666667</v>
      </c>
      <c r="E212" s="37">
        <v>1143.7333333333333</v>
      </c>
      <c r="F212" s="37">
        <v>1117.2166666666667</v>
      </c>
      <c r="G212" s="37">
        <v>1096.4333333333334</v>
      </c>
      <c r="H212" s="37">
        <v>1191.0333333333333</v>
      </c>
      <c r="I212" s="37">
        <v>1211.8166666666666</v>
      </c>
      <c r="J212" s="37">
        <v>1238.3333333333333</v>
      </c>
      <c r="K212" s="28">
        <v>1185.3</v>
      </c>
      <c r="L212" s="28">
        <v>1138</v>
      </c>
      <c r="M212" s="28">
        <v>11.28739</v>
      </c>
      <c r="N212" s="1"/>
      <c r="O212" s="1"/>
    </row>
    <row r="213" spans="1:15" ht="12.75" customHeight="1">
      <c r="A213" s="53">
        <v>204</v>
      </c>
      <c r="B213" s="28" t="s">
        <v>282</v>
      </c>
      <c r="C213" s="28">
        <v>1707.3</v>
      </c>
      <c r="D213" s="37">
        <v>1710.7833333333335</v>
      </c>
      <c r="E213" s="37">
        <v>1676.5666666666671</v>
      </c>
      <c r="F213" s="37">
        <v>1645.8333333333335</v>
      </c>
      <c r="G213" s="37">
        <v>1611.616666666667</v>
      </c>
      <c r="H213" s="37">
        <v>1741.5166666666671</v>
      </c>
      <c r="I213" s="37">
        <v>1775.7333333333338</v>
      </c>
      <c r="J213" s="37">
        <v>1806.4666666666672</v>
      </c>
      <c r="K213" s="28">
        <v>1745</v>
      </c>
      <c r="L213" s="28">
        <v>1680.05</v>
      </c>
      <c r="M213" s="28">
        <v>2.6479499999999998</v>
      </c>
      <c r="N213" s="1"/>
      <c r="O213" s="1"/>
    </row>
    <row r="214" spans="1:15" ht="12.75" customHeight="1">
      <c r="A214" s="53">
        <v>205</v>
      </c>
      <c r="B214" s="28" t="s">
        <v>214</v>
      </c>
      <c r="C214" s="37">
        <v>541.70000000000005</v>
      </c>
      <c r="D214" s="37">
        <v>546.2833333333333</v>
      </c>
      <c r="E214" s="37">
        <v>535.41666666666663</v>
      </c>
      <c r="F214" s="37">
        <v>529.13333333333333</v>
      </c>
      <c r="G214" s="37">
        <v>518.26666666666665</v>
      </c>
      <c r="H214" s="37">
        <v>552.56666666666661</v>
      </c>
      <c r="I214" s="37">
        <v>563.43333333333339</v>
      </c>
      <c r="J214" s="37">
        <v>569.71666666666658</v>
      </c>
      <c r="K214" s="37">
        <v>557.15</v>
      </c>
      <c r="L214" s="37">
        <v>540</v>
      </c>
      <c r="M214" s="37">
        <v>81.207729999999998</v>
      </c>
      <c r="N214" s="1"/>
      <c r="O214" s="1"/>
    </row>
    <row r="215" spans="1:15" ht="12.75" customHeight="1">
      <c r="A215" s="53">
        <v>206</v>
      </c>
      <c r="B215" s="28" t="s">
        <v>283</v>
      </c>
      <c r="C215" s="37">
        <v>13.25</v>
      </c>
      <c r="D215" s="37">
        <v>13.433333333333332</v>
      </c>
      <c r="E215" s="37">
        <v>13.016666666666664</v>
      </c>
      <c r="F215" s="37">
        <v>12.783333333333331</v>
      </c>
      <c r="G215" s="37">
        <v>12.366666666666664</v>
      </c>
      <c r="H215" s="37">
        <v>13.666666666666664</v>
      </c>
      <c r="I215" s="37">
        <v>14.083333333333332</v>
      </c>
      <c r="J215" s="37">
        <v>14.316666666666665</v>
      </c>
      <c r="K215" s="37">
        <v>13.85</v>
      </c>
      <c r="L215" s="37">
        <v>13.2</v>
      </c>
      <c r="M215" s="37">
        <v>1150.1922</v>
      </c>
      <c r="N215" s="1"/>
      <c r="O215" s="1"/>
    </row>
    <row r="216" spans="1:15" ht="12.75" customHeight="1">
      <c r="A216" s="53">
        <v>207</v>
      </c>
      <c r="B216" s="28" t="s">
        <v>215</v>
      </c>
      <c r="C216" s="37">
        <v>249.35</v>
      </c>
      <c r="D216" s="37">
        <v>252.48333333333335</v>
      </c>
      <c r="E216" s="37">
        <v>244.91666666666669</v>
      </c>
      <c r="F216" s="37">
        <v>240.48333333333335</v>
      </c>
      <c r="G216" s="37">
        <v>232.91666666666669</v>
      </c>
      <c r="H216" s="37">
        <v>256.91666666666669</v>
      </c>
      <c r="I216" s="37">
        <v>264.48333333333329</v>
      </c>
      <c r="J216" s="37">
        <v>268.91666666666669</v>
      </c>
      <c r="K216" s="37">
        <v>260.05</v>
      </c>
      <c r="L216" s="37">
        <v>248.05</v>
      </c>
      <c r="M216" s="37">
        <v>111.62018999999999</v>
      </c>
      <c r="N216" s="1"/>
      <c r="O216" s="1"/>
    </row>
    <row r="217" spans="1:15" ht="12.75" customHeight="1">
      <c r="A217" s="53"/>
      <c r="B217" s="28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1"/>
      <c r="O217" s="1"/>
    </row>
    <row r="218" spans="1:15" ht="12.75" customHeight="1">
      <c r="A218" s="56"/>
      <c r="B218" s="57"/>
      <c r="C218" s="58"/>
      <c r="D218" s="58"/>
      <c r="E218" s="58"/>
      <c r="F218" s="58"/>
      <c r="G218" s="58"/>
      <c r="H218" s="58"/>
      <c r="I218" s="58"/>
      <c r="J218" s="58"/>
      <c r="K218" s="58"/>
      <c r="L218" s="59"/>
      <c r="M218" s="1"/>
      <c r="N218" s="1"/>
      <c r="O218" s="1"/>
    </row>
    <row r="219" spans="1:15" ht="12.75" customHeight="1">
      <c r="A219" s="56"/>
      <c r="B219" s="1"/>
      <c r="C219" s="58"/>
      <c r="D219" s="58"/>
      <c r="E219" s="58"/>
      <c r="F219" s="58"/>
      <c r="G219" s="58"/>
      <c r="H219" s="58"/>
      <c r="I219" s="58"/>
      <c r="J219" s="58"/>
      <c r="K219" s="58"/>
      <c r="L219" s="59"/>
      <c r="M219" s="1"/>
      <c r="N219" s="1"/>
      <c r="O219" s="1"/>
    </row>
    <row r="220" spans="1:15" ht="12.75" customHeight="1">
      <c r="A220" s="56"/>
      <c r="B220" s="1"/>
      <c r="C220" s="58"/>
      <c r="D220" s="58"/>
      <c r="E220" s="58"/>
      <c r="F220" s="58"/>
      <c r="G220" s="58"/>
      <c r="H220" s="58"/>
      <c r="I220" s="58"/>
      <c r="J220" s="58"/>
      <c r="K220" s="58"/>
      <c r="L220" s="59"/>
      <c r="M220" s="1"/>
      <c r="N220" s="1"/>
      <c r="O220" s="1"/>
    </row>
    <row r="221" spans="1:15" ht="12.75" customHeight="1">
      <c r="A221" s="60" t="s">
        <v>284</v>
      </c>
      <c r="B221" s="1"/>
      <c r="C221" s="58"/>
      <c r="D221" s="58"/>
      <c r="E221" s="58"/>
      <c r="F221" s="58"/>
      <c r="G221" s="58"/>
      <c r="H221" s="58"/>
      <c r="I221" s="58"/>
      <c r="J221" s="58"/>
      <c r="K221" s="58"/>
      <c r="L221" s="59"/>
      <c r="M221" s="1"/>
      <c r="N221" s="1"/>
      <c r="O221" s="1"/>
    </row>
    <row r="222" spans="1:15" ht="12.75" customHeight="1">
      <c r="A222" s="1"/>
      <c r="B222" s="1"/>
      <c r="C222" s="58"/>
      <c r="D222" s="58"/>
      <c r="E222" s="58"/>
      <c r="F222" s="58"/>
      <c r="G222" s="58"/>
      <c r="H222" s="58"/>
      <c r="I222" s="58"/>
      <c r="J222" s="58"/>
      <c r="K222" s="58"/>
      <c r="L222" s="59"/>
      <c r="M222" s="1"/>
      <c r="N222" s="1"/>
      <c r="O222" s="1"/>
    </row>
    <row r="223" spans="1:15" ht="12.75" customHeight="1">
      <c r="A223" s="1"/>
      <c r="B223" s="1"/>
      <c r="C223" s="58"/>
      <c r="D223" s="58"/>
      <c r="E223" s="58"/>
      <c r="F223" s="58"/>
      <c r="G223" s="58"/>
      <c r="H223" s="58"/>
      <c r="I223" s="58"/>
      <c r="J223" s="58"/>
      <c r="K223" s="58"/>
      <c r="L223" s="59"/>
      <c r="M223" s="1"/>
      <c r="N223" s="1"/>
      <c r="O223" s="1"/>
    </row>
    <row r="224" spans="1:15" ht="12.75" customHeight="1">
      <c r="A224" s="61" t="s">
        <v>285</v>
      </c>
      <c r="B224" s="1"/>
      <c r="C224" s="58"/>
      <c r="D224" s="58"/>
      <c r="E224" s="58"/>
      <c r="F224" s="58"/>
      <c r="G224" s="58"/>
      <c r="H224" s="58"/>
      <c r="I224" s="58"/>
      <c r="J224" s="58"/>
      <c r="K224" s="58"/>
      <c r="L224" s="59"/>
      <c r="M224" s="1"/>
      <c r="N224" s="1"/>
      <c r="O224" s="1"/>
    </row>
    <row r="225" spans="1:15" ht="12.75" customHeight="1">
      <c r="A225" s="62"/>
      <c r="B225" s="1"/>
      <c r="C225" s="58"/>
      <c r="D225" s="58"/>
      <c r="E225" s="58"/>
      <c r="F225" s="58"/>
      <c r="G225" s="58"/>
      <c r="H225" s="58"/>
      <c r="I225" s="58"/>
      <c r="J225" s="58"/>
      <c r="K225" s="58"/>
      <c r="L225" s="59"/>
      <c r="M225" s="1"/>
      <c r="N225" s="1"/>
      <c r="O225" s="1"/>
    </row>
    <row r="226" spans="1:15" ht="12.75" customHeight="1">
      <c r="A226" s="63" t="s">
        <v>286</v>
      </c>
      <c r="B226" s="1"/>
      <c r="C226" s="58"/>
      <c r="D226" s="58"/>
      <c r="E226" s="58"/>
      <c r="F226" s="58"/>
      <c r="G226" s="58"/>
      <c r="H226" s="58"/>
      <c r="I226" s="58"/>
      <c r="J226" s="58"/>
      <c r="K226" s="58"/>
      <c r="L226" s="59"/>
      <c r="M226" s="1"/>
      <c r="N226" s="1"/>
      <c r="O226" s="1"/>
    </row>
    <row r="227" spans="1:15" ht="12.75" customHeight="1">
      <c r="A227" s="46" t="s">
        <v>216</v>
      </c>
      <c r="B227" s="1"/>
      <c r="C227" s="58"/>
      <c r="D227" s="58"/>
      <c r="E227" s="58"/>
      <c r="F227" s="58"/>
      <c r="G227" s="58"/>
      <c r="H227" s="58"/>
      <c r="I227" s="58"/>
      <c r="J227" s="58"/>
      <c r="K227" s="58"/>
      <c r="L227" s="59"/>
      <c r="M227" s="1"/>
      <c r="N227" s="1"/>
      <c r="O227" s="1"/>
    </row>
    <row r="228" spans="1:15" ht="12.75" customHeight="1">
      <c r="A228" s="46" t="s">
        <v>217</v>
      </c>
      <c r="B228" s="1"/>
      <c r="C228" s="58"/>
      <c r="D228" s="58"/>
      <c r="E228" s="58"/>
      <c r="F228" s="58"/>
      <c r="G228" s="58"/>
      <c r="H228" s="58"/>
      <c r="I228" s="58"/>
      <c r="J228" s="58"/>
      <c r="K228" s="58"/>
      <c r="L228" s="59"/>
      <c r="M228" s="1"/>
      <c r="N228" s="1"/>
      <c r="O228" s="1"/>
    </row>
    <row r="229" spans="1:15" ht="12.75" customHeight="1">
      <c r="A229" s="46" t="s">
        <v>218</v>
      </c>
      <c r="B229" s="1"/>
      <c r="C229" s="64"/>
      <c r="D229" s="64"/>
      <c r="E229" s="64"/>
      <c r="F229" s="64"/>
      <c r="G229" s="64"/>
      <c r="H229" s="64"/>
      <c r="I229" s="64"/>
      <c r="J229" s="64"/>
      <c r="K229" s="64"/>
      <c r="L229" s="59"/>
      <c r="M229" s="1"/>
      <c r="N229" s="1"/>
      <c r="O229" s="1"/>
    </row>
    <row r="230" spans="1:15" ht="12.75" customHeight="1">
      <c r="A230" s="46" t="s">
        <v>219</v>
      </c>
      <c r="B230" s="1"/>
      <c r="C230" s="58"/>
      <c r="D230" s="58"/>
      <c r="E230" s="58"/>
      <c r="F230" s="58"/>
      <c r="G230" s="58"/>
      <c r="H230" s="58"/>
      <c r="I230" s="58"/>
      <c r="J230" s="58"/>
      <c r="K230" s="58"/>
      <c r="L230" s="59"/>
      <c r="M230" s="1"/>
      <c r="N230" s="1"/>
      <c r="O230" s="1"/>
    </row>
    <row r="231" spans="1:15" ht="12.75" customHeight="1">
      <c r="A231" s="46" t="s">
        <v>220</v>
      </c>
      <c r="B231" s="1"/>
      <c r="C231" s="58"/>
      <c r="D231" s="58"/>
      <c r="E231" s="58"/>
      <c r="F231" s="58"/>
      <c r="G231" s="58"/>
      <c r="H231" s="58"/>
      <c r="I231" s="58"/>
      <c r="J231" s="58"/>
      <c r="K231" s="58"/>
      <c r="L231" s="59"/>
      <c r="M231" s="1"/>
      <c r="N231" s="1"/>
      <c r="O231" s="1"/>
    </row>
    <row r="232" spans="1:15" ht="12.75" customHeight="1">
      <c r="A232" s="65"/>
      <c r="B232" s="1"/>
      <c r="C232" s="58"/>
      <c r="D232" s="58"/>
      <c r="E232" s="58"/>
      <c r="F232" s="58"/>
      <c r="G232" s="58"/>
      <c r="H232" s="58"/>
      <c r="I232" s="58"/>
      <c r="J232" s="58"/>
      <c r="K232" s="58"/>
      <c r="L232" s="59"/>
      <c r="M232" s="1"/>
      <c r="N232" s="1"/>
      <c r="O232" s="1"/>
    </row>
    <row r="233" spans="1:15" ht="12.75" customHeight="1">
      <c r="A233" s="1"/>
      <c r="B233" s="1"/>
      <c r="C233" s="58"/>
      <c r="D233" s="58"/>
      <c r="E233" s="58"/>
      <c r="F233" s="58"/>
      <c r="G233" s="58"/>
      <c r="H233" s="58"/>
      <c r="I233" s="58"/>
      <c r="J233" s="58"/>
      <c r="K233" s="58"/>
      <c r="L233" s="59"/>
      <c r="M233" s="1"/>
      <c r="N233" s="1"/>
      <c r="O233" s="1"/>
    </row>
    <row r="234" spans="1:15" ht="12.75" customHeight="1">
      <c r="A234" s="1"/>
      <c r="B234" s="1"/>
      <c r="C234" s="58"/>
      <c r="D234" s="58"/>
      <c r="E234" s="58"/>
      <c r="F234" s="58"/>
      <c r="G234" s="58"/>
      <c r="H234" s="58"/>
      <c r="I234" s="58"/>
      <c r="J234" s="58"/>
      <c r="K234" s="58"/>
      <c r="L234" s="59"/>
      <c r="M234" s="1"/>
      <c r="N234" s="1"/>
      <c r="O234" s="1"/>
    </row>
    <row r="235" spans="1:15" ht="12.75" customHeight="1">
      <c r="A235" s="1"/>
      <c r="B235" s="1"/>
      <c r="C235" s="58"/>
      <c r="D235" s="58"/>
      <c r="E235" s="58"/>
      <c r="F235" s="58"/>
      <c r="G235" s="58"/>
      <c r="H235" s="58"/>
      <c r="I235" s="58"/>
      <c r="J235" s="58"/>
      <c r="K235" s="58"/>
      <c r="L235" s="59"/>
      <c r="M235" s="1"/>
      <c r="N235" s="1"/>
      <c r="O235" s="1"/>
    </row>
    <row r="236" spans="1:15" ht="12.75" customHeight="1">
      <c r="A236" s="1"/>
      <c r="B236" s="1"/>
      <c r="C236" s="58"/>
      <c r="D236" s="58"/>
      <c r="E236" s="58"/>
      <c r="F236" s="58"/>
      <c r="G236" s="58"/>
      <c r="H236" s="58"/>
      <c r="I236" s="58"/>
      <c r="J236" s="58"/>
      <c r="K236" s="58"/>
      <c r="L236" s="59"/>
      <c r="M236" s="1"/>
      <c r="N236" s="1"/>
      <c r="O236" s="1"/>
    </row>
    <row r="237" spans="1:15" ht="12.75" customHeight="1">
      <c r="A237" s="66" t="s">
        <v>221</v>
      </c>
      <c r="B237" s="1"/>
      <c r="C237" s="58"/>
      <c r="D237" s="58"/>
      <c r="E237" s="58"/>
      <c r="F237" s="58"/>
      <c r="G237" s="58"/>
      <c r="H237" s="58"/>
      <c r="I237" s="58"/>
      <c r="J237" s="58"/>
      <c r="K237" s="58"/>
      <c r="L237" s="59"/>
      <c r="M237" s="1"/>
      <c r="N237" s="1"/>
      <c r="O237" s="1"/>
    </row>
    <row r="238" spans="1:15" ht="12.75" customHeight="1">
      <c r="A238" s="67" t="s">
        <v>222</v>
      </c>
      <c r="B238" s="1"/>
      <c r="C238" s="58"/>
      <c r="D238" s="58"/>
      <c r="E238" s="58"/>
      <c r="F238" s="58"/>
      <c r="G238" s="58"/>
      <c r="H238" s="58"/>
      <c r="I238" s="58"/>
      <c r="J238" s="58"/>
      <c r="K238" s="58"/>
      <c r="L238" s="59"/>
      <c r="M238" s="1"/>
      <c r="N238" s="1"/>
      <c r="O238" s="1"/>
    </row>
    <row r="239" spans="1:15" ht="12.75" customHeight="1">
      <c r="A239" s="67" t="s">
        <v>223</v>
      </c>
      <c r="B239" s="1"/>
      <c r="C239" s="58"/>
      <c r="D239" s="58"/>
      <c r="E239" s="58"/>
      <c r="F239" s="58"/>
      <c r="G239" s="58"/>
      <c r="H239" s="58"/>
      <c r="I239" s="58"/>
      <c r="J239" s="58"/>
      <c r="K239" s="58"/>
      <c r="L239" s="59"/>
      <c r="M239" s="1"/>
      <c r="N239" s="1"/>
      <c r="O239" s="1"/>
    </row>
    <row r="240" spans="1:15" ht="12.75" customHeight="1">
      <c r="A240" s="67" t="s">
        <v>224</v>
      </c>
      <c r="B240" s="1"/>
      <c r="C240" s="58"/>
      <c r="D240" s="58"/>
      <c r="E240" s="58"/>
      <c r="F240" s="58"/>
      <c r="G240" s="58"/>
      <c r="H240" s="58"/>
      <c r="I240" s="58"/>
      <c r="J240" s="58"/>
      <c r="K240" s="58"/>
      <c r="L240" s="59"/>
      <c r="M240" s="1"/>
      <c r="N240" s="1"/>
      <c r="O240" s="1"/>
    </row>
    <row r="241" spans="1:15" ht="12.75" customHeight="1">
      <c r="A241" s="67" t="s">
        <v>225</v>
      </c>
      <c r="B241" s="1"/>
      <c r="C241" s="58"/>
      <c r="D241" s="58"/>
      <c r="E241" s="58"/>
      <c r="F241" s="58"/>
      <c r="G241" s="58"/>
      <c r="H241" s="58"/>
      <c r="I241" s="58"/>
      <c r="J241" s="58"/>
      <c r="K241" s="58"/>
      <c r="L241" s="59"/>
      <c r="M241" s="1"/>
      <c r="N241" s="1"/>
      <c r="O241" s="1"/>
    </row>
    <row r="242" spans="1:15" ht="12.75" customHeight="1">
      <c r="A242" s="67" t="s">
        <v>226</v>
      </c>
      <c r="B242" s="1"/>
      <c r="C242" s="58"/>
      <c r="D242" s="58"/>
      <c r="E242" s="58"/>
      <c r="F242" s="58"/>
      <c r="G242" s="58"/>
      <c r="H242" s="58"/>
      <c r="I242" s="58"/>
      <c r="J242" s="58"/>
      <c r="K242" s="58"/>
      <c r="L242" s="59"/>
      <c r="M242" s="1"/>
      <c r="N242" s="1"/>
      <c r="O242" s="1"/>
    </row>
    <row r="243" spans="1:15" ht="12.75" customHeight="1">
      <c r="A243" s="67" t="s">
        <v>227</v>
      </c>
      <c r="B243" s="1"/>
      <c r="C243" s="58"/>
      <c r="D243" s="58"/>
      <c r="E243" s="58"/>
      <c r="F243" s="58"/>
      <c r="G243" s="58"/>
      <c r="H243" s="58"/>
      <c r="I243" s="58"/>
      <c r="J243" s="58"/>
      <c r="K243" s="58"/>
      <c r="L243" s="59"/>
      <c r="M243" s="1"/>
      <c r="N243" s="1"/>
      <c r="O243" s="1"/>
    </row>
    <row r="244" spans="1:15" ht="12.75" customHeight="1">
      <c r="A244" s="67" t="s">
        <v>228</v>
      </c>
      <c r="B244" s="1"/>
      <c r="C244" s="58"/>
      <c r="D244" s="58"/>
      <c r="E244" s="58"/>
      <c r="F244" s="58"/>
      <c r="G244" s="58"/>
      <c r="H244" s="58"/>
      <c r="I244" s="58"/>
      <c r="J244" s="58"/>
      <c r="K244" s="58"/>
      <c r="L244" s="59"/>
      <c r="M244" s="1"/>
      <c r="N244" s="1"/>
      <c r="O244" s="1"/>
    </row>
    <row r="245" spans="1:15" ht="12.75" customHeight="1">
      <c r="A245" s="67" t="s">
        <v>229</v>
      </c>
      <c r="B245" s="1"/>
      <c r="C245" s="58"/>
      <c r="D245" s="58"/>
      <c r="E245" s="58"/>
      <c r="F245" s="58"/>
      <c r="G245" s="58"/>
      <c r="H245" s="58"/>
      <c r="I245" s="58"/>
      <c r="J245" s="58"/>
      <c r="K245" s="58"/>
      <c r="L245" s="59"/>
      <c r="M245" s="1"/>
      <c r="N245" s="1"/>
      <c r="O245" s="1"/>
    </row>
    <row r="246" spans="1:15" ht="12.75" customHeight="1">
      <c r="A246" s="67" t="s">
        <v>230</v>
      </c>
      <c r="B246" s="1"/>
      <c r="C246" s="64"/>
      <c r="D246" s="64"/>
      <c r="E246" s="64"/>
      <c r="F246" s="64"/>
      <c r="G246" s="64"/>
      <c r="H246" s="64"/>
      <c r="I246" s="64"/>
      <c r="J246" s="64"/>
      <c r="K246" s="64"/>
      <c r="L246" s="59"/>
      <c r="M246" s="1"/>
      <c r="N246" s="1"/>
      <c r="O246" s="1"/>
    </row>
    <row r="247" spans="1:15" ht="12.75" customHeight="1">
      <c r="A247" s="1"/>
      <c r="B247" s="1"/>
      <c r="C247" s="58"/>
      <c r="D247" s="58"/>
      <c r="E247" s="58"/>
      <c r="F247" s="58"/>
      <c r="G247" s="58"/>
      <c r="H247" s="58"/>
      <c r="I247" s="58"/>
      <c r="J247" s="58"/>
      <c r="K247" s="58"/>
      <c r="L247" s="59"/>
      <c r="M247" s="1"/>
      <c r="N247" s="1"/>
      <c r="O247" s="1"/>
    </row>
    <row r="248" spans="1:15" ht="12.75" customHeight="1">
      <c r="A248" s="1"/>
      <c r="B248" s="1"/>
      <c r="C248" s="58"/>
      <c r="D248" s="58"/>
      <c r="E248" s="58"/>
      <c r="F248" s="58"/>
      <c r="G248" s="58"/>
      <c r="H248" s="58"/>
      <c r="I248" s="58"/>
      <c r="J248" s="58"/>
      <c r="K248" s="58"/>
      <c r="L248" s="59"/>
      <c r="M248" s="1"/>
      <c r="N248" s="1"/>
      <c r="O248" s="1"/>
    </row>
    <row r="249" spans="1:15" ht="12.75" customHeight="1">
      <c r="A249" s="1"/>
      <c r="B249" s="1"/>
      <c r="C249" s="58"/>
      <c r="D249" s="58"/>
      <c r="E249" s="58"/>
      <c r="F249" s="58"/>
      <c r="G249" s="58"/>
      <c r="H249" s="58"/>
      <c r="I249" s="58"/>
      <c r="J249" s="58"/>
      <c r="K249" s="58"/>
      <c r="L249" s="59"/>
      <c r="M249" s="1"/>
      <c r="N249" s="1"/>
      <c r="O249" s="1"/>
    </row>
    <row r="250" spans="1:15" ht="12.75" customHeight="1">
      <c r="A250" s="1"/>
      <c r="B250" s="1"/>
      <c r="C250" s="58"/>
      <c r="D250" s="58"/>
      <c r="E250" s="58"/>
      <c r="F250" s="58"/>
      <c r="G250" s="58"/>
      <c r="H250" s="58"/>
      <c r="I250" s="58"/>
      <c r="J250" s="58"/>
      <c r="K250" s="58"/>
      <c r="L250" s="59"/>
      <c r="M250" s="1"/>
      <c r="N250" s="1"/>
      <c r="O250" s="1"/>
    </row>
    <row r="251" spans="1:15" ht="12.75" customHeight="1">
      <c r="A251" s="1"/>
      <c r="B251" s="1"/>
      <c r="C251" s="58"/>
      <c r="D251" s="58"/>
      <c r="E251" s="58"/>
      <c r="F251" s="58"/>
      <c r="G251" s="58"/>
      <c r="H251" s="58"/>
      <c r="I251" s="58"/>
      <c r="J251" s="58"/>
      <c r="K251" s="58"/>
      <c r="L251" s="59"/>
      <c r="M251" s="1"/>
      <c r="N251" s="1"/>
      <c r="O251" s="1"/>
    </row>
    <row r="252" spans="1:15" ht="12.75" customHeight="1">
      <c r="A252" s="1"/>
      <c r="B252" s="1"/>
      <c r="C252" s="58"/>
      <c r="D252" s="58"/>
      <c r="E252" s="58"/>
      <c r="F252" s="58"/>
      <c r="G252" s="58"/>
      <c r="H252" s="58"/>
      <c r="I252" s="58"/>
      <c r="J252" s="58"/>
      <c r="K252" s="58"/>
      <c r="L252" s="59"/>
      <c r="M252" s="1"/>
      <c r="N252" s="1"/>
      <c r="O252" s="1"/>
    </row>
    <row r="253" spans="1:15" ht="12.75" customHeight="1">
      <c r="A253" s="1"/>
      <c r="B253" s="1"/>
      <c r="C253" s="58"/>
      <c r="D253" s="58"/>
      <c r="E253" s="58"/>
      <c r="F253" s="58"/>
      <c r="G253" s="58"/>
      <c r="H253" s="58"/>
      <c r="I253" s="58"/>
      <c r="J253" s="58"/>
      <c r="K253" s="58"/>
      <c r="L253" s="59"/>
      <c r="M253" s="1"/>
      <c r="N253" s="1"/>
      <c r="O253" s="1"/>
    </row>
    <row r="254" spans="1:15" ht="12.75" customHeight="1">
      <c r="A254" s="1"/>
      <c r="B254" s="1"/>
      <c r="C254" s="58"/>
      <c r="D254" s="58"/>
      <c r="E254" s="58"/>
      <c r="F254" s="58"/>
      <c r="G254" s="58"/>
      <c r="H254" s="58"/>
      <c r="I254" s="58"/>
      <c r="J254" s="58"/>
      <c r="K254" s="58"/>
      <c r="L254" s="59"/>
      <c r="M254" s="1"/>
      <c r="N254" s="1"/>
      <c r="O254" s="1"/>
    </row>
    <row r="255" spans="1:15" ht="12.75" customHeight="1">
      <c r="A255" s="1"/>
      <c r="B255" s="1"/>
      <c r="C255" s="58"/>
      <c r="D255" s="58"/>
      <c r="E255" s="58"/>
      <c r="F255" s="58"/>
      <c r="G255" s="58"/>
      <c r="H255" s="58"/>
      <c r="I255" s="58"/>
      <c r="J255" s="58"/>
      <c r="K255" s="58"/>
      <c r="L255" s="59"/>
      <c r="M255" s="1"/>
      <c r="N255" s="1"/>
      <c r="O255" s="1"/>
    </row>
    <row r="256" spans="1:15" ht="12.75" customHeight="1">
      <c r="A256" s="1"/>
      <c r="B256" s="1"/>
      <c r="C256" s="58"/>
      <c r="D256" s="58"/>
      <c r="E256" s="58"/>
      <c r="F256" s="58"/>
      <c r="G256" s="58"/>
      <c r="H256" s="58"/>
      <c r="I256" s="58"/>
      <c r="J256" s="58"/>
      <c r="K256" s="58"/>
      <c r="L256" s="59"/>
      <c r="M256" s="1"/>
      <c r="N256" s="1"/>
      <c r="O256" s="1"/>
    </row>
    <row r="257" spans="1:15" ht="12.75" customHeight="1">
      <c r="A257" s="1"/>
      <c r="B257" s="1"/>
      <c r="C257" s="58"/>
      <c r="D257" s="58"/>
      <c r="E257" s="58"/>
      <c r="F257" s="58"/>
      <c r="G257" s="58"/>
      <c r="H257" s="58"/>
      <c r="I257" s="58"/>
      <c r="J257" s="58"/>
      <c r="K257" s="58"/>
      <c r="L257" s="59"/>
      <c r="M257" s="1"/>
      <c r="N257" s="1"/>
      <c r="O257" s="1"/>
    </row>
    <row r="258" spans="1:15" ht="12.75" customHeight="1">
      <c r="A258" s="1"/>
      <c r="B258" s="1"/>
      <c r="C258" s="58"/>
      <c r="D258" s="58"/>
      <c r="E258" s="58"/>
      <c r="F258" s="58"/>
      <c r="G258" s="58"/>
      <c r="H258" s="58"/>
      <c r="I258" s="58"/>
      <c r="J258" s="58"/>
      <c r="K258" s="58"/>
      <c r="L258" s="59"/>
      <c r="M258" s="1"/>
      <c r="N258" s="1"/>
      <c r="O258" s="1"/>
    </row>
    <row r="259" spans="1:15" ht="12.75" customHeight="1">
      <c r="A259" s="1"/>
      <c r="B259" s="1"/>
      <c r="C259" s="58"/>
      <c r="D259" s="58"/>
      <c r="E259" s="58"/>
      <c r="F259" s="58"/>
      <c r="G259" s="58"/>
      <c r="H259" s="58"/>
      <c r="I259" s="58"/>
      <c r="J259" s="58"/>
      <c r="K259" s="58"/>
      <c r="L259" s="59"/>
      <c r="M259" s="1"/>
      <c r="N259" s="1"/>
      <c r="O259" s="1"/>
    </row>
    <row r="260" spans="1:15" ht="12.75" customHeight="1">
      <c r="A260" s="1"/>
      <c r="B260" s="1"/>
      <c r="C260" s="58"/>
      <c r="D260" s="58"/>
      <c r="E260" s="58"/>
      <c r="F260" s="58"/>
      <c r="G260" s="58"/>
      <c r="H260" s="58"/>
      <c r="I260" s="58"/>
      <c r="J260" s="58"/>
      <c r="K260" s="58"/>
      <c r="L260" s="59"/>
      <c r="M260" s="1"/>
      <c r="N260" s="1"/>
      <c r="O260" s="1"/>
    </row>
    <row r="261" spans="1:15" ht="12.75" customHeight="1">
      <c r="A261" s="1"/>
      <c r="B261" s="1"/>
      <c r="C261" s="58"/>
      <c r="D261" s="58"/>
      <c r="E261" s="58"/>
      <c r="F261" s="58"/>
      <c r="G261" s="58"/>
      <c r="H261" s="58"/>
      <c r="I261" s="58"/>
      <c r="J261" s="58"/>
      <c r="K261" s="58"/>
      <c r="L261" s="59"/>
      <c r="M261" s="1"/>
      <c r="N261" s="1"/>
      <c r="O261" s="1"/>
    </row>
    <row r="262" spans="1:15" ht="12.75" customHeight="1">
      <c r="A262" s="1"/>
      <c r="B262" s="1"/>
      <c r="C262" s="58"/>
      <c r="D262" s="58"/>
      <c r="E262" s="58"/>
      <c r="F262" s="58"/>
      <c r="G262" s="58"/>
      <c r="H262" s="58"/>
      <c r="I262" s="58"/>
      <c r="J262" s="58"/>
      <c r="K262" s="58"/>
      <c r="L262" s="59"/>
      <c r="M262" s="1"/>
      <c r="N262" s="1"/>
      <c r="O262" s="1"/>
    </row>
    <row r="263" spans="1:15" ht="12.75" customHeight="1">
      <c r="A263" s="1"/>
      <c r="B263" s="1"/>
      <c r="C263" s="58"/>
      <c r="D263" s="58"/>
      <c r="E263" s="58"/>
      <c r="F263" s="58"/>
      <c r="G263" s="58"/>
      <c r="H263" s="58"/>
      <c r="I263" s="58"/>
      <c r="J263" s="58"/>
      <c r="K263" s="58"/>
      <c r="L263" s="59"/>
      <c r="M263" s="1"/>
      <c r="N263" s="1"/>
      <c r="O263" s="1"/>
    </row>
    <row r="264" spans="1:15" ht="12.75" customHeight="1">
      <c r="A264" s="1"/>
      <c r="B264" s="1"/>
      <c r="C264" s="58"/>
      <c r="D264" s="58"/>
      <c r="E264" s="58"/>
      <c r="F264" s="58"/>
      <c r="G264" s="58"/>
      <c r="H264" s="58"/>
      <c r="I264" s="58"/>
      <c r="J264" s="58"/>
      <c r="K264" s="58"/>
      <c r="L264" s="59"/>
      <c r="M264" s="1"/>
      <c r="N264" s="1"/>
      <c r="O264" s="1"/>
    </row>
    <row r="265" spans="1:15" ht="12.75" customHeight="1">
      <c r="A265" s="1"/>
      <c r="B265" s="1"/>
      <c r="C265" s="58"/>
      <c r="D265" s="58"/>
      <c r="E265" s="58"/>
      <c r="F265" s="58"/>
      <c r="G265" s="58"/>
      <c r="H265" s="58"/>
      <c r="I265" s="58"/>
      <c r="J265" s="58"/>
      <c r="K265" s="58"/>
      <c r="L265" s="59"/>
      <c r="M265" s="1"/>
      <c r="N265" s="1"/>
      <c r="O265" s="1"/>
    </row>
    <row r="266" spans="1:15" ht="12.75" customHeight="1">
      <c r="A266" s="1"/>
      <c r="B266" s="1"/>
      <c r="C266" s="58"/>
      <c r="D266" s="58"/>
      <c r="E266" s="58"/>
      <c r="F266" s="58"/>
      <c r="G266" s="58"/>
      <c r="H266" s="58"/>
      <c r="I266" s="58"/>
      <c r="J266" s="58"/>
      <c r="K266" s="58"/>
      <c r="L266" s="59"/>
      <c r="M266" s="1"/>
      <c r="N266" s="1"/>
      <c r="O266" s="1"/>
    </row>
    <row r="267" spans="1:15" ht="12.75" customHeight="1">
      <c r="A267" s="1"/>
      <c r="B267" s="1"/>
      <c r="C267" s="58"/>
      <c r="D267" s="58"/>
      <c r="E267" s="58"/>
      <c r="F267" s="58"/>
      <c r="G267" s="58"/>
      <c r="H267" s="58"/>
      <c r="I267" s="58"/>
      <c r="J267" s="58"/>
      <c r="K267" s="58"/>
      <c r="L267" s="59"/>
      <c r="M267" s="1"/>
      <c r="N267" s="1"/>
      <c r="O267" s="1"/>
    </row>
    <row r="268" spans="1:15" ht="12.75" customHeight="1">
      <c r="A268" s="1"/>
      <c r="B268" s="1"/>
      <c r="C268" s="58"/>
      <c r="D268" s="58"/>
      <c r="E268" s="58"/>
      <c r="F268" s="58"/>
      <c r="G268" s="58"/>
      <c r="H268" s="58"/>
      <c r="I268" s="58"/>
      <c r="J268" s="58"/>
      <c r="K268" s="58"/>
      <c r="L268" s="59"/>
      <c r="M268" s="1"/>
      <c r="N268" s="1"/>
      <c r="O268" s="1"/>
    </row>
    <row r="269" spans="1:15" ht="12.75" customHeight="1">
      <c r="A269" s="1"/>
      <c r="B269" s="1"/>
      <c r="C269" s="58"/>
      <c r="D269" s="58"/>
      <c r="E269" s="58"/>
      <c r="F269" s="58"/>
      <c r="G269" s="58"/>
      <c r="H269" s="58"/>
      <c r="I269" s="58"/>
      <c r="J269" s="58"/>
      <c r="K269" s="58"/>
      <c r="L269" s="59"/>
      <c r="M269" s="1"/>
      <c r="N269" s="1"/>
      <c r="O269" s="1"/>
    </row>
    <row r="270" spans="1:15" ht="12.75" customHeight="1">
      <c r="A270" s="1"/>
      <c r="B270" s="1"/>
      <c r="C270" s="58"/>
      <c r="D270" s="58"/>
      <c r="E270" s="58"/>
      <c r="F270" s="58"/>
      <c r="G270" s="58"/>
      <c r="H270" s="58"/>
      <c r="I270" s="58"/>
      <c r="J270" s="58"/>
      <c r="K270" s="58"/>
      <c r="L270" s="59"/>
      <c r="M270" s="1"/>
      <c r="N270" s="1"/>
      <c r="O270" s="1"/>
    </row>
    <row r="271" spans="1:15" ht="12.75" customHeight="1">
      <c r="A271" s="1"/>
      <c r="B271" s="1"/>
      <c r="C271" s="58"/>
      <c r="D271" s="58"/>
      <c r="E271" s="58"/>
      <c r="F271" s="58"/>
      <c r="G271" s="58"/>
      <c r="H271" s="58"/>
      <c r="I271" s="58"/>
      <c r="J271" s="58"/>
      <c r="K271" s="58"/>
      <c r="L271" s="59"/>
      <c r="M271" s="1"/>
      <c r="N271" s="1"/>
      <c r="O271" s="1"/>
    </row>
    <row r="272" spans="1:15" ht="12.75" customHeight="1">
      <c r="A272" s="1"/>
      <c r="B272" s="1"/>
      <c r="C272" s="58"/>
      <c r="D272" s="58"/>
      <c r="E272" s="58"/>
      <c r="F272" s="58"/>
      <c r="G272" s="58"/>
      <c r="H272" s="58"/>
      <c r="I272" s="58"/>
      <c r="J272" s="58"/>
      <c r="K272" s="58"/>
      <c r="L272" s="59"/>
      <c r="M272" s="1"/>
      <c r="N272" s="1"/>
      <c r="O272" s="1"/>
    </row>
    <row r="273" spans="1:15" ht="12.75" customHeight="1">
      <c r="A273" s="1"/>
      <c r="B273" s="1"/>
      <c r="C273" s="58"/>
      <c r="D273" s="58"/>
      <c r="E273" s="58"/>
      <c r="F273" s="58"/>
      <c r="G273" s="58"/>
      <c r="H273" s="58"/>
      <c r="I273" s="58"/>
      <c r="J273" s="58"/>
      <c r="K273" s="58"/>
      <c r="L273" s="59"/>
      <c r="M273" s="1"/>
      <c r="N273" s="1"/>
      <c r="O273" s="1"/>
    </row>
    <row r="274" spans="1:15" ht="12.75" customHeight="1">
      <c r="A274" s="1"/>
      <c r="B274" s="1"/>
      <c r="C274" s="58"/>
      <c r="D274" s="58"/>
      <c r="E274" s="58"/>
      <c r="F274" s="58"/>
      <c r="G274" s="58"/>
      <c r="H274" s="58"/>
      <c r="I274" s="58"/>
      <c r="J274" s="58"/>
      <c r="K274" s="58"/>
      <c r="L274" s="59"/>
      <c r="M274" s="1"/>
      <c r="N274" s="1"/>
      <c r="O274" s="1"/>
    </row>
    <row r="275" spans="1:15" ht="12.75" customHeight="1">
      <c r="A275" s="1"/>
      <c r="B275" s="1"/>
      <c r="C275" s="58"/>
      <c r="D275" s="58"/>
      <c r="E275" s="58"/>
      <c r="F275" s="58"/>
      <c r="G275" s="58"/>
      <c r="H275" s="58"/>
      <c r="I275" s="58"/>
      <c r="J275" s="58"/>
      <c r="K275" s="58"/>
      <c r="L275" s="59"/>
      <c r="M275" s="1"/>
      <c r="N275" s="1"/>
      <c r="O275" s="1"/>
    </row>
    <row r="276" spans="1:15" ht="12.75" customHeight="1">
      <c r="A276" s="1"/>
      <c r="B276" s="1"/>
      <c r="C276" s="58"/>
      <c r="D276" s="58"/>
      <c r="E276" s="58"/>
      <c r="F276" s="58"/>
      <c r="G276" s="58"/>
      <c r="H276" s="58"/>
      <c r="I276" s="58"/>
      <c r="J276" s="58"/>
      <c r="K276" s="58"/>
      <c r="L276" s="59"/>
      <c r="M276" s="1"/>
      <c r="N276" s="1"/>
      <c r="O276" s="1"/>
    </row>
    <row r="277" spans="1:15" ht="12.75" customHeight="1">
      <c r="A277" s="1"/>
      <c r="B277" s="1"/>
      <c r="C277" s="58"/>
      <c r="D277" s="58"/>
      <c r="E277" s="58"/>
      <c r="F277" s="58"/>
      <c r="G277" s="58"/>
      <c r="H277" s="58"/>
      <c r="I277" s="58"/>
      <c r="J277" s="58"/>
      <c r="K277" s="58"/>
      <c r="L277" s="59"/>
      <c r="M277" s="1"/>
      <c r="N277" s="1"/>
      <c r="O277" s="1"/>
    </row>
    <row r="278" spans="1:15" ht="12.75" customHeight="1">
      <c r="A278" s="1"/>
      <c r="B278" s="1"/>
      <c r="C278" s="58"/>
      <c r="D278" s="58"/>
      <c r="E278" s="58"/>
      <c r="F278" s="58"/>
      <c r="G278" s="58"/>
      <c r="H278" s="58"/>
      <c r="I278" s="58"/>
      <c r="J278" s="58"/>
      <c r="K278" s="58"/>
      <c r="L278" s="59"/>
      <c r="M278" s="1"/>
      <c r="N278" s="1"/>
      <c r="O278" s="1"/>
    </row>
    <row r="279" spans="1:15" ht="12.75" customHeight="1">
      <c r="A279" s="1"/>
      <c r="B279" s="1"/>
      <c r="C279" s="58"/>
      <c r="D279" s="58"/>
      <c r="E279" s="58"/>
      <c r="F279" s="58"/>
      <c r="G279" s="58"/>
      <c r="H279" s="58"/>
      <c r="I279" s="58"/>
      <c r="J279" s="58"/>
      <c r="K279" s="58"/>
      <c r="L279" s="59"/>
      <c r="M279" s="1"/>
      <c r="N279" s="1"/>
      <c r="O279" s="1"/>
    </row>
    <row r="280" spans="1:15" ht="12.75" customHeight="1">
      <c r="A280" s="1"/>
      <c r="B280" s="1"/>
      <c r="C280" s="58"/>
      <c r="D280" s="58"/>
      <c r="E280" s="58"/>
      <c r="F280" s="58"/>
      <c r="G280" s="58"/>
      <c r="H280" s="58"/>
      <c r="I280" s="58"/>
      <c r="J280" s="58"/>
      <c r="K280" s="58"/>
      <c r="L280" s="59"/>
      <c r="M280" s="1"/>
      <c r="N280" s="1"/>
      <c r="O280" s="1"/>
    </row>
    <row r="281" spans="1:15" ht="12.75" customHeight="1">
      <c r="A281" s="1"/>
      <c r="B281" s="1"/>
      <c r="C281" s="58"/>
      <c r="D281" s="58"/>
      <c r="E281" s="58"/>
      <c r="F281" s="58"/>
      <c r="G281" s="58"/>
      <c r="H281" s="58"/>
      <c r="I281" s="58"/>
      <c r="J281" s="58"/>
      <c r="K281" s="58"/>
      <c r="L281" s="59"/>
      <c r="M281" s="1"/>
      <c r="N281" s="1"/>
      <c r="O281" s="1"/>
    </row>
    <row r="282" spans="1:15" ht="12.75" customHeight="1">
      <c r="A282" s="1"/>
      <c r="B282" s="1"/>
      <c r="C282" s="58"/>
      <c r="D282" s="58"/>
      <c r="E282" s="58"/>
      <c r="F282" s="58"/>
      <c r="G282" s="58"/>
      <c r="H282" s="58"/>
      <c r="I282" s="58"/>
      <c r="J282" s="58"/>
      <c r="K282" s="58"/>
      <c r="L282" s="59"/>
      <c r="M282" s="1"/>
      <c r="N282" s="1"/>
      <c r="O282" s="1"/>
    </row>
    <row r="283" spans="1:15" ht="12.75" customHeight="1">
      <c r="A283" s="1"/>
      <c r="B283" s="1"/>
      <c r="C283" s="58"/>
      <c r="D283" s="58"/>
      <c r="E283" s="58"/>
      <c r="F283" s="58"/>
      <c r="G283" s="58"/>
      <c r="H283" s="58"/>
      <c r="I283" s="58"/>
      <c r="J283" s="58"/>
      <c r="K283" s="58"/>
      <c r="L283" s="59"/>
      <c r="M283" s="1"/>
      <c r="N283" s="1"/>
      <c r="O283" s="1"/>
    </row>
    <row r="284" spans="1:15" ht="12.75" customHeight="1">
      <c r="A284" s="1"/>
      <c r="B284" s="1"/>
      <c r="C284" s="58"/>
      <c r="D284" s="58"/>
      <c r="E284" s="58"/>
      <c r="F284" s="58"/>
      <c r="G284" s="58"/>
      <c r="H284" s="58"/>
      <c r="I284" s="58"/>
      <c r="J284" s="58"/>
      <c r="K284" s="58"/>
      <c r="L284" s="59"/>
      <c r="M284" s="1"/>
      <c r="N284" s="1"/>
      <c r="O284" s="1"/>
    </row>
    <row r="285" spans="1:15" ht="12.75" customHeight="1">
      <c r="A285" s="1"/>
      <c r="B285" s="1"/>
      <c r="C285" s="58"/>
      <c r="D285" s="58"/>
      <c r="E285" s="58"/>
      <c r="F285" s="58"/>
      <c r="G285" s="58"/>
      <c r="H285" s="58"/>
      <c r="I285" s="58"/>
      <c r="J285" s="58"/>
      <c r="K285" s="58"/>
      <c r="L285" s="59"/>
      <c r="M285" s="1"/>
      <c r="N285" s="1"/>
      <c r="O285" s="1"/>
    </row>
    <row r="286" spans="1:15" ht="12.75" customHeight="1">
      <c r="A286" s="1"/>
      <c r="B286" s="1"/>
      <c r="C286" s="58"/>
      <c r="D286" s="58"/>
      <c r="E286" s="58"/>
      <c r="F286" s="58"/>
      <c r="G286" s="58"/>
      <c r="H286" s="58"/>
      <c r="I286" s="58"/>
      <c r="J286" s="58"/>
      <c r="K286" s="58"/>
      <c r="L286" s="59"/>
      <c r="M286" s="1"/>
      <c r="N286" s="1"/>
      <c r="O286" s="1"/>
    </row>
    <row r="287" spans="1:15" ht="12.75" customHeight="1">
      <c r="A287" s="1"/>
      <c r="B287" s="1"/>
      <c r="C287" s="58"/>
      <c r="D287" s="58"/>
      <c r="E287" s="58"/>
      <c r="F287" s="58"/>
      <c r="G287" s="58"/>
      <c r="H287" s="58"/>
      <c r="I287" s="58"/>
      <c r="J287" s="58"/>
      <c r="K287" s="58"/>
      <c r="L287" s="59"/>
      <c r="M287" s="1"/>
      <c r="N287" s="1"/>
      <c r="O287" s="1"/>
    </row>
    <row r="288" spans="1:15" ht="12.75" customHeight="1">
      <c r="A288" s="1"/>
      <c r="B288" s="1"/>
      <c r="C288" s="58"/>
      <c r="D288" s="58"/>
      <c r="E288" s="58"/>
      <c r="F288" s="58"/>
      <c r="G288" s="58"/>
      <c r="H288" s="58"/>
      <c r="I288" s="58"/>
      <c r="J288" s="58"/>
      <c r="K288" s="58"/>
      <c r="L288" s="59"/>
      <c r="M288" s="1"/>
      <c r="N288" s="1"/>
      <c r="O288" s="1"/>
    </row>
    <row r="289" spans="1:15" ht="12.75" customHeight="1">
      <c r="A289" s="1"/>
      <c r="B289" s="1"/>
      <c r="C289" s="58"/>
      <c r="D289" s="58"/>
      <c r="E289" s="58"/>
      <c r="F289" s="58"/>
      <c r="G289" s="58"/>
      <c r="H289" s="58"/>
      <c r="I289" s="58"/>
      <c r="J289" s="58"/>
      <c r="K289" s="58"/>
      <c r="L289" s="59"/>
      <c r="M289" s="1"/>
      <c r="N289" s="1"/>
      <c r="O289" s="1"/>
    </row>
    <row r="290" spans="1:15" ht="12.75" customHeight="1">
      <c r="A290" s="1"/>
      <c r="B290" s="1"/>
      <c r="C290" s="58"/>
      <c r="D290" s="58"/>
      <c r="E290" s="58"/>
      <c r="F290" s="58"/>
      <c r="G290" s="58"/>
      <c r="H290" s="58"/>
      <c r="I290" s="58"/>
      <c r="J290" s="58"/>
      <c r="K290" s="58"/>
      <c r="L290" s="59"/>
      <c r="M290" s="1"/>
      <c r="N290" s="1"/>
      <c r="O290" s="1"/>
    </row>
    <row r="291" spans="1:15" ht="12.75" customHeight="1">
      <c r="A291" s="1"/>
      <c r="B291" s="1"/>
      <c r="C291" s="58"/>
      <c r="D291" s="58"/>
      <c r="E291" s="58"/>
      <c r="F291" s="58"/>
      <c r="G291" s="58"/>
      <c r="H291" s="58"/>
      <c r="I291" s="58"/>
      <c r="J291" s="58"/>
      <c r="K291" s="58"/>
      <c r="L291" s="59"/>
      <c r="M291" s="1"/>
      <c r="N291" s="1"/>
      <c r="O291" s="1"/>
    </row>
    <row r="292" spans="1:15" ht="12.75" customHeight="1">
      <c r="A292" s="1"/>
      <c r="B292" s="1"/>
      <c r="C292" s="58"/>
      <c r="D292" s="58"/>
      <c r="E292" s="58"/>
      <c r="F292" s="58"/>
      <c r="G292" s="58"/>
      <c r="H292" s="58"/>
      <c r="I292" s="58"/>
      <c r="J292" s="58"/>
      <c r="K292" s="58"/>
      <c r="L292" s="59"/>
      <c r="M292" s="1"/>
      <c r="N292" s="1"/>
      <c r="O292" s="1"/>
    </row>
    <row r="293" spans="1:15" ht="12.75" customHeight="1">
      <c r="A293" s="1"/>
      <c r="B293" s="1"/>
      <c r="C293" s="58"/>
      <c r="D293" s="58"/>
      <c r="E293" s="58"/>
      <c r="F293" s="58"/>
      <c r="G293" s="58"/>
      <c r="H293" s="58"/>
      <c r="I293" s="58"/>
      <c r="J293" s="58"/>
      <c r="K293" s="58"/>
      <c r="L293" s="59"/>
      <c r="M293" s="1"/>
      <c r="N293" s="1"/>
      <c r="O293" s="1"/>
    </row>
    <row r="294" spans="1:15" ht="12.75" customHeight="1">
      <c r="A294" s="1"/>
      <c r="B294" s="1"/>
      <c r="C294" s="64"/>
      <c r="D294" s="64"/>
      <c r="E294" s="64"/>
      <c r="F294" s="64"/>
      <c r="G294" s="64"/>
      <c r="H294" s="64"/>
      <c r="I294" s="64"/>
      <c r="J294" s="64"/>
      <c r="K294" s="64"/>
      <c r="L294" s="59"/>
      <c r="M294" s="1"/>
      <c r="N294" s="1"/>
      <c r="O294" s="1"/>
    </row>
    <row r="295" spans="1:15" ht="12.75" customHeight="1">
      <c r="A295" s="1"/>
      <c r="B295" s="1"/>
      <c r="C295" s="58"/>
      <c r="D295" s="58"/>
      <c r="E295" s="58"/>
      <c r="F295" s="58"/>
      <c r="G295" s="58"/>
      <c r="H295" s="58"/>
      <c r="I295" s="58"/>
      <c r="J295" s="58"/>
      <c r="K295" s="58"/>
      <c r="L295" s="59"/>
      <c r="M295" s="1"/>
      <c r="N295" s="1"/>
      <c r="O295" s="1"/>
    </row>
    <row r="296" spans="1:15" ht="12.75" customHeight="1">
      <c r="A296" s="1"/>
      <c r="B296" s="1"/>
      <c r="C296" s="58"/>
      <c r="D296" s="58"/>
      <c r="E296" s="58"/>
      <c r="F296" s="58"/>
      <c r="G296" s="58"/>
      <c r="H296" s="58"/>
      <c r="I296" s="58"/>
      <c r="J296" s="58"/>
      <c r="K296" s="58"/>
      <c r="L296" s="59"/>
      <c r="M296" s="1"/>
      <c r="N296" s="1"/>
      <c r="O296" s="1"/>
    </row>
    <row r="297" spans="1:15" ht="12.75" customHeight="1">
      <c r="A297" s="1"/>
      <c r="B297" s="1"/>
      <c r="C297" s="58"/>
      <c r="D297" s="58"/>
      <c r="E297" s="58"/>
      <c r="F297" s="58"/>
      <c r="G297" s="58"/>
      <c r="H297" s="58"/>
      <c r="I297" s="58"/>
      <c r="J297" s="58"/>
      <c r="K297" s="58"/>
      <c r="L297" s="59"/>
      <c r="M297" s="1"/>
      <c r="N297" s="1"/>
      <c r="O297" s="1"/>
    </row>
    <row r="298" spans="1:15" ht="12.75" customHeight="1">
      <c r="A298" s="1"/>
      <c r="B298" s="1"/>
      <c r="C298" s="58"/>
      <c r="D298" s="58"/>
      <c r="E298" s="58"/>
      <c r="F298" s="58"/>
      <c r="G298" s="58"/>
      <c r="H298" s="58"/>
      <c r="I298" s="58"/>
      <c r="J298" s="58"/>
      <c r="K298" s="58"/>
      <c r="L298" s="59"/>
      <c r="M298" s="1"/>
      <c r="N298" s="1"/>
      <c r="O298" s="1"/>
    </row>
    <row r="299" spans="1:15" ht="12.75" customHeight="1">
      <c r="A299" s="1"/>
      <c r="B299" s="1"/>
      <c r="C299" s="58"/>
      <c r="D299" s="58"/>
      <c r="E299" s="58"/>
      <c r="F299" s="58"/>
      <c r="G299" s="58"/>
      <c r="H299" s="58"/>
      <c r="I299" s="58"/>
      <c r="J299" s="58"/>
      <c r="K299" s="58"/>
      <c r="L299" s="59"/>
      <c r="M299" s="1"/>
      <c r="N299" s="1"/>
      <c r="O299" s="1"/>
    </row>
    <row r="300" spans="1:15" ht="12.75" customHeight="1">
      <c r="A300" s="1"/>
      <c r="B300" s="1"/>
      <c r="C300" s="58"/>
      <c r="D300" s="58"/>
      <c r="E300" s="58"/>
      <c r="F300" s="58"/>
      <c r="G300" s="58"/>
      <c r="H300" s="58"/>
      <c r="I300" s="58"/>
      <c r="J300" s="58"/>
      <c r="K300" s="58"/>
      <c r="L300" s="59"/>
      <c r="M300" s="1"/>
      <c r="N300" s="1"/>
      <c r="O300" s="1"/>
    </row>
    <row r="301" spans="1:15" ht="12.75" customHeight="1">
      <c r="A301" s="1"/>
      <c r="B301" s="1"/>
      <c r="C301" s="58"/>
      <c r="D301" s="58"/>
      <c r="E301" s="58"/>
      <c r="F301" s="58"/>
      <c r="G301" s="58"/>
      <c r="H301" s="58"/>
      <c r="I301" s="58"/>
      <c r="J301" s="58"/>
      <c r="K301" s="58"/>
      <c r="L301" s="59"/>
      <c r="M301" s="1"/>
      <c r="N301" s="1"/>
      <c r="O301" s="1"/>
    </row>
    <row r="302" spans="1:15" ht="12.75" customHeight="1">
      <c r="A302" s="1"/>
      <c r="B302" s="1"/>
      <c r="C302" s="58"/>
      <c r="D302" s="58"/>
      <c r="E302" s="58"/>
      <c r="F302" s="58"/>
      <c r="G302" s="58"/>
      <c r="H302" s="58"/>
      <c r="I302" s="58"/>
      <c r="J302" s="58"/>
      <c r="K302" s="58"/>
      <c r="L302" s="59"/>
      <c r="M302" s="1"/>
      <c r="N302" s="1"/>
      <c r="O302" s="1"/>
    </row>
    <row r="303" spans="1:15" ht="12.75" customHeight="1">
      <c r="A303" s="1"/>
      <c r="B303" s="1"/>
      <c r="C303" s="58"/>
      <c r="D303" s="58"/>
      <c r="E303" s="58"/>
      <c r="F303" s="58"/>
      <c r="G303" s="58"/>
      <c r="H303" s="58"/>
      <c r="I303" s="58"/>
      <c r="J303" s="58"/>
      <c r="K303" s="58"/>
      <c r="L303" s="59"/>
      <c r="M303" s="1"/>
      <c r="N303" s="1"/>
      <c r="O303" s="1"/>
    </row>
    <row r="304" spans="1:15" ht="12.75" customHeight="1">
      <c r="A304" s="1"/>
      <c r="B304" s="1"/>
      <c r="C304" s="58"/>
      <c r="D304" s="58"/>
      <c r="E304" s="58"/>
      <c r="F304" s="58"/>
      <c r="G304" s="58"/>
      <c r="H304" s="58"/>
      <c r="I304" s="58"/>
      <c r="J304" s="58"/>
      <c r="K304" s="58"/>
      <c r="L304" s="59"/>
      <c r="M304" s="1"/>
      <c r="N304" s="1"/>
      <c r="O304" s="1"/>
    </row>
    <row r="305" spans="1:15" ht="12.75" customHeight="1">
      <c r="A305" s="1"/>
      <c r="B305" s="1"/>
      <c r="C305" s="58"/>
      <c r="D305" s="58"/>
      <c r="E305" s="58"/>
      <c r="F305" s="58"/>
      <c r="G305" s="58"/>
      <c r="H305" s="58"/>
      <c r="I305" s="58"/>
      <c r="J305" s="58"/>
      <c r="K305" s="58"/>
      <c r="L305" s="59"/>
      <c r="M305" s="1"/>
      <c r="N305" s="1"/>
      <c r="O305" s="1"/>
    </row>
    <row r="306" spans="1:15" ht="12.75" customHeight="1">
      <c r="A306" s="1"/>
      <c r="B306" s="1"/>
      <c r="C306" s="58"/>
      <c r="D306" s="58"/>
      <c r="E306" s="58"/>
      <c r="F306" s="58"/>
      <c r="G306" s="58"/>
      <c r="H306" s="58"/>
      <c r="I306" s="58"/>
      <c r="J306" s="58"/>
      <c r="K306" s="58"/>
      <c r="L306" s="59"/>
      <c r="M306" s="1"/>
      <c r="N306" s="1"/>
      <c r="O306" s="1"/>
    </row>
    <row r="307" spans="1:15" ht="12.75" customHeight="1">
      <c r="A307" s="1"/>
      <c r="B307" s="1"/>
      <c r="C307" s="58"/>
      <c r="D307" s="58"/>
      <c r="E307" s="58"/>
      <c r="F307" s="58"/>
      <c r="G307" s="58"/>
      <c r="H307" s="58"/>
      <c r="I307" s="58"/>
      <c r="J307" s="58"/>
      <c r="K307" s="58"/>
      <c r="L307" s="59"/>
      <c r="M307" s="1"/>
      <c r="N307" s="1"/>
      <c r="O307" s="1"/>
    </row>
    <row r="308" spans="1:15" ht="12.75" customHeight="1">
      <c r="A308" s="1"/>
      <c r="B308" s="1"/>
      <c r="C308" s="58"/>
      <c r="D308" s="58"/>
      <c r="E308" s="58"/>
      <c r="F308" s="58"/>
      <c r="G308" s="58"/>
      <c r="H308" s="58"/>
      <c r="I308" s="58"/>
      <c r="J308" s="58"/>
      <c r="K308" s="58"/>
      <c r="L308" s="59"/>
      <c r="M308" s="1"/>
      <c r="N308" s="1"/>
      <c r="O308" s="1"/>
    </row>
    <row r="309" spans="1:15" ht="12.75" customHeight="1">
      <c r="A309" s="1"/>
      <c r="B309" s="1"/>
      <c r="C309" s="58"/>
      <c r="D309" s="58"/>
      <c r="E309" s="58"/>
      <c r="F309" s="58"/>
      <c r="G309" s="58"/>
      <c r="H309" s="58"/>
      <c r="I309" s="58"/>
      <c r="J309" s="58"/>
      <c r="K309" s="58"/>
      <c r="L309" s="59"/>
      <c r="M309" s="1"/>
      <c r="N309" s="1"/>
      <c r="O309" s="1"/>
    </row>
    <row r="310" spans="1:15" ht="12.75" customHeight="1">
      <c r="A310" s="1"/>
      <c r="B310" s="1"/>
      <c r="C310" s="58"/>
      <c r="D310" s="58"/>
      <c r="E310" s="58"/>
      <c r="F310" s="58"/>
      <c r="G310" s="58"/>
      <c r="H310" s="58"/>
      <c r="I310" s="58"/>
      <c r="J310" s="58"/>
      <c r="K310" s="58"/>
      <c r="L310" s="59"/>
      <c r="M310" s="1"/>
      <c r="N310" s="1"/>
      <c r="O310" s="1"/>
    </row>
    <row r="311" spans="1:15" ht="12.75" customHeight="1">
      <c r="A311" s="1"/>
      <c r="B311" s="1"/>
      <c r="C311" s="58"/>
      <c r="D311" s="58"/>
      <c r="E311" s="58"/>
      <c r="F311" s="58"/>
      <c r="G311" s="58"/>
      <c r="H311" s="58"/>
      <c r="I311" s="58"/>
      <c r="J311" s="58"/>
      <c r="K311" s="58"/>
      <c r="L311" s="59"/>
      <c r="M311" s="1"/>
      <c r="N311" s="1"/>
      <c r="O311" s="1"/>
    </row>
    <row r="312" spans="1:15" ht="12.75" customHeight="1">
      <c r="A312" s="1"/>
      <c r="B312" s="1"/>
      <c r="C312" s="58"/>
      <c r="D312" s="58"/>
      <c r="E312" s="58"/>
      <c r="F312" s="58"/>
      <c r="G312" s="58"/>
      <c r="H312" s="58"/>
      <c r="I312" s="58"/>
      <c r="J312" s="58"/>
      <c r="K312" s="58"/>
      <c r="L312" s="59"/>
      <c r="M312" s="1"/>
      <c r="N312" s="1"/>
      <c r="O312" s="1"/>
    </row>
    <row r="313" spans="1:15" ht="12.75" customHeight="1">
      <c r="A313" s="1"/>
      <c r="B313" s="1"/>
      <c r="C313" s="58"/>
      <c r="D313" s="58"/>
      <c r="E313" s="58"/>
      <c r="F313" s="58"/>
      <c r="G313" s="58"/>
      <c r="H313" s="58"/>
      <c r="I313" s="58"/>
      <c r="J313" s="58"/>
      <c r="K313" s="58"/>
      <c r="L313" s="59"/>
      <c r="M313" s="1"/>
      <c r="N313" s="1"/>
      <c r="O313" s="1"/>
    </row>
    <row r="314" spans="1:15" ht="12.75" customHeight="1">
      <c r="A314" s="1"/>
      <c r="B314" s="1"/>
      <c r="C314" s="58"/>
      <c r="D314" s="58"/>
      <c r="E314" s="58"/>
      <c r="F314" s="58"/>
      <c r="G314" s="58"/>
      <c r="H314" s="58"/>
      <c r="I314" s="58"/>
      <c r="J314" s="58"/>
      <c r="K314" s="58"/>
      <c r="L314" s="59"/>
      <c r="M314" s="1"/>
      <c r="N314" s="1"/>
      <c r="O314" s="1"/>
    </row>
    <row r="315" spans="1:15" ht="12.75" customHeight="1">
      <c r="A315" s="1"/>
      <c r="B315" s="1"/>
      <c r="C315" s="58"/>
      <c r="D315" s="58"/>
      <c r="E315" s="58"/>
      <c r="F315" s="58"/>
      <c r="G315" s="58"/>
      <c r="H315" s="58"/>
      <c r="I315" s="58"/>
      <c r="J315" s="58"/>
      <c r="K315" s="58"/>
      <c r="L315" s="59"/>
      <c r="M315" s="1"/>
      <c r="N315" s="1"/>
      <c r="O315" s="1"/>
    </row>
    <row r="316" spans="1:15" ht="12.75" customHeight="1">
      <c r="A316" s="1"/>
      <c r="B316" s="1"/>
      <c r="C316" s="58"/>
      <c r="D316" s="58"/>
      <c r="E316" s="58"/>
      <c r="F316" s="58"/>
      <c r="G316" s="58"/>
      <c r="H316" s="58"/>
      <c r="I316" s="58"/>
      <c r="J316" s="58"/>
      <c r="K316" s="58"/>
      <c r="L316" s="59"/>
      <c r="M316" s="1"/>
      <c r="N316" s="1"/>
      <c r="O316" s="1"/>
    </row>
    <row r="317" spans="1:15" ht="12.75" customHeight="1">
      <c r="A317" s="1"/>
      <c r="B317" s="1"/>
      <c r="C317" s="58"/>
      <c r="D317" s="58"/>
      <c r="E317" s="58"/>
      <c r="F317" s="58"/>
      <c r="G317" s="58"/>
      <c r="H317" s="58"/>
      <c r="I317" s="58"/>
      <c r="J317" s="58"/>
      <c r="K317" s="58"/>
      <c r="L317" s="59"/>
      <c r="M317" s="1"/>
      <c r="N317" s="1"/>
      <c r="O317" s="1"/>
    </row>
    <row r="318" spans="1:15" ht="12.75" customHeight="1">
      <c r="A318" s="1"/>
      <c r="B318" s="1"/>
      <c r="C318" s="58"/>
      <c r="D318" s="58"/>
      <c r="E318" s="58"/>
      <c r="F318" s="58"/>
      <c r="G318" s="58"/>
      <c r="H318" s="58"/>
      <c r="I318" s="58"/>
      <c r="J318" s="58"/>
      <c r="K318" s="58"/>
      <c r="L318" s="59"/>
      <c r="M318" s="1"/>
      <c r="N318" s="1"/>
      <c r="O318" s="1"/>
    </row>
    <row r="319" spans="1:15" ht="12.75" customHeight="1">
      <c r="A319" s="1"/>
      <c r="B319" s="1"/>
      <c r="C319" s="58"/>
      <c r="D319" s="58"/>
      <c r="E319" s="58"/>
      <c r="F319" s="58"/>
      <c r="G319" s="58"/>
      <c r="H319" s="58"/>
      <c r="I319" s="58"/>
      <c r="J319" s="58"/>
      <c r="K319" s="58"/>
      <c r="L319" s="59"/>
      <c r="M319" s="1"/>
      <c r="N319" s="1"/>
      <c r="O319" s="1"/>
    </row>
    <row r="320" spans="1:15" ht="12.75" customHeight="1">
      <c r="A320" s="1"/>
      <c r="B320" s="1"/>
      <c r="C320" s="58"/>
      <c r="D320" s="58"/>
      <c r="E320" s="58"/>
      <c r="F320" s="58"/>
      <c r="G320" s="58"/>
      <c r="H320" s="58"/>
      <c r="I320" s="58"/>
      <c r="J320" s="58"/>
      <c r="K320" s="58"/>
      <c r="L320" s="59"/>
      <c r="M320" s="1"/>
      <c r="N320" s="1"/>
      <c r="O320" s="1"/>
    </row>
    <row r="321" spans="1:15" ht="12.75" customHeight="1">
      <c r="A321" s="1"/>
      <c r="B321" s="1"/>
      <c r="C321" s="58"/>
      <c r="D321" s="58"/>
      <c r="E321" s="58"/>
      <c r="F321" s="58"/>
      <c r="G321" s="58"/>
      <c r="H321" s="58"/>
      <c r="I321" s="58"/>
      <c r="J321" s="58"/>
      <c r="K321" s="58"/>
      <c r="L321" s="59"/>
      <c r="M321" s="1"/>
      <c r="N321" s="1"/>
      <c r="O321" s="1"/>
    </row>
    <row r="322" spans="1:15" ht="12.75" customHeight="1">
      <c r="A322" s="1"/>
      <c r="B322" s="1"/>
      <c r="C322" s="58"/>
      <c r="D322" s="58"/>
      <c r="E322" s="58"/>
      <c r="F322" s="58"/>
      <c r="G322" s="58"/>
      <c r="H322" s="58"/>
      <c r="I322" s="58"/>
      <c r="J322" s="58"/>
      <c r="K322" s="58"/>
      <c r="L322" s="59"/>
      <c r="M322" s="1"/>
      <c r="N322" s="1"/>
      <c r="O322" s="1"/>
    </row>
    <row r="323" spans="1:15" ht="12.75" customHeight="1">
      <c r="A323" s="1"/>
      <c r="B323" s="1"/>
      <c r="C323" s="58"/>
      <c r="D323" s="58"/>
      <c r="E323" s="58"/>
      <c r="F323" s="58"/>
      <c r="G323" s="58"/>
      <c r="H323" s="58"/>
      <c r="I323" s="58"/>
      <c r="J323" s="58"/>
      <c r="K323" s="58"/>
      <c r="L323" s="59"/>
      <c r="M323" s="1"/>
      <c r="N323" s="1"/>
      <c r="O323" s="1"/>
    </row>
    <row r="324" spans="1:15" ht="12.75" customHeight="1">
      <c r="A324" s="1"/>
      <c r="B324" s="1"/>
      <c r="C324" s="58"/>
      <c r="D324" s="58"/>
      <c r="E324" s="58"/>
      <c r="F324" s="58"/>
      <c r="G324" s="58"/>
      <c r="H324" s="58"/>
      <c r="I324" s="58"/>
      <c r="J324" s="58"/>
      <c r="K324" s="58"/>
      <c r="L324" s="59"/>
      <c r="M324" s="1"/>
      <c r="N324" s="1"/>
      <c r="O324" s="1"/>
    </row>
    <row r="325" spans="1:15" ht="12.75" customHeight="1">
      <c r="A325" s="1"/>
      <c r="B325" s="1"/>
      <c r="C325" s="58"/>
      <c r="D325" s="58"/>
      <c r="E325" s="58"/>
      <c r="F325" s="58"/>
      <c r="G325" s="58"/>
      <c r="H325" s="58"/>
      <c r="I325" s="58"/>
      <c r="J325" s="58"/>
      <c r="K325" s="58"/>
      <c r="L325" s="59"/>
      <c r="M325" s="1"/>
      <c r="N325" s="1"/>
      <c r="O325" s="1"/>
    </row>
    <row r="326" spans="1:15" ht="12.75" customHeight="1">
      <c r="A326" s="1"/>
      <c r="B326" s="1"/>
      <c r="C326" s="58"/>
      <c r="D326" s="58"/>
      <c r="E326" s="58"/>
      <c r="F326" s="58"/>
      <c r="G326" s="58"/>
      <c r="H326" s="58"/>
      <c r="I326" s="58"/>
      <c r="J326" s="58"/>
      <c r="K326" s="58"/>
      <c r="L326" s="59"/>
      <c r="M326" s="1"/>
      <c r="N326" s="1"/>
      <c r="O326" s="1"/>
    </row>
    <row r="327" spans="1:15" ht="12.75" customHeight="1">
      <c r="A327" s="1"/>
      <c r="B327" s="1"/>
      <c r="C327" s="58"/>
      <c r="D327" s="58"/>
      <c r="E327" s="58"/>
      <c r="F327" s="58"/>
      <c r="G327" s="58"/>
      <c r="H327" s="58"/>
      <c r="I327" s="58"/>
      <c r="J327" s="58"/>
      <c r="K327" s="58"/>
      <c r="L327" s="59"/>
      <c r="M327" s="1"/>
      <c r="N327" s="1"/>
      <c r="O327" s="1"/>
    </row>
    <row r="328" spans="1:15" ht="12.75" customHeight="1">
      <c r="A328" s="1"/>
      <c r="B328" s="1"/>
      <c r="C328" s="58"/>
      <c r="D328" s="58"/>
      <c r="E328" s="58"/>
      <c r="F328" s="58"/>
      <c r="G328" s="58"/>
      <c r="H328" s="58"/>
      <c r="I328" s="58"/>
      <c r="J328" s="58"/>
      <c r="K328" s="58"/>
      <c r="L328" s="59"/>
      <c r="M328" s="1"/>
      <c r="N328" s="1"/>
      <c r="O328" s="1"/>
    </row>
    <row r="329" spans="1:15" ht="12.75" customHeight="1">
      <c r="A329" s="1"/>
      <c r="B329" s="1"/>
      <c r="C329" s="58"/>
      <c r="D329" s="58"/>
      <c r="E329" s="58"/>
      <c r="F329" s="58"/>
      <c r="G329" s="58"/>
      <c r="H329" s="58"/>
      <c r="I329" s="58"/>
      <c r="J329" s="58"/>
      <c r="K329" s="58"/>
      <c r="L329" s="59"/>
      <c r="M329" s="1"/>
      <c r="N329" s="1"/>
      <c r="O329" s="1"/>
    </row>
    <row r="330" spans="1:15" ht="12.75" customHeight="1">
      <c r="A330" s="1"/>
      <c r="B330" s="1"/>
      <c r="C330" s="58"/>
      <c r="D330" s="58"/>
      <c r="E330" s="58"/>
      <c r="F330" s="58"/>
      <c r="G330" s="58"/>
      <c r="H330" s="58"/>
      <c r="I330" s="58"/>
      <c r="J330" s="58"/>
      <c r="K330" s="58"/>
      <c r="L330" s="59"/>
      <c r="M330" s="1"/>
      <c r="N330" s="1"/>
      <c r="O330" s="1"/>
    </row>
    <row r="331" spans="1:15" ht="12.75" customHeight="1">
      <c r="A331" s="1"/>
      <c r="B331" s="1"/>
      <c r="C331" s="58"/>
      <c r="D331" s="58"/>
      <c r="E331" s="58"/>
      <c r="F331" s="58"/>
      <c r="G331" s="58"/>
      <c r="H331" s="58"/>
      <c r="I331" s="58"/>
      <c r="J331" s="58"/>
      <c r="K331" s="58"/>
      <c r="L331" s="59"/>
      <c r="M331" s="1"/>
      <c r="N331" s="1"/>
      <c r="O331" s="1"/>
    </row>
    <row r="332" spans="1:15" ht="12.75" customHeight="1">
      <c r="A332" s="1"/>
      <c r="B332" s="1"/>
      <c r="C332" s="58"/>
      <c r="D332" s="58"/>
      <c r="E332" s="58"/>
      <c r="F332" s="58"/>
      <c r="G332" s="58"/>
      <c r="H332" s="58"/>
      <c r="I332" s="58"/>
      <c r="J332" s="58"/>
      <c r="K332" s="58"/>
      <c r="L332" s="59"/>
      <c r="M332" s="1"/>
      <c r="N332" s="1"/>
      <c r="O332" s="1"/>
    </row>
    <row r="333" spans="1:15" ht="12.75" customHeight="1">
      <c r="A333" s="1"/>
      <c r="B333" s="1"/>
      <c r="C333" s="58"/>
      <c r="D333" s="58"/>
      <c r="E333" s="58"/>
      <c r="F333" s="58"/>
      <c r="G333" s="58"/>
      <c r="H333" s="58"/>
      <c r="I333" s="58"/>
      <c r="J333" s="58"/>
      <c r="K333" s="58"/>
      <c r="L333" s="59"/>
      <c r="M333" s="1"/>
      <c r="N333" s="1"/>
      <c r="O333" s="1"/>
    </row>
    <row r="334" spans="1:15" ht="12.75" customHeight="1">
      <c r="A334" s="1"/>
      <c r="B334" s="1"/>
      <c r="C334" s="58"/>
      <c r="D334" s="58"/>
      <c r="E334" s="58"/>
      <c r="F334" s="58"/>
      <c r="G334" s="58"/>
      <c r="H334" s="58"/>
      <c r="I334" s="58"/>
      <c r="J334" s="58"/>
      <c r="K334" s="58"/>
      <c r="L334" s="59"/>
      <c r="M334" s="1"/>
      <c r="N334" s="1"/>
      <c r="O334" s="1"/>
    </row>
    <row r="335" spans="1:15" ht="12.75" customHeight="1">
      <c r="A335" s="1"/>
      <c r="B335" s="1"/>
      <c r="C335" s="64"/>
      <c r="D335" s="64"/>
      <c r="E335" s="58"/>
      <c r="F335" s="58"/>
      <c r="G335" s="58"/>
      <c r="H335" s="64"/>
      <c r="I335" s="64"/>
      <c r="J335" s="64"/>
      <c r="K335" s="64"/>
      <c r="L335" s="59"/>
      <c r="M335" s="1"/>
      <c r="N335" s="1"/>
      <c r="O335" s="1"/>
    </row>
    <row r="336" spans="1:15" ht="12.75" customHeight="1">
      <c r="A336" s="1"/>
      <c r="B336" s="1"/>
      <c r="C336" s="58"/>
      <c r="D336" s="58"/>
      <c r="E336" s="58"/>
      <c r="F336" s="58"/>
      <c r="G336" s="58"/>
      <c r="H336" s="58"/>
      <c r="I336" s="58"/>
      <c r="J336" s="58"/>
      <c r="K336" s="58"/>
      <c r="L336" s="59"/>
      <c r="M336" s="1"/>
      <c r="N336" s="1"/>
      <c r="O336" s="1"/>
    </row>
    <row r="337" spans="1:15" ht="12.75" customHeight="1">
      <c r="A337" s="1"/>
      <c r="B337" s="1"/>
      <c r="C337" s="58"/>
      <c r="D337" s="58"/>
      <c r="E337" s="58"/>
      <c r="F337" s="58"/>
      <c r="G337" s="58"/>
      <c r="H337" s="58"/>
      <c r="I337" s="58"/>
      <c r="J337" s="58"/>
      <c r="K337" s="58"/>
      <c r="L337" s="59"/>
      <c r="M337" s="1"/>
      <c r="N337" s="1"/>
      <c r="O337" s="1"/>
    </row>
    <row r="338" spans="1:15" ht="12.75" customHeight="1">
      <c r="A338" s="1"/>
      <c r="B338" s="1"/>
      <c r="C338" s="58"/>
      <c r="D338" s="58"/>
      <c r="E338" s="58"/>
      <c r="F338" s="58"/>
      <c r="G338" s="58"/>
      <c r="H338" s="58"/>
      <c r="I338" s="58"/>
      <c r="J338" s="58"/>
      <c r="K338" s="58"/>
      <c r="L338" s="59"/>
      <c r="M338" s="1"/>
      <c r="N338" s="1"/>
      <c r="O338" s="1"/>
    </row>
    <row r="339" spans="1:15" ht="12.75" customHeight="1">
      <c r="A339" s="1"/>
      <c r="B339" s="1"/>
      <c r="C339" s="58"/>
      <c r="D339" s="58"/>
      <c r="E339" s="58"/>
      <c r="F339" s="58"/>
      <c r="G339" s="58"/>
      <c r="H339" s="58"/>
      <c r="I339" s="58"/>
      <c r="J339" s="58"/>
      <c r="K339" s="58"/>
      <c r="L339" s="59"/>
      <c r="M339" s="1"/>
      <c r="N339" s="1"/>
      <c r="O339" s="1"/>
    </row>
    <row r="340" spans="1:15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48"/>
      <c r="M340" s="1"/>
      <c r="N340" s="1"/>
      <c r="O340" s="1"/>
    </row>
    <row r="341" spans="1:15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48"/>
      <c r="M341" s="1"/>
      <c r="N341" s="1"/>
      <c r="O341" s="1"/>
    </row>
    <row r="342" spans="1:15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48"/>
      <c r="M342" s="1"/>
      <c r="N342" s="1"/>
      <c r="O342" s="1"/>
    </row>
    <row r="343" spans="1:15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48"/>
      <c r="M343" s="1"/>
      <c r="N343" s="1"/>
      <c r="O343" s="1"/>
    </row>
    <row r="344" spans="1:15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48"/>
      <c r="M344" s="1"/>
      <c r="N344" s="1"/>
      <c r="O344" s="1"/>
    </row>
    <row r="345" spans="1:1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48"/>
      <c r="M345" s="1"/>
      <c r="N345" s="1"/>
      <c r="O345" s="1"/>
    </row>
    <row r="346" spans="1:15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48"/>
      <c r="M346" s="1"/>
      <c r="N346" s="1"/>
      <c r="O346" s="1"/>
    </row>
    <row r="347" spans="1:15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48"/>
      <c r="M347" s="1"/>
      <c r="N347" s="1"/>
      <c r="O347" s="1"/>
    </row>
    <row r="348" spans="1:15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48"/>
      <c r="M348" s="1"/>
      <c r="N348" s="1"/>
      <c r="O348" s="1"/>
    </row>
    <row r="349" spans="1:15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48"/>
      <c r="M349" s="1"/>
      <c r="N349" s="1"/>
      <c r="O349" s="1"/>
    </row>
    <row r="350" spans="1:15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48"/>
      <c r="M350" s="1"/>
      <c r="N350" s="1"/>
      <c r="O350" s="1"/>
    </row>
    <row r="351" spans="1:15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48"/>
      <c r="M351" s="1"/>
      <c r="N351" s="1"/>
      <c r="O351" s="1"/>
    </row>
    <row r="352" spans="1:15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48"/>
      <c r="M352" s="1"/>
      <c r="N352" s="1"/>
      <c r="O352" s="1"/>
    </row>
    <row r="353" spans="1:15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48"/>
      <c r="M353" s="1"/>
      <c r="N353" s="1"/>
      <c r="O353" s="1"/>
    </row>
    <row r="354" spans="1:15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48"/>
      <c r="M354" s="1"/>
      <c r="N354" s="1"/>
      <c r="O354" s="1"/>
    </row>
    <row r="355" spans="1:1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48"/>
      <c r="M355" s="1"/>
      <c r="N355" s="1"/>
      <c r="O355" s="1"/>
    </row>
    <row r="356" spans="1:15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48"/>
      <c r="M356" s="1"/>
      <c r="N356" s="1"/>
      <c r="O356" s="1"/>
    </row>
    <row r="357" spans="1:15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48"/>
      <c r="M357" s="1"/>
      <c r="N357" s="1"/>
      <c r="O357" s="1"/>
    </row>
    <row r="358" spans="1:15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48"/>
      <c r="M358" s="1"/>
      <c r="N358" s="1"/>
      <c r="O358" s="1"/>
    </row>
    <row r="359" spans="1:15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48"/>
      <c r="M359" s="1"/>
      <c r="N359" s="1"/>
      <c r="O359" s="1"/>
    </row>
    <row r="360" spans="1:15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48"/>
      <c r="M360" s="1"/>
      <c r="N360" s="1"/>
      <c r="O360" s="1"/>
    </row>
    <row r="361" spans="1:15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48"/>
      <c r="M361" s="1"/>
      <c r="N361" s="1"/>
      <c r="O361" s="1"/>
    </row>
    <row r="362" spans="1:15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48"/>
      <c r="M362" s="1"/>
      <c r="N362" s="1"/>
      <c r="O362" s="1"/>
    </row>
    <row r="363" spans="1:15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48"/>
      <c r="M363" s="1"/>
      <c r="N363" s="1"/>
      <c r="O363" s="1"/>
    </row>
    <row r="364" spans="1:15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48"/>
      <c r="M364" s="1"/>
      <c r="N364" s="1"/>
      <c r="O364" s="1"/>
    </row>
    <row r="365" spans="1:1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48"/>
      <c r="M365" s="1"/>
      <c r="N365" s="1"/>
      <c r="O365" s="1"/>
    </row>
    <row r="366" spans="1:15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48"/>
      <c r="M366" s="1"/>
      <c r="N366" s="1"/>
      <c r="O366" s="1"/>
    </row>
    <row r="367" spans="1:15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48"/>
      <c r="M367" s="1"/>
      <c r="N367" s="1"/>
      <c r="O367" s="1"/>
    </row>
    <row r="368" spans="1:15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48"/>
      <c r="M368" s="1"/>
      <c r="N368" s="1"/>
      <c r="O368" s="1"/>
    </row>
    <row r="369" spans="1:15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48"/>
      <c r="M369" s="1"/>
      <c r="N369" s="1"/>
      <c r="O369" s="1"/>
    </row>
    <row r="370" spans="1:15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48"/>
      <c r="M370" s="1"/>
      <c r="N370" s="1"/>
      <c r="O370" s="1"/>
    </row>
    <row r="371" spans="1:15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48"/>
      <c r="M371" s="1"/>
      <c r="N371" s="1"/>
      <c r="O371" s="1"/>
    </row>
    <row r="372" spans="1:15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48"/>
      <c r="M372" s="1"/>
      <c r="N372" s="1"/>
      <c r="O372" s="1"/>
    </row>
    <row r="373" spans="1:15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48"/>
      <c r="M373" s="1"/>
      <c r="N373" s="1"/>
      <c r="O373" s="1"/>
    </row>
    <row r="374" spans="1:15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48"/>
      <c r="M374" s="1"/>
      <c r="N374" s="1"/>
      <c r="O374" s="1"/>
    </row>
    <row r="375" spans="1:1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48"/>
      <c r="M375" s="1"/>
      <c r="N375" s="1"/>
      <c r="O375" s="1"/>
    </row>
    <row r="376" spans="1:15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48"/>
      <c r="M376" s="1"/>
      <c r="N376" s="1"/>
      <c r="O376" s="1"/>
    </row>
    <row r="377" spans="1:15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48"/>
      <c r="M377" s="1"/>
      <c r="N377" s="1"/>
      <c r="O377" s="1"/>
    </row>
    <row r="378" spans="1:15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48"/>
      <c r="M378" s="1"/>
      <c r="N378" s="1"/>
      <c r="O378" s="1"/>
    </row>
    <row r="379" spans="1:15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48"/>
      <c r="M379" s="1"/>
      <c r="N379" s="1"/>
      <c r="O379" s="1"/>
    </row>
    <row r="380" spans="1:15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48"/>
      <c r="M380" s="1"/>
      <c r="N380" s="1"/>
      <c r="O380" s="1"/>
    </row>
    <row r="381" spans="1:15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48"/>
      <c r="M381" s="1"/>
      <c r="N381" s="1"/>
      <c r="O381" s="1"/>
    </row>
    <row r="382" spans="1:15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48"/>
      <c r="M382" s="1"/>
      <c r="N382" s="1"/>
      <c r="O382" s="1"/>
    </row>
    <row r="383" spans="1:15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48"/>
      <c r="M383" s="1"/>
      <c r="N383" s="1"/>
      <c r="O383" s="1"/>
    </row>
    <row r="384" spans="1:15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48"/>
      <c r="M384" s="1"/>
      <c r="N384" s="1"/>
      <c r="O384" s="1"/>
    </row>
    <row r="385" spans="1:1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48"/>
      <c r="M385" s="1"/>
      <c r="N385" s="1"/>
      <c r="O385" s="1"/>
    </row>
    <row r="386" spans="1:15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48"/>
      <c r="M386" s="1"/>
      <c r="N386" s="1"/>
      <c r="O386" s="1"/>
    </row>
    <row r="387" spans="1:15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48"/>
      <c r="M387" s="1"/>
      <c r="N387" s="1"/>
      <c r="O387" s="1"/>
    </row>
    <row r="388" spans="1:15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48"/>
      <c r="M388" s="1"/>
      <c r="N388" s="1"/>
      <c r="O388" s="1"/>
    </row>
    <row r="389" spans="1:15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48"/>
      <c r="M389" s="1"/>
      <c r="N389" s="1"/>
      <c r="O389" s="1"/>
    </row>
    <row r="390" spans="1:15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48"/>
      <c r="M390" s="1"/>
      <c r="N390" s="1"/>
      <c r="O390" s="1"/>
    </row>
    <row r="391" spans="1:15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48"/>
      <c r="M391" s="1"/>
      <c r="N391" s="1"/>
      <c r="O391" s="1"/>
    </row>
    <row r="392" spans="1:15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48"/>
      <c r="M392" s="1"/>
      <c r="N392" s="1"/>
      <c r="O392" s="1"/>
    </row>
    <row r="393" spans="1:15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48"/>
      <c r="M393" s="1"/>
      <c r="N393" s="1"/>
      <c r="O393" s="1"/>
    </row>
    <row r="394" spans="1:15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48"/>
      <c r="M394" s="1"/>
      <c r="N394" s="1"/>
      <c r="O394" s="1"/>
    </row>
    <row r="395" spans="1:1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48"/>
      <c r="M395" s="1"/>
      <c r="N395" s="1"/>
      <c r="O395" s="1"/>
    </row>
    <row r="396" spans="1:15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48"/>
      <c r="M396" s="1"/>
      <c r="N396" s="1"/>
      <c r="O396" s="1"/>
    </row>
    <row r="397" spans="1:15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48"/>
      <c r="M397" s="1"/>
      <c r="N397" s="1"/>
      <c r="O397" s="1"/>
    </row>
    <row r="398" spans="1:15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48"/>
      <c r="M398" s="1"/>
      <c r="N398" s="1"/>
      <c r="O398" s="1"/>
    </row>
    <row r="399" spans="1:15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48"/>
      <c r="M399" s="1"/>
      <c r="N399" s="1"/>
      <c r="O399" s="1"/>
    </row>
    <row r="400" spans="1:15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48"/>
      <c r="M400" s="1"/>
      <c r="N400" s="1"/>
      <c r="O400" s="1"/>
    </row>
    <row r="401" spans="1:15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48"/>
      <c r="M401" s="1"/>
      <c r="N401" s="1"/>
      <c r="O401" s="1"/>
    </row>
    <row r="402" spans="1:15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48"/>
      <c r="M402" s="1"/>
      <c r="N402" s="1"/>
      <c r="O402" s="1"/>
    </row>
    <row r="403" spans="1:15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48"/>
      <c r="M403" s="1"/>
      <c r="N403" s="1"/>
      <c r="O403" s="1"/>
    </row>
    <row r="404" spans="1:15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48"/>
      <c r="M404" s="1"/>
      <c r="N404" s="1"/>
      <c r="O404" s="1"/>
    </row>
    <row r="405" spans="1:1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48"/>
      <c r="M405" s="1"/>
      <c r="N405" s="1"/>
      <c r="O405" s="1"/>
    </row>
    <row r="406" spans="1:15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48"/>
      <c r="M406" s="1"/>
      <c r="N406" s="1"/>
      <c r="O406" s="1"/>
    </row>
    <row r="407" spans="1:15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48"/>
      <c r="M407" s="1"/>
      <c r="N407" s="1"/>
      <c r="O407" s="1"/>
    </row>
    <row r="408" spans="1:15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48"/>
      <c r="M408" s="1"/>
      <c r="N408" s="1"/>
      <c r="O408" s="1"/>
    </row>
    <row r="409" spans="1:15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48"/>
      <c r="M409" s="1"/>
      <c r="N409" s="1"/>
      <c r="O409" s="1"/>
    </row>
    <row r="410" spans="1:15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48"/>
      <c r="M410" s="1"/>
      <c r="N410" s="1"/>
      <c r="O410" s="1"/>
    </row>
    <row r="411" spans="1:15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48"/>
      <c r="M411" s="1"/>
      <c r="N411" s="1"/>
      <c r="O411" s="1"/>
    </row>
    <row r="412" spans="1:15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48"/>
      <c r="M412" s="1"/>
      <c r="N412" s="1"/>
      <c r="O412" s="1"/>
    </row>
    <row r="413" spans="1:15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48"/>
      <c r="M413" s="1"/>
      <c r="N413" s="1"/>
      <c r="O413" s="1"/>
    </row>
    <row r="414" spans="1:15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48"/>
      <c r="M414" s="1"/>
      <c r="N414" s="1"/>
      <c r="O414" s="1"/>
    </row>
    <row r="415" spans="1: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48"/>
      <c r="M415" s="1"/>
      <c r="N415" s="1"/>
      <c r="O415" s="1"/>
    </row>
    <row r="416" spans="1:15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48"/>
      <c r="M416" s="1"/>
      <c r="N416" s="1"/>
      <c r="O416" s="1"/>
    </row>
    <row r="417" spans="1:15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48"/>
      <c r="M417" s="1"/>
      <c r="N417" s="1"/>
      <c r="O417" s="1"/>
    </row>
    <row r="418" spans="1:15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48"/>
      <c r="M418" s="1"/>
      <c r="N418" s="1"/>
      <c r="O418" s="1"/>
    </row>
    <row r="419" spans="1:15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48"/>
      <c r="M419" s="1"/>
      <c r="N419" s="1"/>
      <c r="O419" s="1"/>
    </row>
    <row r="420" spans="1:15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48"/>
      <c r="M420" s="1"/>
      <c r="N420" s="1"/>
      <c r="O420" s="1"/>
    </row>
    <row r="421" spans="1:15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48"/>
      <c r="M421" s="1"/>
      <c r="N421" s="1"/>
      <c r="O421" s="1"/>
    </row>
    <row r="422" spans="1:15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48"/>
      <c r="M422" s="1"/>
      <c r="N422" s="1"/>
      <c r="O422" s="1"/>
    </row>
    <row r="423" spans="1:15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48"/>
      <c r="M423" s="1"/>
      <c r="N423" s="1"/>
      <c r="O423" s="1"/>
    </row>
    <row r="424" spans="1:15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48"/>
      <c r="M424" s="1"/>
      <c r="N424" s="1"/>
      <c r="O424" s="1"/>
    </row>
    <row r="425" spans="1:1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48"/>
      <c r="M425" s="1"/>
      <c r="N425" s="1"/>
      <c r="O425" s="1"/>
    </row>
    <row r="426" spans="1:15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48"/>
      <c r="M426" s="1"/>
      <c r="N426" s="1"/>
      <c r="O426" s="1"/>
    </row>
    <row r="427" spans="1:15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48"/>
      <c r="M427" s="1"/>
      <c r="N427" s="1"/>
      <c r="O427" s="1"/>
    </row>
    <row r="428" spans="1:15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48"/>
      <c r="M428" s="1"/>
      <c r="N428" s="1"/>
      <c r="O428" s="1"/>
    </row>
    <row r="429" spans="1:15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48"/>
      <c r="M429" s="1"/>
      <c r="N429" s="1"/>
      <c r="O429" s="1"/>
    </row>
    <row r="430" spans="1:15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48"/>
      <c r="M430" s="1"/>
      <c r="N430" s="1"/>
      <c r="O430" s="1"/>
    </row>
    <row r="431" spans="1:15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48"/>
      <c r="M431" s="1"/>
      <c r="N431" s="1"/>
      <c r="O431" s="1"/>
    </row>
    <row r="432" spans="1:15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48"/>
      <c r="M432" s="1"/>
      <c r="N432" s="1"/>
      <c r="O432" s="1"/>
    </row>
    <row r="433" spans="1:15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48"/>
      <c r="M433" s="1"/>
      <c r="N433" s="1"/>
      <c r="O433" s="1"/>
    </row>
    <row r="434" spans="1:15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48"/>
      <c r="M434" s="1"/>
      <c r="N434" s="1"/>
      <c r="O434" s="1"/>
    </row>
    <row r="435" spans="1:1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48"/>
      <c r="M435" s="1"/>
      <c r="N435" s="1"/>
      <c r="O435" s="1"/>
    </row>
    <row r="436" spans="1:15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48"/>
      <c r="M436" s="1"/>
      <c r="N436" s="1"/>
      <c r="O436" s="1"/>
    </row>
    <row r="437" spans="1:15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48"/>
      <c r="M437" s="1"/>
      <c r="N437" s="1"/>
      <c r="O437" s="1"/>
    </row>
    <row r="438" spans="1:15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48"/>
      <c r="M438" s="1"/>
      <c r="N438" s="1"/>
      <c r="O438" s="1"/>
    </row>
    <row r="439" spans="1:15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48"/>
      <c r="M439" s="1"/>
      <c r="N439" s="1"/>
      <c r="O439" s="1"/>
    </row>
    <row r="440" spans="1:15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48"/>
      <c r="M440" s="1"/>
      <c r="N440" s="1"/>
      <c r="O440" s="1"/>
    </row>
    <row r="441" spans="1:15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48"/>
      <c r="M441" s="1"/>
      <c r="N441" s="1"/>
      <c r="O441" s="1"/>
    </row>
    <row r="442" spans="1:15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48"/>
      <c r="M442" s="1"/>
      <c r="N442" s="1"/>
      <c r="O442" s="1"/>
    </row>
    <row r="443" spans="1:15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48"/>
      <c r="M443" s="1"/>
      <c r="N443" s="1"/>
      <c r="O443" s="1"/>
    </row>
    <row r="444" spans="1:15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48"/>
      <c r="M444" s="1"/>
      <c r="N444" s="1"/>
      <c r="O444" s="1"/>
    </row>
    <row r="445" spans="1:1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48"/>
      <c r="M445" s="1"/>
      <c r="N445" s="1"/>
      <c r="O445" s="1"/>
    </row>
    <row r="446" spans="1:15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48"/>
      <c r="M446" s="1"/>
      <c r="N446" s="1"/>
      <c r="O446" s="1"/>
    </row>
    <row r="447" spans="1:15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48"/>
      <c r="M447" s="1"/>
      <c r="N447" s="1"/>
      <c r="O447" s="1"/>
    </row>
    <row r="448" spans="1:15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48"/>
      <c r="M448" s="1"/>
      <c r="N448" s="1"/>
      <c r="O448" s="1"/>
    </row>
    <row r="449" spans="1:15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48"/>
      <c r="M449" s="1"/>
      <c r="N449" s="1"/>
      <c r="O449" s="1"/>
    </row>
    <row r="450" spans="1:15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48"/>
      <c r="M450" s="1"/>
      <c r="N450" s="1"/>
      <c r="O450" s="1"/>
    </row>
    <row r="451" spans="1:15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48"/>
      <c r="M451" s="1"/>
      <c r="N451" s="1"/>
      <c r="O451" s="1"/>
    </row>
    <row r="452" spans="1:15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48"/>
      <c r="M452" s="1"/>
      <c r="N452" s="1"/>
      <c r="O452" s="1"/>
    </row>
    <row r="453" spans="1:15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48"/>
      <c r="M453" s="1"/>
      <c r="N453" s="1"/>
      <c r="O453" s="1"/>
    </row>
    <row r="454" spans="1:15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48"/>
      <c r="M454" s="1"/>
      <c r="N454" s="1"/>
      <c r="O454" s="1"/>
    </row>
    <row r="455" spans="1:1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48"/>
      <c r="M455" s="1"/>
      <c r="N455" s="1"/>
      <c r="O455" s="1"/>
    </row>
    <row r="456" spans="1:15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48"/>
      <c r="M456" s="1"/>
      <c r="N456" s="1"/>
      <c r="O456" s="1"/>
    </row>
    <row r="457" spans="1:15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48"/>
      <c r="M457" s="1"/>
      <c r="N457" s="1"/>
      <c r="O457" s="1"/>
    </row>
    <row r="458" spans="1:15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48"/>
      <c r="M458" s="1"/>
      <c r="N458" s="1"/>
      <c r="O458" s="1"/>
    </row>
    <row r="459" spans="1:15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48"/>
      <c r="M459" s="1"/>
      <c r="N459" s="1"/>
      <c r="O459" s="1"/>
    </row>
    <row r="460" spans="1:15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48"/>
      <c r="M460" s="1"/>
      <c r="N460" s="1"/>
      <c r="O460" s="1"/>
    </row>
    <row r="461" spans="1:15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48"/>
      <c r="M461" s="1"/>
      <c r="N461" s="1"/>
      <c r="O461" s="1"/>
    </row>
    <row r="462" spans="1:15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48"/>
      <c r="M462" s="1"/>
      <c r="N462" s="1"/>
      <c r="O462" s="1"/>
    </row>
    <row r="463" spans="1:15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48"/>
      <c r="M463" s="1"/>
      <c r="N463" s="1"/>
      <c r="O463" s="1"/>
    </row>
    <row r="464" spans="1:15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48"/>
      <c r="M464" s="1"/>
      <c r="N464" s="1"/>
      <c r="O464" s="1"/>
    </row>
    <row r="465" spans="1:1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48"/>
      <c r="M465" s="1"/>
      <c r="N465" s="1"/>
      <c r="O465" s="1"/>
    </row>
    <row r="466" spans="1:15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48"/>
      <c r="M466" s="1"/>
      <c r="N466" s="1"/>
      <c r="O466" s="1"/>
    </row>
    <row r="467" spans="1:15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48"/>
      <c r="M467" s="1"/>
      <c r="N467" s="1"/>
      <c r="O467" s="1"/>
    </row>
    <row r="468" spans="1:15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48"/>
      <c r="M468" s="1"/>
      <c r="N468" s="1"/>
      <c r="O468" s="1"/>
    </row>
    <row r="469" spans="1:15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48"/>
      <c r="M469" s="1"/>
      <c r="N469" s="1"/>
      <c r="O469" s="1"/>
    </row>
    <row r="470" spans="1:15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48"/>
      <c r="M470" s="1"/>
      <c r="N470" s="1"/>
      <c r="O470" s="1"/>
    </row>
    <row r="471" spans="1:15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48"/>
      <c r="M471" s="1"/>
      <c r="N471" s="1"/>
      <c r="O471" s="1"/>
    </row>
    <row r="472" spans="1:15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48"/>
      <c r="M472" s="1"/>
      <c r="N472" s="1"/>
      <c r="O472" s="1"/>
    </row>
    <row r="473" spans="1:15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48"/>
      <c r="M473" s="1"/>
      <c r="N473" s="1"/>
      <c r="O473" s="1"/>
    </row>
    <row r="474" spans="1:15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48"/>
      <c r="M474" s="1"/>
      <c r="N474" s="1"/>
      <c r="O474" s="1"/>
    </row>
    <row r="475" spans="1:1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48"/>
      <c r="M475" s="1"/>
      <c r="N475" s="1"/>
      <c r="O475" s="1"/>
    </row>
    <row r="476" spans="1:15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48"/>
      <c r="M476" s="1"/>
      <c r="N476" s="1"/>
      <c r="O476" s="1"/>
    </row>
    <row r="477" spans="1:15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48"/>
      <c r="M477" s="1"/>
      <c r="N477" s="1"/>
      <c r="O477" s="1"/>
    </row>
    <row r="478" spans="1:15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48"/>
      <c r="M478" s="1"/>
      <c r="N478" s="1"/>
      <c r="O478" s="1"/>
    </row>
    <row r="479" spans="1:15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48"/>
      <c r="M479" s="1"/>
      <c r="N479" s="1"/>
      <c r="O479" s="1"/>
    </row>
    <row r="480" spans="1:15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48"/>
      <c r="M480" s="1"/>
      <c r="N480" s="1"/>
      <c r="O480" s="1"/>
    </row>
    <row r="481" spans="1:15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48"/>
      <c r="M481" s="1"/>
      <c r="N481" s="1"/>
      <c r="O481" s="1"/>
    </row>
    <row r="482" spans="1:15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48"/>
      <c r="M482" s="1"/>
      <c r="N482" s="1"/>
      <c r="O482" s="1"/>
    </row>
    <row r="483" spans="1:15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48"/>
      <c r="M483" s="1"/>
      <c r="N483" s="1"/>
      <c r="O483" s="1"/>
    </row>
    <row r="484" spans="1:15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48"/>
      <c r="M484" s="1"/>
      <c r="N484" s="1"/>
      <c r="O484" s="1"/>
    </row>
    <row r="485" spans="1:1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48"/>
      <c r="M485" s="1"/>
      <c r="N485" s="1"/>
      <c r="O485" s="1"/>
    </row>
    <row r="486" spans="1:15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48"/>
      <c r="M486" s="1"/>
      <c r="N486" s="1"/>
      <c r="O486" s="1"/>
    </row>
    <row r="487" spans="1:15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48"/>
      <c r="M487" s="1"/>
      <c r="N487" s="1"/>
      <c r="O487" s="1"/>
    </row>
    <row r="488" spans="1:15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48"/>
      <c r="M488" s="1"/>
      <c r="N488" s="1"/>
      <c r="O488" s="1"/>
    </row>
    <row r="489" spans="1:15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48"/>
      <c r="M489" s="1"/>
      <c r="N489" s="1"/>
      <c r="O489" s="1"/>
    </row>
    <row r="490" spans="1:15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48"/>
      <c r="M490" s="1"/>
      <c r="N490" s="1"/>
      <c r="O490" s="1"/>
    </row>
    <row r="491" spans="1:15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48"/>
      <c r="M491" s="1"/>
      <c r="N491" s="1"/>
      <c r="O491" s="1"/>
    </row>
    <row r="492" spans="1:15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48"/>
      <c r="M492" s="1"/>
      <c r="N492" s="1"/>
      <c r="O492" s="1"/>
    </row>
    <row r="493" spans="1:15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48"/>
      <c r="M493" s="1"/>
      <c r="N493" s="1"/>
      <c r="O493" s="1"/>
    </row>
    <row r="494" spans="1:15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48"/>
      <c r="M494" s="1"/>
      <c r="N494" s="1"/>
      <c r="O494" s="1"/>
    </row>
    <row r="495" spans="1:1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48"/>
      <c r="M495" s="1"/>
      <c r="N495" s="1"/>
      <c r="O495" s="1"/>
    </row>
    <row r="496" spans="1:15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48"/>
      <c r="M496" s="1"/>
      <c r="N496" s="1"/>
      <c r="O496" s="1"/>
    </row>
    <row r="497" spans="1:15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48"/>
      <c r="M497" s="1"/>
      <c r="N497" s="1"/>
      <c r="O497" s="1"/>
    </row>
    <row r="498" spans="1:15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48"/>
      <c r="M498" s="1"/>
      <c r="N498" s="1"/>
      <c r="O498" s="1"/>
    </row>
    <row r="499" spans="1:15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48"/>
      <c r="M499" s="1"/>
      <c r="N499" s="1"/>
      <c r="O499" s="1"/>
    </row>
    <row r="500" spans="1:15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48"/>
      <c r="M500" s="1"/>
      <c r="N500" s="1"/>
      <c r="O500" s="1"/>
    </row>
  </sheetData>
  <mergeCells count="6">
    <mergeCell ref="E8:G8"/>
    <mergeCell ref="H8:J8"/>
    <mergeCell ref="A8:A9"/>
    <mergeCell ref="B8:B9"/>
    <mergeCell ref="C8:C9"/>
    <mergeCell ref="D8:D9"/>
  </mergeCells>
  <hyperlinks>
    <hyperlink ref="M5" location="Main!A1" display="Back to Main Pag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3"/>
  <sheetViews>
    <sheetView zoomScale="85" zoomScaleNormal="85" workbookViewId="0">
      <pane ySplit="10" topLeftCell="A11" activePane="bottomLeft" state="frozen"/>
      <selection pane="bottomLeft" activeCell="C20" sqref="C20"/>
    </sheetView>
  </sheetViews>
  <sheetFormatPr defaultColWidth="17.28515625" defaultRowHeight="15" customHeight="1"/>
  <cols>
    <col min="1" max="1" width="7.28515625" customWidth="1"/>
    <col min="2" max="2" width="14.28515625" customWidth="1"/>
    <col min="3" max="3" width="12.7109375" customWidth="1"/>
    <col min="4" max="4" width="12.28515625" customWidth="1"/>
    <col min="5" max="6" width="9.7109375" customWidth="1"/>
    <col min="7" max="10" width="11.42578125" customWidth="1"/>
    <col min="11" max="11" width="10" customWidth="1"/>
    <col min="12" max="12" width="10.5703125" customWidth="1"/>
    <col min="13" max="13" width="11.85546875" customWidth="1"/>
    <col min="14" max="15" width="9.28515625" customWidth="1"/>
  </cols>
  <sheetData>
    <row r="1" spans="1:15" ht="12.75" customHeight="1">
      <c r="A1" s="459"/>
      <c r="B1" s="460"/>
      <c r="C1" s="68"/>
      <c r="D1" s="68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12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26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88" t="s">
        <v>287</v>
      </c>
      <c r="M5" s="1"/>
      <c r="N5" s="1"/>
      <c r="O5" s="1"/>
    </row>
    <row r="6" spans="1:15" ht="12.75" customHeight="1">
      <c r="A6" s="69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44607</v>
      </c>
      <c r="L6" s="1"/>
      <c r="M6" s="1"/>
      <c r="N6" s="1"/>
      <c r="O6" s="1"/>
    </row>
    <row r="7" spans="1:15" ht="12.75" customHeight="1">
      <c r="B7" s="1"/>
      <c r="C7" s="1" t="s">
        <v>288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2.75" customHeight="1">
      <c r="A8" s="66"/>
      <c r="B8" s="5"/>
      <c r="C8" s="5"/>
      <c r="D8" s="5"/>
      <c r="E8" s="5"/>
      <c r="F8" s="5"/>
      <c r="G8" s="70"/>
      <c r="H8" s="5"/>
      <c r="I8" s="5"/>
      <c r="J8" s="5"/>
      <c r="K8" s="5"/>
      <c r="L8" s="5"/>
      <c r="M8" s="5"/>
      <c r="N8" s="1"/>
      <c r="O8" s="1"/>
    </row>
    <row r="9" spans="1:15" ht="13.5" customHeight="1">
      <c r="A9" s="452" t="s">
        <v>16</v>
      </c>
      <c r="B9" s="454" t="s">
        <v>18</v>
      </c>
      <c r="C9" s="458" t="s">
        <v>20</v>
      </c>
      <c r="D9" s="458" t="s">
        <v>21</v>
      </c>
      <c r="E9" s="449" t="s">
        <v>22</v>
      </c>
      <c r="F9" s="450"/>
      <c r="G9" s="451"/>
      <c r="H9" s="449" t="s">
        <v>23</v>
      </c>
      <c r="I9" s="450"/>
      <c r="J9" s="451"/>
      <c r="K9" s="23"/>
      <c r="L9" s="24"/>
      <c r="M9" s="50"/>
      <c r="N9" s="1"/>
      <c r="O9" s="1"/>
    </row>
    <row r="10" spans="1:15" ht="42.75" customHeight="1">
      <c r="A10" s="456"/>
      <c r="B10" s="457"/>
      <c r="C10" s="457"/>
      <c r="D10" s="457"/>
      <c r="E10" s="12" t="s">
        <v>25</v>
      </c>
      <c r="F10" s="12" t="s">
        <v>26</v>
      </c>
      <c r="G10" s="12" t="s">
        <v>27</v>
      </c>
      <c r="H10" s="12" t="s">
        <v>28</v>
      </c>
      <c r="I10" s="12" t="s">
        <v>29</v>
      </c>
      <c r="J10" s="12" t="s">
        <v>30</v>
      </c>
      <c r="K10" s="12" t="s">
        <v>31</v>
      </c>
      <c r="L10" s="26" t="s">
        <v>32</v>
      </c>
      <c r="M10" s="52" t="s">
        <v>231</v>
      </c>
      <c r="N10" s="1"/>
      <c r="O10" s="1"/>
    </row>
    <row r="11" spans="1:15" ht="12" customHeight="1">
      <c r="A11" s="30">
        <v>1</v>
      </c>
      <c r="B11" s="383" t="s">
        <v>289</v>
      </c>
      <c r="C11" s="355">
        <v>22585.8</v>
      </c>
      <c r="D11" s="356">
        <v>22699.266666666666</v>
      </c>
      <c r="E11" s="356">
        <v>22343.533333333333</v>
      </c>
      <c r="F11" s="356">
        <v>22101.266666666666</v>
      </c>
      <c r="G11" s="356">
        <v>21745.533333333333</v>
      </c>
      <c r="H11" s="356">
        <v>22941.533333333333</v>
      </c>
      <c r="I11" s="356">
        <v>23297.266666666663</v>
      </c>
      <c r="J11" s="356">
        <v>23539.533333333333</v>
      </c>
      <c r="K11" s="355">
        <v>23055</v>
      </c>
      <c r="L11" s="355">
        <v>22457</v>
      </c>
      <c r="M11" s="355">
        <v>1.83E-2</v>
      </c>
      <c r="N11" s="1"/>
      <c r="O11" s="1"/>
    </row>
    <row r="12" spans="1:15" ht="12" customHeight="1">
      <c r="A12" s="30">
        <v>2</v>
      </c>
      <c r="B12" s="384" t="s">
        <v>294</v>
      </c>
      <c r="C12" s="355">
        <v>503.85</v>
      </c>
      <c r="D12" s="356">
        <v>504.95</v>
      </c>
      <c r="E12" s="356">
        <v>499.9</v>
      </c>
      <c r="F12" s="356">
        <v>495.95</v>
      </c>
      <c r="G12" s="356">
        <v>490.9</v>
      </c>
      <c r="H12" s="356">
        <v>508.9</v>
      </c>
      <c r="I12" s="356">
        <v>513.95000000000005</v>
      </c>
      <c r="J12" s="356">
        <v>517.9</v>
      </c>
      <c r="K12" s="355">
        <v>510</v>
      </c>
      <c r="L12" s="355">
        <v>501</v>
      </c>
      <c r="M12" s="355">
        <v>1.22174</v>
      </c>
      <c r="N12" s="1"/>
      <c r="O12" s="1"/>
    </row>
    <row r="13" spans="1:15" ht="12" customHeight="1">
      <c r="A13" s="30">
        <v>3</v>
      </c>
      <c r="B13" s="384" t="s">
        <v>39</v>
      </c>
      <c r="C13" s="355">
        <v>963.6</v>
      </c>
      <c r="D13" s="356">
        <v>962.4</v>
      </c>
      <c r="E13" s="356">
        <v>948.19999999999993</v>
      </c>
      <c r="F13" s="356">
        <v>932.8</v>
      </c>
      <c r="G13" s="356">
        <v>918.59999999999991</v>
      </c>
      <c r="H13" s="356">
        <v>977.8</v>
      </c>
      <c r="I13" s="356">
        <v>992</v>
      </c>
      <c r="J13" s="356">
        <v>1007.4</v>
      </c>
      <c r="K13" s="355">
        <v>976.6</v>
      </c>
      <c r="L13" s="355">
        <v>947</v>
      </c>
      <c r="M13" s="355">
        <v>5.3222300000000002</v>
      </c>
      <c r="N13" s="1"/>
      <c r="O13" s="1"/>
    </row>
    <row r="14" spans="1:15" ht="12" customHeight="1">
      <c r="A14" s="30">
        <v>4</v>
      </c>
      <c r="B14" s="384" t="s">
        <v>295</v>
      </c>
      <c r="C14" s="355">
        <v>2887.3</v>
      </c>
      <c r="D14" s="356">
        <v>2905.7833333333333</v>
      </c>
      <c r="E14" s="356">
        <v>2806.5166666666664</v>
      </c>
      <c r="F14" s="356">
        <v>2725.7333333333331</v>
      </c>
      <c r="G14" s="356">
        <v>2626.4666666666662</v>
      </c>
      <c r="H14" s="356">
        <v>2986.5666666666666</v>
      </c>
      <c r="I14" s="356">
        <v>3085.8333333333339</v>
      </c>
      <c r="J14" s="356">
        <v>3166.6166666666668</v>
      </c>
      <c r="K14" s="355">
        <v>3005.05</v>
      </c>
      <c r="L14" s="355">
        <v>2825</v>
      </c>
      <c r="M14" s="355">
        <v>1.57985</v>
      </c>
      <c r="N14" s="1"/>
      <c r="O14" s="1"/>
    </row>
    <row r="15" spans="1:15" ht="12" customHeight="1">
      <c r="A15" s="30">
        <v>5</v>
      </c>
      <c r="B15" s="384" t="s">
        <v>290</v>
      </c>
      <c r="C15" s="355">
        <v>2091</v>
      </c>
      <c r="D15" s="356">
        <v>2077.9833333333331</v>
      </c>
      <c r="E15" s="356">
        <v>2019.5666666666662</v>
      </c>
      <c r="F15" s="356">
        <v>1948.133333333333</v>
      </c>
      <c r="G15" s="356">
        <v>1889.716666666666</v>
      </c>
      <c r="H15" s="356">
        <v>2149.4166666666661</v>
      </c>
      <c r="I15" s="356">
        <v>2207.833333333333</v>
      </c>
      <c r="J15" s="356">
        <v>2279.2666666666664</v>
      </c>
      <c r="K15" s="355">
        <v>2136.4</v>
      </c>
      <c r="L15" s="355">
        <v>2006.55</v>
      </c>
      <c r="M15" s="355">
        <v>2.8921700000000001</v>
      </c>
      <c r="N15" s="1"/>
      <c r="O15" s="1"/>
    </row>
    <row r="16" spans="1:15" ht="12" customHeight="1">
      <c r="A16" s="30">
        <v>6</v>
      </c>
      <c r="B16" s="384" t="s">
        <v>239</v>
      </c>
      <c r="C16" s="355">
        <v>16137.5</v>
      </c>
      <c r="D16" s="356">
        <v>16198.516666666668</v>
      </c>
      <c r="E16" s="356">
        <v>15997.433333333338</v>
      </c>
      <c r="F16" s="356">
        <v>15857.36666666667</v>
      </c>
      <c r="G16" s="356">
        <v>15656.28333333334</v>
      </c>
      <c r="H16" s="356">
        <v>16338.583333333336</v>
      </c>
      <c r="I16" s="356">
        <v>16539.666666666668</v>
      </c>
      <c r="J16" s="356">
        <v>16679.733333333334</v>
      </c>
      <c r="K16" s="355">
        <v>16399.599999999999</v>
      </c>
      <c r="L16" s="355">
        <v>16058.45</v>
      </c>
      <c r="M16" s="355">
        <v>0.33856000000000003</v>
      </c>
      <c r="N16" s="1"/>
      <c r="O16" s="1"/>
    </row>
    <row r="17" spans="1:15" ht="12" customHeight="1">
      <c r="A17" s="30">
        <v>7</v>
      </c>
      <c r="B17" s="384" t="s">
        <v>243</v>
      </c>
      <c r="C17" s="355">
        <v>111.2</v>
      </c>
      <c r="D17" s="356">
        <v>112.2</v>
      </c>
      <c r="E17" s="356">
        <v>109</v>
      </c>
      <c r="F17" s="356">
        <v>106.8</v>
      </c>
      <c r="G17" s="356">
        <v>103.6</v>
      </c>
      <c r="H17" s="356">
        <v>114.4</v>
      </c>
      <c r="I17" s="356">
        <v>117.60000000000002</v>
      </c>
      <c r="J17" s="356">
        <v>119.80000000000001</v>
      </c>
      <c r="K17" s="355">
        <v>115.4</v>
      </c>
      <c r="L17" s="355">
        <v>110</v>
      </c>
      <c r="M17" s="355">
        <v>32.804409999999997</v>
      </c>
      <c r="N17" s="1"/>
      <c r="O17" s="1"/>
    </row>
    <row r="18" spans="1:15" ht="12" customHeight="1">
      <c r="A18" s="30">
        <v>8</v>
      </c>
      <c r="B18" s="384" t="s">
        <v>41</v>
      </c>
      <c r="C18" s="355">
        <v>267.14999999999998</v>
      </c>
      <c r="D18" s="356">
        <v>271.34999999999997</v>
      </c>
      <c r="E18" s="356">
        <v>259.09999999999991</v>
      </c>
      <c r="F18" s="356">
        <v>251.04999999999995</v>
      </c>
      <c r="G18" s="356">
        <v>238.7999999999999</v>
      </c>
      <c r="H18" s="356">
        <v>279.39999999999992</v>
      </c>
      <c r="I18" s="356">
        <v>291.65000000000003</v>
      </c>
      <c r="J18" s="356">
        <v>299.69999999999993</v>
      </c>
      <c r="K18" s="355">
        <v>283.60000000000002</v>
      </c>
      <c r="L18" s="355">
        <v>263.3</v>
      </c>
      <c r="M18" s="355">
        <v>36.252510000000001</v>
      </c>
      <c r="N18" s="1"/>
      <c r="O18" s="1"/>
    </row>
    <row r="19" spans="1:15" ht="12" customHeight="1">
      <c r="A19" s="30">
        <v>9</v>
      </c>
      <c r="B19" s="384" t="s">
        <v>43</v>
      </c>
      <c r="C19" s="355">
        <v>2153.9</v>
      </c>
      <c r="D19" s="356">
        <v>2173.0166666666669</v>
      </c>
      <c r="E19" s="356">
        <v>2125.8833333333337</v>
      </c>
      <c r="F19" s="356">
        <v>2097.8666666666668</v>
      </c>
      <c r="G19" s="356">
        <v>2050.7333333333336</v>
      </c>
      <c r="H19" s="356">
        <v>2201.0333333333338</v>
      </c>
      <c r="I19" s="356">
        <v>2248.166666666667</v>
      </c>
      <c r="J19" s="356">
        <v>2276.1833333333338</v>
      </c>
      <c r="K19" s="355">
        <v>2220.15</v>
      </c>
      <c r="L19" s="355">
        <v>2145</v>
      </c>
      <c r="M19" s="355">
        <v>2.7984100000000001</v>
      </c>
      <c r="N19" s="1"/>
      <c r="O19" s="1"/>
    </row>
    <row r="20" spans="1:15" ht="12" customHeight="1">
      <c r="A20" s="30">
        <v>10</v>
      </c>
      <c r="B20" s="384" t="s">
        <v>45</v>
      </c>
      <c r="C20" s="355">
        <v>1663.95</v>
      </c>
      <c r="D20" s="356">
        <v>1684.95</v>
      </c>
      <c r="E20" s="356">
        <v>1632</v>
      </c>
      <c r="F20" s="356">
        <v>1600.05</v>
      </c>
      <c r="G20" s="356">
        <v>1547.1</v>
      </c>
      <c r="H20" s="356">
        <v>1716.9</v>
      </c>
      <c r="I20" s="356">
        <v>1769.8500000000004</v>
      </c>
      <c r="J20" s="356">
        <v>1801.8000000000002</v>
      </c>
      <c r="K20" s="355">
        <v>1737.9</v>
      </c>
      <c r="L20" s="355">
        <v>1653</v>
      </c>
      <c r="M20" s="355">
        <v>19.194759999999999</v>
      </c>
      <c r="N20" s="1"/>
      <c r="O20" s="1"/>
    </row>
    <row r="21" spans="1:15" ht="12" customHeight="1">
      <c r="A21" s="30">
        <v>11</v>
      </c>
      <c r="B21" s="384" t="s">
        <v>240</v>
      </c>
      <c r="C21" s="355">
        <v>1862.15</v>
      </c>
      <c r="D21" s="356">
        <v>1854</v>
      </c>
      <c r="E21" s="356">
        <v>1813</v>
      </c>
      <c r="F21" s="356">
        <v>1763.85</v>
      </c>
      <c r="G21" s="356">
        <v>1722.85</v>
      </c>
      <c r="H21" s="356">
        <v>1903.15</v>
      </c>
      <c r="I21" s="356">
        <v>1944.15</v>
      </c>
      <c r="J21" s="356">
        <v>1993.3000000000002</v>
      </c>
      <c r="K21" s="355">
        <v>1895</v>
      </c>
      <c r="L21" s="355">
        <v>1804.85</v>
      </c>
      <c r="M21" s="355">
        <v>4.0208899999999996</v>
      </c>
      <c r="N21" s="1"/>
      <c r="O21" s="1"/>
    </row>
    <row r="22" spans="1:15" ht="12" customHeight="1">
      <c r="A22" s="30">
        <v>12</v>
      </c>
      <c r="B22" s="384" t="s">
        <v>46</v>
      </c>
      <c r="C22" s="355">
        <v>695.75</v>
      </c>
      <c r="D22" s="356">
        <v>700.51666666666677</v>
      </c>
      <c r="E22" s="356">
        <v>686.23333333333358</v>
      </c>
      <c r="F22" s="356">
        <v>676.71666666666681</v>
      </c>
      <c r="G22" s="356">
        <v>662.43333333333362</v>
      </c>
      <c r="H22" s="356">
        <v>710.03333333333353</v>
      </c>
      <c r="I22" s="356">
        <v>724.31666666666661</v>
      </c>
      <c r="J22" s="356">
        <v>733.83333333333348</v>
      </c>
      <c r="K22" s="355">
        <v>714.8</v>
      </c>
      <c r="L22" s="355">
        <v>691</v>
      </c>
      <c r="M22" s="355">
        <v>62.195059999999998</v>
      </c>
      <c r="N22" s="1"/>
      <c r="O22" s="1"/>
    </row>
    <row r="23" spans="1:15" ht="12.75" customHeight="1">
      <c r="A23" s="30">
        <v>13</v>
      </c>
      <c r="B23" s="384" t="s">
        <v>242</v>
      </c>
      <c r="C23" s="355">
        <v>1915.25</v>
      </c>
      <c r="D23" s="356">
        <v>1948.3333333333333</v>
      </c>
      <c r="E23" s="356">
        <v>1882.1666666666665</v>
      </c>
      <c r="F23" s="356">
        <v>1849.0833333333333</v>
      </c>
      <c r="G23" s="356">
        <v>1782.9166666666665</v>
      </c>
      <c r="H23" s="356">
        <v>1981.4166666666665</v>
      </c>
      <c r="I23" s="356">
        <v>2047.583333333333</v>
      </c>
      <c r="J23" s="356">
        <v>2080.6666666666665</v>
      </c>
      <c r="K23" s="355">
        <v>2014.5</v>
      </c>
      <c r="L23" s="355">
        <v>1915.25</v>
      </c>
      <c r="M23" s="355">
        <v>0.74858000000000002</v>
      </c>
      <c r="N23" s="1"/>
      <c r="O23" s="1"/>
    </row>
    <row r="24" spans="1:15" ht="12.75" customHeight="1">
      <c r="A24" s="30">
        <v>14</v>
      </c>
      <c r="B24" s="384" t="s">
        <v>296</v>
      </c>
      <c r="C24" s="355">
        <v>303.64999999999998</v>
      </c>
      <c r="D24" s="356">
        <v>304.5333333333333</v>
      </c>
      <c r="E24" s="356">
        <v>300.11666666666662</v>
      </c>
      <c r="F24" s="356">
        <v>296.58333333333331</v>
      </c>
      <c r="G24" s="356">
        <v>292.16666666666663</v>
      </c>
      <c r="H24" s="356">
        <v>308.06666666666661</v>
      </c>
      <c r="I24" s="356">
        <v>312.48333333333335</v>
      </c>
      <c r="J24" s="356">
        <v>316.01666666666659</v>
      </c>
      <c r="K24" s="355">
        <v>308.95</v>
      </c>
      <c r="L24" s="355">
        <v>301</v>
      </c>
      <c r="M24" s="355">
        <v>0.69754000000000005</v>
      </c>
      <c r="N24" s="1"/>
      <c r="O24" s="1"/>
    </row>
    <row r="25" spans="1:15" ht="12.75" customHeight="1">
      <c r="A25" s="30">
        <v>15</v>
      </c>
      <c r="B25" s="384" t="s">
        <v>297</v>
      </c>
      <c r="C25" s="355">
        <v>220</v>
      </c>
      <c r="D25" s="356">
        <v>219</v>
      </c>
      <c r="E25" s="356">
        <v>211</v>
      </c>
      <c r="F25" s="356">
        <v>202</v>
      </c>
      <c r="G25" s="356">
        <v>194</v>
      </c>
      <c r="H25" s="356">
        <v>228</v>
      </c>
      <c r="I25" s="356">
        <v>236</v>
      </c>
      <c r="J25" s="356">
        <v>245</v>
      </c>
      <c r="K25" s="355">
        <v>227</v>
      </c>
      <c r="L25" s="355">
        <v>210</v>
      </c>
      <c r="M25" s="355">
        <v>21.980599999999999</v>
      </c>
      <c r="N25" s="1"/>
      <c r="O25" s="1"/>
    </row>
    <row r="26" spans="1:15" ht="12.75" customHeight="1">
      <c r="A26" s="30">
        <v>16</v>
      </c>
      <c r="B26" s="384" t="s">
        <v>298</v>
      </c>
      <c r="C26" s="355">
        <v>1165</v>
      </c>
      <c r="D26" s="356">
        <v>1145.95</v>
      </c>
      <c r="E26" s="356">
        <v>1089</v>
      </c>
      <c r="F26" s="356">
        <v>1013</v>
      </c>
      <c r="G26" s="356">
        <v>956.05</v>
      </c>
      <c r="H26" s="356">
        <v>1221.95</v>
      </c>
      <c r="I26" s="356">
        <v>1278.9000000000003</v>
      </c>
      <c r="J26" s="356">
        <v>1354.9</v>
      </c>
      <c r="K26" s="355">
        <v>1202.9000000000001</v>
      </c>
      <c r="L26" s="355">
        <v>1069.95</v>
      </c>
      <c r="M26" s="355">
        <v>6.6414799999999996</v>
      </c>
      <c r="N26" s="1"/>
      <c r="O26" s="1"/>
    </row>
    <row r="27" spans="1:15" ht="12.75" customHeight="1">
      <c r="A27" s="30">
        <v>17</v>
      </c>
      <c r="B27" s="384" t="s">
        <v>292</v>
      </c>
      <c r="C27" s="355">
        <v>1813.45</v>
      </c>
      <c r="D27" s="356">
        <v>1823.1499999999999</v>
      </c>
      <c r="E27" s="356">
        <v>1798.2999999999997</v>
      </c>
      <c r="F27" s="356">
        <v>1783.1499999999999</v>
      </c>
      <c r="G27" s="356">
        <v>1758.2999999999997</v>
      </c>
      <c r="H27" s="356">
        <v>1838.2999999999997</v>
      </c>
      <c r="I27" s="356">
        <v>1863.1499999999996</v>
      </c>
      <c r="J27" s="356">
        <v>1878.2999999999997</v>
      </c>
      <c r="K27" s="355">
        <v>1848</v>
      </c>
      <c r="L27" s="355">
        <v>1808</v>
      </c>
      <c r="M27" s="355">
        <v>0.15290999999999999</v>
      </c>
      <c r="N27" s="1"/>
      <c r="O27" s="1"/>
    </row>
    <row r="28" spans="1:15" ht="12.75" customHeight="1">
      <c r="A28" s="30">
        <v>18</v>
      </c>
      <c r="B28" s="384" t="s">
        <v>244</v>
      </c>
      <c r="C28" s="355">
        <v>2031.4</v>
      </c>
      <c r="D28" s="356">
        <v>2032.7666666666667</v>
      </c>
      <c r="E28" s="356">
        <v>2007.5333333333333</v>
      </c>
      <c r="F28" s="356">
        <v>1983.6666666666667</v>
      </c>
      <c r="G28" s="356">
        <v>1958.4333333333334</v>
      </c>
      <c r="H28" s="356">
        <v>2056.6333333333332</v>
      </c>
      <c r="I28" s="356">
        <v>2081.8666666666663</v>
      </c>
      <c r="J28" s="356">
        <v>2105.7333333333331</v>
      </c>
      <c r="K28" s="355">
        <v>2058</v>
      </c>
      <c r="L28" s="355">
        <v>2008.9</v>
      </c>
      <c r="M28" s="355">
        <v>0.50446999999999997</v>
      </c>
      <c r="N28" s="1"/>
      <c r="O28" s="1"/>
    </row>
    <row r="29" spans="1:15" ht="12.75" customHeight="1">
      <c r="A29" s="30">
        <v>19</v>
      </c>
      <c r="B29" s="384" t="s">
        <v>299</v>
      </c>
      <c r="C29" s="355">
        <v>93.1</v>
      </c>
      <c r="D29" s="356">
        <v>93.883333333333326</v>
      </c>
      <c r="E29" s="356">
        <v>91.766666666666652</v>
      </c>
      <c r="F29" s="356">
        <v>90.433333333333323</v>
      </c>
      <c r="G29" s="356">
        <v>88.316666666666649</v>
      </c>
      <c r="H29" s="356">
        <v>95.216666666666654</v>
      </c>
      <c r="I29" s="356">
        <v>97.333333333333329</v>
      </c>
      <c r="J29" s="356">
        <v>98.666666666666657</v>
      </c>
      <c r="K29" s="355">
        <v>96</v>
      </c>
      <c r="L29" s="355">
        <v>92.55</v>
      </c>
      <c r="M29" s="355">
        <v>1.37568</v>
      </c>
      <c r="N29" s="1"/>
      <c r="O29" s="1"/>
    </row>
    <row r="30" spans="1:15" ht="12.75" customHeight="1">
      <c r="A30" s="30">
        <v>20</v>
      </c>
      <c r="B30" s="384" t="s">
        <v>48</v>
      </c>
      <c r="C30" s="355">
        <v>3365.05</v>
      </c>
      <c r="D30" s="356">
        <v>3376.6833333333329</v>
      </c>
      <c r="E30" s="356">
        <v>3328.3666666666659</v>
      </c>
      <c r="F30" s="356">
        <v>3291.6833333333329</v>
      </c>
      <c r="G30" s="356">
        <v>3243.3666666666659</v>
      </c>
      <c r="H30" s="356">
        <v>3413.3666666666659</v>
      </c>
      <c r="I30" s="356">
        <v>3461.6833333333325</v>
      </c>
      <c r="J30" s="356">
        <v>3498.3666666666659</v>
      </c>
      <c r="K30" s="355">
        <v>3425</v>
      </c>
      <c r="L30" s="355">
        <v>3340</v>
      </c>
      <c r="M30" s="355">
        <v>0.41254000000000002</v>
      </c>
      <c r="N30" s="1"/>
      <c r="O30" s="1"/>
    </row>
    <row r="31" spans="1:15" ht="12.75" customHeight="1">
      <c r="A31" s="30">
        <v>21</v>
      </c>
      <c r="B31" s="384" t="s">
        <v>300</v>
      </c>
      <c r="C31" s="355">
        <v>3038.05</v>
      </c>
      <c r="D31" s="356">
        <v>3040.1166666666668</v>
      </c>
      <c r="E31" s="356">
        <v>2997.9333333333334</v>
      </c>
      <c r="F31" s="356">
        <v>2957.8166666666666</v>
      </c>
      <c r="G31" s="356">
        <v>2915.6333333333332</v>
      </c>
      <c r="H31" s="356">
        <v>3080.2333333333336</v>
      </c>
      <c r="I31" s="356">
        <v>3122.416666666667</v>
      </c>
      <c r="J31" s="356">
        <v>3162.5333333333338</v>
      </c>
      <c r="K31" s="355">
        <v>3082.3</v>
      </c>
      <c r="L31" s="355">
        <v>3000</v>
      </c>
      <c r="M31" s="355">
        <v>0.62087000000000003</v>
      </c>
      <c r="N31" s="1"/>
      <c r="O31" s="1"/>
    </row>
    <row r="32" spans="1:15" ht="12.75" customHeight="1">
      <c r="A32" s="30">
        <v>22</v>
      </c>
      <c r="B32" s="384" t="s">
        <v>301</v>
      </c>
      <c r="C32" s="355">
        <v>27.3</v>
      </c>
      <c r="D32" s="356">
        <v>27.616666666666664</v>
      </c>
      <c r="E32" s="356">
        <v>26.583333333333329</v>
      </c>
      <c r="F32" s="356">
        <v>25.866666666666664</v>
      </c>
      <c r="G32" s="356">
        <v>24.833333333333329</v>
      </c>
      <c r="H32" s="356">
        <v>28.333333333333329</v>
      </c>
      <c r="I32" s="356">
        <v>29.366666666666667</v>
      </c>
      <c r="J32" s="356">
        <v>30.083333333333329</v>
      </c>
      <c r="K32" s="355">
        <v>28.65</v>
      </c>
      <c r="L32" s="355">
        <v>26.9</v>
      </c>
      <c r="M32" s="355">
        <v>238.98348999999999</v>
      </c>
      <c r="N32" s="1"/>
      <c r="O32" s="1"/>
    </row>
    <row r="33" spans="1:15" ht="12.75" customHeight="1">
      <c r="A33" s="30">
        <v>23</v>
      </c>
      <c r="B33" s="384" t="s">
        <v>50</v>
      </c>
      <c r="C33" s="355">
        <v>577.29999999999995</v>
      </c>
      <c r="D33" s="356">
        <v>584.4</v>
      </c>
      <c r="E33" s="356">
        <v>567.09999999999991</v>
      </c>
      <c r="F33" s="356">
        <v>556.9</v>
      </c>
      <c r="G33" s="356">
        <v>539.59999999999991</v>
      </c>
      <c r="H33" s="356">
        <v>594.59999999999991</v>
      </c>
      <c r="I33" s="356">
        <v>611.89999999999986</v>
      </c>
      <c r="J33" s="356">
        <v>622.09999999999991</v>
      </c>
      <c r="K33" s="355">
        <v>601.70000000000005</v>
      </c>
      <c r="L33" s="355">
        <v>574.20000000000005</v>
      </c>
      <c r="M33" s="355">
        <v>13.547549999999999</v>
      </c>
      <c r="N33" s="1"/>
      <c r="O33" s="1"/>
    </row>
    <row r="34" spans="1:15" ht="12.75" customHeight="1">
      <c r="A34" s="30">
        <v>24</v>
      </c>
      <c r="B34" s="384" t="s">
        <v>302</v>
      </c>
      <c r="C34" s="355">
        <v>3462.2</v>
      </c>
      <c r="D34" s="356">
        <v>3436.9500000000003</v>
      </c>
      <c r="E34" s="356">
        <v>3370.2500000000005</v>
      </c>
      <c r="F34" s="356">
        <v>3278.3</v>
      </c>
      <c r="G34" s="356">
        <v>3211.6000000000004</v>
      </c>
      <c r="H34" s="356">
        <v>3528.9000000000005</v>
      </c>
      <c r="I34" s="356">
        <v>3595.6000000000004</v>
      </c>
      <c r="J34" s="356">
        <v>3687.5500000000006</v>
      </c>
      <c r="K34" s="355">
        <v>3503.65</v>
      </c>
      <c r="L34" s="355">
        <v>3345</v>
      </c>
      <c r="M34" s="355">
        <v>0.58221000000000001</v>
      </c>
      <c r="N34" s="1"/>
      <c r="O34" s="1"/>
    </row>
    <row r="35" spans="1:15" ht="12.75" customHeight="1">
      <c r="A35" s="30">
        <v>25</v>
      </c>
      <c r="B35" s="384" t="s">
        <v>51</v>
      </c>
      <c r="C35" s="355">
        <v>355.1</v>
      </c>
      <c r="D35" s="356">
        <v>358.05</v>
      </c>
      <c r="E35" s="356">
        <v>351.1</v>
      </c>
      <c r="F35" s="356">
        <v>347.1</v>
      </c>
      <c r="G35" s="356">
        <v>340.15000000000003</v>
      </c>
      <c r="H35" s="356">
        <v>362.05</v>
      </c>
      <c r="I35" s="356">
        <v>368.99999999999994</v>
      </c>
      <c r="J35" s="356">
        <v>373</v>
      </c>
      <c r="K35" s="355">
        <v>365</v>
      </c>
      <c r="L35" s="355">
        <v>354.05</v>
      </c>
      <c r="M35" s="355">
        <v>13.413360000000001</v>
      </c>
      <c r="N35" s="1"/>
      <c r="O35" s="1"/>
    </row>
    <row r="36" spans="1:15" ht="12.75" customHeight="1">
      <c r="A36" s="30">
        <v>26</v>
      </c>
      <c r="B36" s="384" t="s">
        <v>855</v>
      </c>
      <c r="C36" s="355">
        <v>1230.4000000000001</v>
      </c>
      <c r="D36" s="356">
        <v>1240.3</v>
      </c>
      <c r="E36" s="356">
        <v>1193.05</v>
      </c>
      <c r="F36" s="356">
        <v>1155.7</v>
      </c>
      <c r="G36" s="356">
        <v>1108.45</v>
      </c>
      <c r="H36" s="356">
        <v>1277.6499999999999</v>
      </c>
      <c r="I36" s="356">
        <v>1324.8999999999999</v>
      </c>
      <c r="J36" s="356">
        <v>1362.2499999999998</v>
      </c>
      <c r="K36" s="355">
        <v>1287.55</v>
      </c>
      <c r="L36" s="355">
        <v>1202.95</v>
      </c>
      <c r="M36" s="355">
        <v>6.7298499999999999</v>
      </c>
      <c r="N36" s="1"/>
      <c r="O36" s="1"/>
    </row>
    <row r="37" spans="1:15" ht="12.75" customHeight="1">
      <c r="A37" s="30">
        <v>27</v>
      </c>
      <c r="B37" s="384" t="s">
        <v>815</v>
      </c>
      <c r="C37" s="355">
        <v>922.55</v>
      </c>
      <c r="D37" s="356">
        <v>934.85</v>
      </c>
      <c r="E37" s="356">
        <v>898.95</v>
      </c>
      <c r="F37" s="356">
        <v>875.35</v>
      </c>
      <c r="G37" s="356">
        <v>839.45</v>
      </c>
      <c r="H37" s="356">
        <v>958.45</v>
      </c>
      <c r="I37" s="356">
        <v>994.34999999999991</v>
      </c>
      <c r="J37" s="356">
        <v>1017.95</v>
      </c>
      <c r="K37" s="355">
        <v>970.75</v>
      </c>
      <c r="L37" s="355">
        <v>911.25</v>
      </c>
      <c r="M37" s="355">
        <v>1.2819799999999999</v>
      </c>
      <c r="N37" s="1"/>
      <c r="O37" s="1"/>
    </row>
    <row r="38" spans="1:15" ht="12.75" customHeight="1">
      <c r="A38" s="30">
        <v>28</v>
      </c>
      <c r="B38" s="384" t="s">
        <v>293</v>
      </c>
      <c r="C38" s="355">
        <v>825</v>
      </c>
      <c r="D38" s="356">
        <v>835.33333333333337</v>
      </c>
      <c r="E38" s="356">
        <v>802.66666666666674</v>
      </c>
      <c r="F38" s="356">
        <v>780.33333333333337</v>
      </c>
      <c r="G38" s="356">
        <v>747.66666666666674</v>
      </c>
      <c r="H38" s="356">
        <v>857.66666666666674</v>
      </c>
      <c r="I38" s="356">
        <v>890.33333333333348</v>
      </c>
      <c r="J38" s="356">
        <v>912.66666666666674</v>
      </c>
      <c r="K38" s="355">
        <v>868</v>
      </c>
      <c r="L38" s="355">
        <v>813</v>
      </c>
      <c r="M38" s="355">
        <v>6.8186999999999998</v>
      </c>
      <c r="N38" s="1"/>
      <c r="O38" s="1"/>
    </row>
    <row r="39" spans="1:15" ht="12.75" customHeight="1">
      <c r="A39" s="30">
        <v>29</v>
      </c>
      <c r="B39" s="384" t="s">
        <v>52</v>
      </c>
      <c r="C39" s="355">
        <v>736.7</v>
      </c>
      <c r="D39" s="356">
        <v>739.9</v>
      </c>
      <c r="E39" s="356">
        <v>729.8</v>
      </c>
      <c r="F39" s="356">
        <v>722.9</v>
      </c>
      <c r="G39" s="356">
        <v>712.8</v>
      </c>
      <c r="H39" s="356">
        <v>746.8</v>
      </c>
      <c r="I39" s="356">
        <v>756.90000000000009</v>
      </c>
      <c r="J39" s="356">
        <v>763.8</v>
      </c>
      <c r="K39" s="355">
        <v>750</v>
      </c>
      <c r="L39" s="355">
        <v>733</v>
      </c>
      <c r="M39" s="355">
        <v>2.6241500000000002</v>
      </c>
      <c r="N39" s="1"/>
      <c r="O39" s="1"/>
    </row>
    <row r="40" spans="1:15" ht="12.75" customHeight="1">
      <c r="A40" s="30">
        <v>30</v>
      </c>
      <c r="B40" s="384" t="s">
        <v>53</v>
      </c>
      <c r="C40" s="355">
        <v>4486.3500000000004</v>
      </c>
      <c r="D40" s="356">
        <v>4522.3666666666668</v>
      </c>
      <c r="E40" s="356">
        <v>4366.7333333333336</v>
      </c>
      <c r="F40" s="356">
        <v>4247.1166666666668</v>
      </c>
      <c r="G40" s="356">
        <v>4091.4833333333336</v>
      </c>
      <c r="H40" s="356">
        <v>4641.9833333333336</v>
      </c>
      <c r="I40" s="356">
        <v>4797.6166666666668</v>
      </c>
      <c r="J40" s="356">
        <v>4917.2333333333336</v>
      </c>
      <c r="K40" s="355">
        <v>4678</v>
      </c>
      <c r="L40" s="355">
        <v>4402.75</v>
      </c>
      <c r="M40" s="355">
        <v>10.941319999999999</v>
      </c>
      <c r="N40" s="1"/>
      <c r="O40" s="1"/>
    </row>
    <row r="41" spans="1:15" ht="12.75" customHeight="1">
      <c r="A41" s="30">
        <v>31</v>
      </c>
      <c r="B41" s="384" t="s">
        <v>54</v>
      </c>
      <c r="C41" s="355">
        <v>208.5</v>
      </c>
      <c r="D41" s="356">
        <v>210.91666666666666</v>
      </c>
      <c r="E41" s="356">
        <v>204.93333333333331</v>
      </c>
      <c r="F41" s="356">
        <v>201.36666666666665</v>
      </c>
      <c r="G41" s="356">
        <v>195.3833333333333</v>
      </c>
      <c r="H41" s="356">
        <v>214.48333333333332</v>
      </c>
      <c r="I41" s="356">
        <v>220.46666666666667</v>
      </c>
      <c r="J41" s="356">
        <v>224.03333333333333</v>
      </c>
      <c r="K41" s="355">
        <v>216.9</v>
      </c>
      <c r="L41" s="355">
        <v>207.35</v>
      </c>
      <c r="M41" s="355">
        <v>31.302160000000001</v>
      </c>
      <c r="N41" s="1"/>
      <c r="O41" s="1"/>
    </row>
    <row r="42" spans="1:15" ht="12.75" customHeight="1">
      <c r="A42" s="30">
        <v>32</v>
      </c>
      <c r="B42" s="384" t="s">
        <v>303</v>
      </c>
      <c r="C42" s="355">
        <v>492.7</v>
      </c>
      <c r="D42" s="356">
        <v>505.91666666666669</v>
      </c>
      <c r="E42" s="356">
        <v>476.83333333333337</v>
      </c>
      <c r="F42" s="356">
        <v>460.9666666666667</v>
      </c>
      <c r="G42" s="356">
        <v>431.88333333333338</v>
      </c>
      <c r="H42" s="356">
        <v>521.7833333333333</v>
      </c>
      <c r="I42" s="356">
        <v>550.86666666666679</v>
      </c>
      <c r="J42" s="356">
        <v>566.73333333333335</v>
      </c>
      <c r="K42" s="355">
        <v>535</v>
      </c>
      <c r="L42" s="355">
        <v>490.05</v>
      </c>
      <c r="M42" s="355">
        <v>2.9241700000000002</v>
      </c>
      <c r="N42" s="1"/>
      <c r="O42" s="1"/>
    </row>
    <row r="43" spans="1:15" ht="12.75" customHeight="1">
      <c r="A43" s="30">
        <v>33</v>
      </c>
      <c r="B43" s="384" t="s">
        <v>304</v>
      </c>
      <c r="C43" s="355">
        <v>90.3</v>
      </c>
      <c r="D43" s="356">
        <v>91.699999999999989</v>
      </c>
      <c r="E43" s="356">
        <v>88.549999999999983</v>
      </c>
      <c r="F43" s="356">
        <v>86.8</v>
      </c>
      <c r="G43" s="356">
        <v>83.649999999999991</v>
      </c>
      <c r="H43" s="356">
        <v>93.449999999999974</v>
      </c>
      <c r="I43" s="356">
        <v>96.59999999999998</v>
      </c>
      <c r="J43" s="356">
        <v>98.349999999999966</v>
      </c>
      <c r="K43" s="355">
        <v>94.85</v>
      </c>
      <c r="L43" s="355">
        <v>89.95</v>
      </c>
      <c r="M43" s="355">
        <v>10.836029999999999</v>
      </c>
      <c r="N43" s="1"/>
      <c r="O43" s="1"/>
    </row>
    <row r="44" spans="1:15" ht="12.75" customHeight="1">
      <c r="A44" s="30">
        <v>34</v>
      </c>
      <c r="B44" s="384" t="s">
        <v>55</v>
      </c>
      <c r="C44" s="355">
        <v>123.95</v>
      </c>
      <c r="D44" s="356">
        <v>125.28333333333332</v>
      </c>
      <c r="E44" s="356">
        <v>121.36666666666665</v>
      </c>
      <c r="F44" s="356">
        <v>118.78333333333333</v>
      </c>
      <c r="G44" s="356">
        <v>114.86666666666666</v>
      </c>
      <c r="H44" s="356">
        <v>127.86666666666663</v>
      </c>
      <c r="I44" s="356">
        <v>131.7833333333333</v>
      </c>
      <c r="J44" s="356">
        <v>134.36666666666662</v>
      </c>
      <c r="K44" s="355">
        <v>129.19999999999999</v>
      </c>
      <c r="L44" s="355">
        <v>122.7</v>
      </c>
      <c r="M44" s="355">
        <v>234.91403</v>
      </c>
      <c r="N44" s="1"/>
      <c r="O44" s="1"/>
    </row>
    <row r="45" spans="1:15" ht="12.75" customHeight="1">
      <c r="A45" s="30">
        <v>35</v>
      </c>
      <c r="B45" s="384" t="s">
        <v>57</v>
      </c>
      <c r="C45" s="355">
        <v>3143.45</v>
      </c>
      <c r="D45" s="356">
        <v>3148.7166666666667</v>
      </c>
      <c r="E45" s="356">
        <v>3114.7333333333336</v>
      </c>
      <c r="F45" s="356">
        <v>3086.0166666666669</v>
      </c>
      <c r="G45" s="356">
        <v>3052.0333333333338</v>
      </c>
      <c r="H45" s="356">
        <v>3177.4333333333334</v>
      </c>
      <c r="I45" s="356">
        <v>3211.4166666666661</v>
      </c>
      <c r="J45" s="356">
        <v>3240.1333333333332</v>
      </c>
      <c r="K45" s="355">
        <v>3182.7</v>
      </c>
      <c r="L45" s="355">
        <v>3120</v>
      </c>
      <c r="M45" s="355">
        <v>6.81236</v>
      </c>
      <c r="N45" s="1"/>
      <c r="O45" s="1"/>
    </row>
    <row r="46" spans="1:15" ht="12.75" customHeight="1">
      <c r="A46" s="30">
        <v>36</v>
      </c>
      <c r="B46" s="384" t="s">
        <v>305</v>
      </c>
      <c r="C46" s="355">
        <v>181.6</v>
      </c>
      <c r="D46" s="356">
        <v>181.73333333333335</v>
      </c>
      <c r="E46" s="356">
        <v>178.8666666666667</v>
      </c>
      <c r="F46" s="356">
        <v>176.13333333333335</v>
      </c>
      <c r="G46" s="356">
        <v>173.26666666666671</v>
      </c>
      <c r="H46" s="356">
        <v>184.4666666666667</v>
      </c>
      <c r="I46" s="356">
        <v>187.33333333333337</v>
      </c>
      <c r="J46" s="356">
        <v>190.06666666666669</v>
      </c>
      <c r="K46" s="355">
        <v>184.6</v>
      </c>
      <c r="L46" s="355">
        <v>179</v>
      </c>
      <c r="M46" s="355">
        <v>3.3202699999999998</v>
      </c>
      <c r="N46" s="1"/>
      <c r="O46" s="1"/>
    </row>
    <row r="47" spans="1:15" ht="12.75" customHeight="1">
      <c r="A47" s="30">
        <v>37</v>
      </c>
      <c r="B47" s="384" t="s">
        <v>307</v>
      </c>
      <c r="C47" s="355">
        <v>1976.25</v>
      </c>
      <c r="D47" s="356">
        <v>1993.5333333333335</v>
      </c>
      <c r="E47" s="356">
        <v>1948.7166666666672</v>
      </c>
      <c r="F47" s="356">
        <v>1921.1833333333336</v>
      </c>
      <c r="G47" s="356">
        <v>1876.3666666666672</v>
      </c>
      <c r="H47" s="356">
        <v>2021.0666666666671</v>
      </c>
      <c r="I47" s="356">
        <v>2065.8833333333332</v>
      </c>
      <c r="J47" s="356">
        <v>2093.416666666667</v>
      </c>
      <c r="K47" s="355">
        <v>2038.35</v>
      </c>
      <c r="L47" s="355">
        <v>1966</v>
      </c>
      <c r="M47" s="355">
        <v>5.2885200000000001</v>
      </c>
      <c r="N47" s="1"/>
      <c r="O47" s="1"/>
    </row>
    <row r="48" spans="1:15" ht="12.75" customHeight="1">
      <c r="A48" s="30">
        <v>38</v>
      </c>
      <c r="B48" s="384" t="s">
        <v>306</v>
      </c>
      <c r="C48" s="355">
        <v>2749.85</v>
      </c>
      <c r="D48" s="356">
        <v>2753.8166666666671</v>
      </c>
      <c r="E48" s="356">
        <v>2716.3333333333339</v>
      </c>
      <c r="F48" s="356">
        <v>2682.8166666666671</v>
      </c>
      <c r="G48" s="356">
        <v>2645.3333333333339</v>
      </c>
      <c r="H48" s="356">
        <v>2787.3333333333339</v>
      </c>
      <c r="I48" s="356">
        <v>2824.8166666666666</v>
      </c>
      <c r="J48" s="356">
        <v>2858.3333333333339</v>
      </c>
      <c r="K48" s="355">
        <v>2791.3</v>
      </c>
      <c r="L48" s="355">
        <v>2720.3</v>
      </c>
      <c r="M48" s="355">
        <v>0.16722000000000001</v>
      </c>
      <c r="N48" s="1"/>
      <c r="O48" s="1"/>
    </row>
    <row r="49" spans="1:15" ht="12.75" customHeight="1">
      <c r="A49" s="30">
        <v>39</v>
      </c>
      <c r="B49" s="384" t="s">
        <v>241</v>
      </c>
      <c r="C49" s="355">
        <v>1712.3</v>
      </c>
      <c r="D49" s="356">
        <v>1722.7</v>
      </c>
      <c r="E49" s="356">
        <v>1690.4</v>
      </c>
      <c r="F49" s="356">
        <v>1668.5</v>
      </c>
      <c r="G49" s="356">
        <v>1636.2</v>
      </c>
      <c r="H49" s="356">
        <v>1744.6000000000001</v>
      </c>
      <c r="I49" s="356">
        <v>1776.8999999999999</v>
      </c>
      <c r="J49" s="356">
        <v>1798.8000000000002</v>
      </c>
      <c r="K49" s="355">
        <v>1755</v>
      </c>
      <c r="L49" s="355">
        <v>1700.8</v>
      </c>
      <c r="M49" s="355">
        <v>1.53454</v>
      </c>
      <c r="N49" s="1"/>
      <c r="O49" s="1"/>
    </row>
    <row r="50" spans="1:15" ht="12.75" customHeight="1">
      <c r="A50" s="30">
        <v>40</v>
      </c>
      <c r="B50" s="384" t="s">
        <v>308</v>
      </c>
      <c r="C50" s="355">
        <v>9311.7999999999993</v>
      </c>
      <c r="D50" s="356">
        <v>9335.6</v>
      </c>
      <c r="E50" s="356">
        <v>9136.2000000000007</v>
      </c>
      <c r="F50" s="356">
        <v>8960.6</v>
      </c>
      <c r="G50" s="356">
        <v>8761.2000000000007</v>
      </c>
      <c r="H50" s="356">
        <v>9511.2000000000007</v>
      </c>
      <c r="I50" s="356">
        <v>9710.5999999999985</v>
      </c>
      <c r="J50" s="356">
        <v>9886.2000000000007</v>
      </c>
      <c r="K50" s="355">
        <v>9535</v>
      </c>
      <c r="L50" s="355">
        <v>9160</v>
      </c>
      <c r="M50" s="355">
        <v>0.47097</v>
      </c>
      <c r="N50" s="1"/>
      <c r="O50" s="1"/>
    </row>
    <row r="51" spans="1:15" ht="12.75" customHeight="1">
      <c r="A51" s="30">
        <v>41</v>
      </c>
      <c r="B51" s="384" t="s">
        <v>59</v>
      </c>
      <c r="C51" s="355">
        <v>1253.75</v>
      </c>
      <c r="D51" s="356">
        <v>1267.0333333333333</v>
      </c>
      <c r="E51" s="356">
        <v>1234.0666666666666</v>
      </c>
      <c r="F51" s="356">
        <v>1214.3833333333332</v>
      </c>
      <c r="G51" s="356">
        <v>1181.4166666666665</v>
      </c>
      <c r="H51" s="356">
        <v>1286.7166666666667</v>
      </c>
      <c r="I51" s="356">
        <v>1319.6833333333334</v>
      </c>
      <c r="J51" s="356">
        <v>1339.3666666666668</v>
      </c>
      <c r="K51" s="355">
        <v>1300</v>
      </c>
      <c r="L51" s="355">
        <v>1247.3499999999999</v>
      </c>
      <c r="M51" s="355">
        <v>8.6195000000000004</v>
      </c>
      <c r="N51" s="1"/>
      <c r="O51" s="1"/>
    </row>
    <row r="52" spans="1:15" ht="12.75" customHeight="1">
      <c r="A52" s="30">
        <v>42</v>
      </c>
      <c r="B52" s="384" t="s">
        <v>60</v>
      </c>
      <c r="C52" s="355">
        <v>680.4</v>
      </c>
      <c r="D52" s="356">
        <v>690.45000000000016</v>
      </c>
      <c r="E52" s="356">
        <v>665.90000000000032</v>
      </c>
      <c r="F52" s="356">
        <v>651.4000000000002</v>
      </c>
      <c r="G52" s="356">
        <v>626.85000000000036</v>
      </c>
      <c r="H52" s="356">
        <v>704.95000000000027</v>
      </c>
      <c r="I52" s="356">
        <v>729.50000000000023</v>
      </c>
      <c r="J52" s="356">
        <v>744.00000000000023</v>
      </c>
      <c r="K52" s="355">
        <v>715</v>
      </c>
      <c r="L52" s="355">
        <v>675.95</v>
      </c>
      <c r="M52" s="355">
        <v>47.699300000000001</v>
      </c>
      <c r="N52" s="1"/>
      <c r="O52" s="1"/>
    </row>
    <row r="53" spans="1:15" ht="12.75" customHeight="1">
      <c r="A53" s="30">
        <v>43</v>
      </c>
      <c r="B53" s="384" t="s">
        <v>309</v>
      </c>
      <c r="C53" s="355">
        <v>546.65</v>
      </c>
      <c r="D53" s="356">
        <v>528.23333333333323</v>
      </c>
      <c r="E53" s="356">
        <v>499.31666666666649</v>
      </c>
      <c r="F53" s="356">
        <v>451.98333333333323</v>
      </c>
      <c r="G53" s="356">
        <v>423.06666666666649</v>
      </c>
      <c r="H53" s="356">
        <v>575.56666666666649</v>
      </c>
      <c r="I53" s="356">
        <v>604.48333333333323</v>
      </c>
      <c r="J53" s="356">
        <v>651.81666666666649</v>
      </c>
      <c r="K53" s="355">
        <v>557.15</v>
      </c>
      <c r="L53" s="355">
        <v>480.9</v>
      </c>
      <c r="M53" s="355">
        <v>4.1333200000000003</v>
      </c>
      <c r="N53" s="1"/>
      <c r="O53" s="1"/>
    </row>
    <row r="54" spans="1:15" ht="12.75" customHeight="1">
      <c r="A54" s="30">
        <v>44</v>
      </c>
      <c r="B54" s="384" t="s">
        <v>61</v>
      </c>
      <c r="C54" s="355">
        <v>773.35</v>
      </c>
      <c r="D54" s="356">
        <v>782.1</v>
      </c>
      <c r="E54" s="356">
        <v>761.2</v>
      </c>
      <c r="F54" s="356">
        <v>749.05000000000007</v>
      </c>
      <c r="G54" s="356">
        <v>728.15000000000009</v>
      </c>
      <c r="H54" s="356">
        <v>794.25</v>
      </c>
      <c r="I54" s="356">
        <v>815.14999999999986</v>
      </c>
      <c r="J54" s="356">
        <v>827.3</v>
      </c>
      <c r="K54" s="355">
        <v>803</v>
      </c>
      <c r="L54" s="355">
        <v>769.95</v>
      </c>
      <c r="M54" s="355">
        <v>86.17389</v>
      </c>
      <c r="N54" s="1"/>
      <c r="O54" s="1"/>
    </row>
    <row r="55" spans="1:15" ht="12.75" customHeight="1">
      <c r="A55" s="30">
        <v>45</v>
      </c>
      <c r="B55" s="384" t="s">
        <v>62</v>
      </c>
      <c r="C55" s="355">
        <v>3487.95</v>
      </c>
      <c r="D55" s="356">
        <v>3495.7666666666664</v>
      </c>
      <c r="E55" s="356">
        <v>3453.5333333333328</v>
      </c>
      <c r="F55" s="356">
        <v>3419.1166666666663</v>
      </c>
      <c r="G55" s="356">
        <v>3376.8833333333328</v>
      </c>
      <c r="H55" s="356">
        <v>3530.1833333333329</v>
      </c>
      <c r="I55" s="356">
        <v>3572.4166666666665</v>
      </c>
      <c r="J55" s="356">
        <v>3606.833333333333</v>
      </c>
      <c r="K55" s="355">
        <v>3538</v>
      </c>
      <c r="L55" s="355">
        <v>3461.35</v>
      </c>
      <c r="M55" s="355">
        <v>2.8264499999999999</v>
      </c>
      <c r="N55" s="1"/>
      <c r="O55" s="1"/>
    </row>
    <row r="56" spans="1:15" ht="12.75" customHeight="1">
      <c r="A56" s="30">
        <v>46</v>
      </c>
      <c r="B56" s="384" t="s">
        <v>313</v>
      </c>
      <c r="C56" s="355">
        <v>167.7</v>
      </c>
      <c r="D56" s="356">
        <v>168.78333333333333</v>
      </c>
      <c r="E56" s="356">
        <v>165.91666666666666</v>
      </c>
      <c r="F56" s="356">
        <v>164.13333333333333</v>
      </c>
      <c r="G56" s="356">
        <v>161.26666666666665</v>
      </c>
      <c r="H56" s="356">
        <v>170.56666666666666</v>
      </c>
      <c r="I56" s="356">
        <v>173.43333333333334</v>
      </c>
      <c r="J56" s="356">
        <v>175.21666666666667</v>
      </c>
      <c r="K56" s="355">
        <v>171.65</v>
      </c>
      <c r="L56" s="355">
        <v>167</v>
      </c>
      <c r="M56" s="355">
        <v>5.6870599999999998</v>
      </c>
      <c r="N56" s="1"/>
      <c r="O56" s="1"/>
    </row>
    <row r="57" spans="1:15" ht="12.75" customHeight="1">
      <c r="A57" s="30">
        <v>47</v>
      </c>
      <c r="B57" s="384" t="s">
        <v>314</v>
      </c>
      <c r="C57" s="355">
        <v>1147.5999999999999</v>
      </c>
      <c r="D57" s="356">
        <v>1141.1499999999999</v>
      </c>
      <c r="E57" s="356">
        <v>1120.6999999999998</v>
      </c>
      <c r="F57" s="356">
        <v>1093.8</v>
      </c>
      <c r="G57" s="356">
        <v>1073.3499999999999</v>
      </c>
      <c r="H57" s="356">
        <v>1168.0499999999997</v>
      </c>
      <c r="I57" s="356">
        <v>1188.5</v>
      </c>
      <c r="J57" s="356">
        <v>1215.3999999999996</v>
      </c>
      <c r="K57" s="355">
        <v>1161.5999999999999</v>
      </c>
      <c r="L57" s="355">
        <v>1114.25</v>
      </c>
      <c r="M57" s="355">
        <v>0.57543</v>
      </c>
      <c r="N57" s="1"/>
      <c r="O57" s="1"/>
    </row>
    <row r="58" spans="1:15" ht="12.75" customHeight="1">
      <c r="A58" s="30">
        <v>48</v>
      </c>
      <c r="B58" s="384" t="s">
        <v>64</v>
      </c>
      <c r="C58" s="355">
        <v>15674.15</v>
      </c>
      <c r="D58" s="356">
        <v>15671.033333333333</v>
      </c>
      <c r="E58" s="356">
        <v>15454.116666666665</v>
      </c>
      <c r="F58" s="356">
        <v>15234.083333333332</v>
      </c>
      <c r="G58" s="356">
        <v>15017.166666666664</v>
      </c>
      <c r="H58" s="356">
        <v>15891.066666666666</v>
      </c>
      <c r="I58" s="356">
        <v>16107.983333333334</v>
      </c>
      <c r="J58" s="356">
        <v>16328.016666666666</v>
      </c>
      <c r="K58" s="355">
        <v>15887.95</v>
      </c>
      <c r="L58" s="355">
        <v>15451</v>
      </c>
      <c r="M58" s="355">
        <v>2.9611499999999999</v>
      </c>
      <c r="N58" s="1"/>
      <c r="O58" s="1"/>
    </row>
    <row r="59" spans="1:15" ht="12" customHeight="1">
      <c r="A59" s="30">
        <v>49</v>
      </c>
      <c r="B59" s="384" t="s">
        <v>246</v>
      </c>
      <c r="C59" s="355">
        <v>5147.75</v>
      </c>
      <c r="D59" s="356">
        <v>5132.0666666666666</v>
      </c>
      <c r="E59" s="356">
        <v>5066.6833333333334</v>
      </c>
      <c r="F59" s="356">
        <v>4985.6166666666668</v>
      </c>
      <c r="G59" s="356">
        <v>4920.2333333333336</v>
      </c>
      <c r="H59" s="356">
        <v>5213.1333333333332</v>
      </c>
      <c r="I59" s="356">
        <v>5278.5166666666664</v>
      </c>
      <c r="J59" s="356">
        <v>5359.583333333333</v>
      </c>
      <c r="K59" s="355">
        <v>5197.45</v>
      </c>
      <c r="L59" s="355">
        <v>5051</v>
      </c>
      <c r="M59" s="355">
        <v>0.2165</v>
      </c>
      <c r="N59" s="1"/>
      <c r="O59" s="1"/>
    </row>
    <row r="60" spans="1:15" ht="12.75" customHeight="1">
      <c r="A60" s="30">
        <v>50</v>
      </c>
      <c r="B60" s="384" t="s">
        <v>65</v>
      </c>
      <c r="C60" s="355">
        <v>6785.95</v>
      </c>
      <c r="D60" s="356">
        <v>6820</v>
      </c>
      <c r="E60" s="356">
        <v>6710</v>
      </c>
      <c r="F60" s="356">
        <v>6634.05</v>
      </c>
      <c r="G60" s="356">
        <v>6524.05</v>
      </c>
      <c r="H60" s="356">
        <v>6895.95</v>
      </c>
      <c r="I60" s="356">
        <v>7005.95</v>
      </c>
      <c r="J60" s="356">
        <v>7081.9</v>
      </c>
      <c r="K60" s="355">
        <v>6930</v>
      </c>
      <c r="L60" s="355">
        <v>6744.05</v>
      </c>
      <c r="M60" s="355">
        <v>11.697660000000001</v>
      </c>
      <c r="N60" s="1"/>
      <c r="O60" s="1"/>
    </row>
    <row r="61" spans="1:15" ht="12.75" customHeight="1">
      <c r="A61" s="30">
        <v>51</v>
      </c>
      <c r="B61" s="384" t="s">
        <v>315</v>
      </c>
      <c r="C61" s="355">
        <v>2843.45</v>
      </c>
      <c r="D61" s="356">
        <v>2862.9</v>
      </c>
      <c r="E61" s="356">
        <v>2790.8</v>
      </c>
      <c r="F61" s="356">
        <v>2738.15</v>
      </c>
      <c r="G61" s="356">
        <v>2666.05</v>
      </c>
      <c r="H61" s="356">
        <v>2915.55</v>
      </c>
      <c r="I61" s="356">
        <v>2987.6499999999996</v>
      </c>
      <c r="J61" s="356">
        <v>3040.3</v>
      </c>
      <c r="K61" s="355">
        <v>2935</v>
      </c>
      <c r="L61" s="355">
        <v>2810.25</v>
      </c>
      <c r="M61" s="355">
        <v>1.97465</v>
      </c>
      <c r="N61" s="1"/>
      <c r="O61" s="1"/>
    </row>
    <row r="62" spans="1:15" ht="12.75" customHeight="1">
      <c r="A62" s="30">
        <v>52</v>
      </c>
      <c r="B62" s="384" t="s">
        <v>66</v>
      </c>
      <c r="C62" s="355">
        <v>2084.9499999999998</v>
      </c>
      <c r="D62" s="356">
        <v>2102.4833333333331</v>
      </c>
      <c r="E62" s="356">
        <v>2057.4666666666662</v>
      </c>
      <c r="F62" s="356">
        <v>2029.9833333333331</v>
      </c>
      <c r="G62" s="356">
        <v>1984.9666666666662</v>
      </c>
      <c r="H62" s="356">
        <v>2129.9666666666662</v>
      </c>
      <c r="I62" s="356">
        <v>2174.9833333333336</v>
      </c>
      <c r="J62" s="356">
        <v>2202.4666666666662</v>
      </c>
      <c r="K62" s="355">
        <v>2147.5</v>
      </c>
      <c r="L62" s="355">
        <v>2075</v>
      </c>
      <c r="M62" s="355">
        <v>2.7728999999999999</v>
      </c>
      <c r="N62" s="1"/>
      <c r="O62" s="1"/>
    </row>
    <row r="63" spans="1:15" ht="12.75" customHeight="1">
      <c r="A63" s="30">
        <v>53</v>
      </c>
      <c r="B63" s="384" t="s">
        <v>316</v>
      </c>
      <c r="C63" s="355">
        <v>398.1</v>
      </c>
      <c r="D63" s="356">
        <v>404.63333333333338</v>
      </c>
      <c r="E63" s="356">
        <v>387.96666666666675</v>
      </c>
      <c r="F63" s="356">
        <v>377.83333333333337</v>
      </c>
      <c r="G63" s="356">
        <v>361.16666666666674</v>
      </c>
      <c r="H63" s="356">
        <v>414.76666666666677</v>
      </c>
      <c r="I63" s="356">
        <v>431.43333333333339</v>
      </c>
      <c r="J63" s="356">
        <v>441.56666666666678</v>
      </c>
      <c r="K63" s="355">
        <v>421.3</v>
      </c>
      <c r="L63" s="355">
        <v>394.5</v>
      </c>
      <c r="M63" s="355">
        <v>22.006019999999999</v>
      </c>
      <c r="N63" s="1"/>
      <c r="O63" s="1"/>
    </row>
    <row r="64" spans="1:15" ht="12.75" customHeight="1">
      <c r="A64" s="30">
        <v>54</v>
      </c>
      <c r="B64" s="384" t="s">
        <v>67</v>
      </c>
      <c r="C64" s="355">
        <v>310.60000000000002</v>
      </c>
      <c r="D64" s="356">
        <v>310.91666666666669</v>
      </c>
      <c r="E64" s="356">
        <v>306.03333333333336</v>
      </c>
      <c r="F64" s="356">
        <v>301.4666666666667</v>
      </c>
      <c r="G64" s="356">
        <v>296.58333333333337</v>
      </c>
      <c r="H64" s="356">
        <v>315.48333333333335</v>
      </c>
      <c r="I64" s="356">
        <v>320.36666666666667</v>
      </c>
      <c r="J64" s="356">
        <v>324.93333333333334</v>
      </c>
      <c r="K64" s="355">
        <v>315.8</v>
      </c>
      <c r="L64" s="355">
        <v>306.35000000000002</v>
      </c>
      <c r="M64" s="355">
        <v>65.853639999999999</v>
      </c>
      <c r="N64" s="1"/>
      <c r="O64" s="1"/>
    </row>
    <row r="65" spans="1:15" ht="12.75" customHeight="1">
      <c r="A65" s="30">
        <v>55</v>
      </c>
      <c r="B65" s="384" t="s">
        <v>68</v>
      </c>
      <c r="C65" s="355">
        <v>106.1</v>
      </c>
      <c r="D65" s="356">
        <v>107.25</v>
      </c>
      <c r="E65" s="356">
        <v>104.1</v>
      </c>
      <c r="F65" s="356">
        <v>102.1</v>
      </c>
      <c r="G65" s="356">
        <v>98.949999999999989</v>
      </c>
      <c r="H65" s="356">
        <v>109.25</v>
      </c>
      <c r="I65" s="356">
        <v>112.4</v>
      </c>
      <c r="J65" s="356">
        <v>114.4</v>
      </c>
      <c r="K65" s="355">
        <v>110.4</v>
      </c>
      <c r="L65" s="355">
        <v>105.25</v>
      </c>
      <c r="M65" s="355">
        <v>505.06830000000002</v>
      </c>
      <c r="N65" s="1"/>
      <c r="O65" s="1"/>
    </row>
    <row r="66" spans="1:15" ht="12.75" customHeight="1">
      <c r="A66" s="30">
        <v>56</v>
      </c>
      <c r="B66" s="384" t="s">
        <v>247</v>
      </c>
      <c r="C66" s="355">
        <v>52.15</v>
      </c>
      <c r="D66" s="356">
        <v>52.716666666666669</v>
      </c>
      <c r="E66" s="356">
        <v>51.433333333333337</v>
      </c>
      <c r="F66" s="356">
        <v>50.716666666666669</v>
      </c>
      <c r="G66" s="356">
        <v>49.433333333333337</v>
      </c>
      <c r="H66" s="356">
        <v>53.433333333333337</v>
      </c>
      <c r="I66" s="356">
        <v>54.716666666666669</v>
      </c>
      <c r="J66" s="356">
        <v>55.433333333333337</v>
      </c>
      <c r="K66" s="355">
        <v>54</v>
      </c>
      <c r="L66" s="355">
        <v>52</v>
      </c>
      <c r="M66" s="355">
        <v>78.449730000000002</v>
      </c>
      <c r="N66" s="1"/>
      <c r="O66" s="1"/>
    </row>
    <row r="67" spans="1:15" ht="12.75" customHeight="1">
      <c r="A67" s="30">
        <v>57</v>
      </c>
      <c r="B67" s="384" t="s">
        <v>310</v>
      </c>
      <c r="C67" s="355">
        <v>2711.55</v>
      </c>
      <c r="D67" s="356">
        <v>2723.8333333333335</v>
      </c>
      <c r="E67" s="356">
        <v>2677.7166666666672</v>
      </c>
      <c r="F67" s="356">
        <v>2643.8833333333337</v>
      </c>
      <c r="G67" s="356">
        <v>2597.7666666666673</v>
      </c>
      <c r="H67" s="356">
        <v>2757.666666666667</v>
      </c>
      <c r="I67" s="356">
        <v>2803.7833333333328</v>
      </c>
      <c r="J67" s="356">
        <v>2837.6166666666668</v>
      </c>
      <c r="K67" s="355">
        <v>2769.95</v>
      </c>
      <c r="L67" s="355">
        <v>2690</v>
      </c>
      <c r="M67" s="355">
        <v>0.38546000000000002</v>
      </c>
      <c r="N67" s="1"/>
      <c r="O67" s="1"/>
    </row>
    <row r="68" spans="1:15" ht="12.75" customHeight="1">
      <c r="A68" s="30">
        <v>58</v>
      </c>
      <c r="B68" s="384" t="s">
        <v>69</v>
      </c>
      <c r="C68" s="355">
        <v>1809.35</v>
      </c>
      <c r="D68" s="356">
        <v>1820.3666666666668</v>
      </c>
      <c r="E68" s="356">
        <v>1786.7833333333335</v>
      </c>
      <c r="F68" s="356">
        <v>1764.2166666666667</v>
      </c>
      <c r="G68" s="356">
        <v>1730.6333333333334</v>
      </c>
      <c r="H68" s="356">
        <v>1842.9333333333336</v>
      </c>
      <c r="I68" s="356">
        <v>1876.5166666666667</v>
      </c>
      <c r="J68" s="356">
        <v>1899.0833333333337</v>
      </c>
      <c r="K68" s="355">
        <v>1853.95</v>
      </c>
      <c r="L68" s="355">
        <v>1797.8</v>
      </c>
      <c r="M68" s="355">
        <v>3.5190700000000001</v>
      </c>
      <c r="N68" s="1"/>
      <c r="O68" s="1"/>
    </row>
    <row r="69" spans="1:15" ht="12.75" customHeight="1">
      <c r="A69" s="30">
        <v>59</v>
      </c>
      <c r="B69" s="384" t="s">
        <v>318</v>
      </c>
      <c r="C69" s="355">
        <v>4483.25</v>
      </c>
      <c r="D69" s="356">
        <v>4498.333333333333</v>
      </c>
      <c r="E69" s="356">
        <v>4431.9166666666661</v>
      </c>
      <c r="F69" s="356">
        <v>4380.583333333333</v>
      </c>
      <c r="G69" s="356">
        <v>4314.1666666666661</v>
      </c>
      <c r="H69" s="356">
        <v>4549.6666666666661</v>
      </c>
      <c r="I69" s="356">
        <v>4616.0833333333321</v>
      </c>
      <c r="J69" s="356">
        <v>4667.4166666666661</v>
      </c>
      <c r="K69" s="355">
        <v>4564.75</v>
      </c>
      <c r="L69" s="355">
        <v>4447</v>
      </c>
      <c r="M69" s="355">
        <v>0.12739</v>
      </c>
      <c r="N69" s="1"/>
      <c r="O69" s="1"/>
    </row>
    <row r="70" spans="1:15" ht="12.75" customHeight="1">
      <c r="A70" s="30">
        <v>60</v>
      </c>
      <c r="B70" s="384" t="s">
        <v>248</v>
      </c>
      <c r="C70" s="355">
        <v>999.65</v>
      </c>
      <c r="D70" s="356">
        <v>1011.6166666666667</v>
      </c>
      <c r="E70" s="356">
        <v>983.0333333333333</v>
      </c>
      <c r="F70" s="356">
        <v>966.41666666666663</v>
      </c>
      <c r="G70" s="356">
        <v>937.83333333333326</v>
      </c>
      <c r="H70" s="356">
        <v>1028.2333333333333</v>
      </c>
      <c r="I70" s="356">
        <v>1056.8166666666666</v>
      </c>
      <c r="J70" s="356">
        <v>1073.4333333333334</v>
      </c>
      <c r="K70" s="355">
        <v>1040.2</v>
      </c>
      <c r="L70" s="355">
        <v>995</v>
      </c>
      <c r="M70" s="355">
        <v>0.32467000000000001</v>
      </c>
      <c r="N70" s="1"/>
      <c r="O70" s="1"/>
    </row>
    <row r="71" spans="1:15" ht="12.75" customHeight="1">
      <c r="A71" s="30">
        <v>61</v>
      </c>
      <c r="B71" s="384" t="s">
        <v>319</v>
      </c>
      <c r="C71" s="355">
        <v>463.8</v>
      </c>
      <c r="D71" s="356">
        <v>459.59999999999997</v>
      </c>
      <c r="E71" s="356">
        <v>440.19999999999993</v>
      </c>
      <c r="F71" s="356">
        <v>416.59999999999997</v>
      </c>
      <c r="G71" s="356">
        <v>397.19999999999993</v>
      </c>
      <c r="H71" s="356">
        <v>483.19999999999993</v>
      </c>
      <c r="I71" s="356">
        <v>502.59999999999991</v>
      </c>
      <c r="J71" s="356">
        <v>526.19999999999993</v>
      </c>
      <c r="K71" s="355">
        <v>479</v>
      </c>
      <c r="L71" s="355">
        <v>436</v>
      </c>
      <c r="M71" s="355">
        <v>22.934760000000001</v>
      </c>
      <c r="N71" s="1"/>
      <c r="O71" s="1"/>
    </row>
    <row r="72" spans="1:15" ht="12.75" customHeight="1">
      <c r="A72" s="30">
        <v>62</v>
      </c>
      <c r="B72" s="384" t="s">
        <v>71</v>
      </c>
      <c r="C72" s="355">
        <v>195.9</v>
      </c>
      <c r="D72" s="356">
        <v>196.04999999999998</v>
      </c>
      <c r="E72" s="356">
        <v>192.69999999999996</v>
      </c>
      <c r="F72" s="356">
        <v>189.49999999999997</v>
      </c>
      <c r="G72" s="356">
        <v>186.14999999999995</v>
      </c>
      <c r="H72" s="356">
        <v>199.24999999999997</v>
      </c>
      <c r="I72" s="356">
        <v>202.6</v>
      </c>
      <c r="J72" s="356">
        <v>205.79999999999998</v>
      </c>
      <c r="K72" s="355">
        <v>199.4</v>
      </c>
      <c r="L72" s="355">
        <v>192.85</v>
      </c>
      <c r="M72" s="355">
        <v>106.53870000000001</v>
      </c>
      <c r="N72" s="1"/>
      <c r="O72" s="1"/>
    </row>
    <row r="73" spans="1:15" ht="12.75" customHeight="1">
      <c r="A73" s="30">
        <v>63</v>
      </c>
      <c r="B73" s="384" t="s">
        <v>311</v>
      </c>
      <c r="C73" s="355">
        <v>1730.7</v>
      </c>
      <c r="D73" s="356">
        <v>1755.2333333333333</v>
      </c>
      <c r="E73" s="356">
        <v>1675.4666666666667</v>
      </c>
      <c r="F73" s="356">
        <v>1620.2333333333333</v>
      </c>
      <c r="G73" s="356">
        <v>1540.4666666666667</v>
      </c>
      <c r="H73" s="356">
        <v>1810.4666666666667</v>
      </c>
      <c r="I73" s="356">
        <v>1890.2333333333336</v>
      </c>
      <c r="J73" s="356">
        <v>1945.4666666666667</v>
      </c>
      <c r="K73" s="355">
        <v>1835</v>
      </c>
      <c r="L73" s="355">
        <v>1700</v>
      </c>
      <c r="M73" s="355">
        <v>1.7445299999999999</v>
      </c>
      <c r="N73" s="1"/>
      <c r="O73" s="1"/>
    </row>
    <row r="74" spans="1:15" ht="12.75" customHeight="1">
      <c r="A74" s="30">
        <v>64</v>
      </c>
      <c r="B74" s="384" t="s">
        <v>72</v>
      </c>
      <c r="C74" s="355">
        <v>699.8</v>
      </c>
      <c r="D74" s="356">
        <v>700.63333333333321</v>
      </c>
      <c r="E74" s="356">
        <v>690.61666666666645</v>
      </c>
      <c r="F74" s="356">
        <v>681.43333333333328</v>
      </c>
      <c r="G74" s="356">
        <v>671.41666666666652</v>
      </c>
      <c r="H74" s="356">
        <v>709.81666666666638</v>
      </c>
      <c r="I74" s="356">
        <v>719.83333333333326</v>
      </c>
      <c r="J74" s="356">
        <v>729.01666666666631</v>
      </c>
      <c r="K74" s="355">
        <v>710.65</v>
      </c>
      <c r="L74" s="355">
        <v>691.45</v>
      </c>
      <c r="M74" s="355">
        <v>5.3444599999999998</v>
      </c>
      <c r="N74" s="1"/>
      <c r="O74" s="1"/>
    </row>
    <row r="75" spans="1:15" ht="12.75" customHeight="1">
      <c r="A75" s="30">
        <v>65</v>
      </c>
      <c r="B75" s="384" t="s">
        <v>73</v>
      </c>
      <c r="C75" s="355">
        <v>700.1</v>
      </c>
      <c r="D75" s="356">
        <v>706.91666666666663</v>
      </c>
      <c r="E75" s="356">
        <v>686.38333333333321</v>
      </c>
      <c r="F75" s="356">
        <v>672.66666666666663</v>
      </c>
      <c r="G75" s="356">
        <v>652.13333333333321</v>
      </c>
      <c r="H75" s="356">
        <v>720.63333333333321</v>
      </c>
      <c r="I75" s="356">
        <v>741.16666666666674</v>
      </c>
      <c r="J75" s="356">
        <v>754.88333333333321</v>
      </c>
      <c r="K75" s="355">
        <v>727.45</v>
      </c>
      <c r="L75" s="355">
        <v>693.2</v>
      </c>
      <c r="M75" s="355">
        <v>21.244209999999999</v>
      </c>
      <c r="N75" s="1"/>
      <c r="O75" s="1"/>
    </row>
    <row r="76" spans="1:15" ht="12.75" customHeight="1">
      <c r="A76" s="30">
        <v>66</v>
      </c>
      <c r="B76" s="384" t="s">
        <v>320</v>
      </c>
      <c r="C76" s="355">
        <v>11799.6</v>
      </c>
      <c r="D76" s="356">
        <v>12008.199999999999</v>
      </c>
      <c r="E76" s="356">
        <v>11516.399999999998</v>
      </c>
      <c r="F76" s="356">
        <v>11233.199999999999</v>
      </c>
      <c r="G76" s="356">
        <v>10741.399999999998</v>
      </c>
      <c r="H76" s="356">
        <v>12291.399999999998</v>
      </c>
      <c r="I76" s="356">
        <v>12783.199999999997</v>
      </c>
      <c r="J76" s="356">
        <v>13066.399999999998</v>
      </c>
      <c r="K76" s="355">
        <v>12500</v>
      </c>
      <c r="L76" s="355">
        <v>11725</v>
      </c>
      <c r="M76" s="355">
        <v>4.7660000000000001E-2</v>
      </c>
      <c r="N76" s="1"/>
      <c r="O76" s="1"/>
    </row>
    <row r="77" spans="1:15" ht="12.75" customHeight="1">
      <c r="A77" s="30">
        <v>67</v>
      </c>
      <c r="B77" s="384" t="s">
        <v>75</v>
      </c>
      <c r="C77" s="355">
        <v>689.7</v>
      </c>
      <c r="D77" s="356">
        <v>692.9</v>
      </c>
      <c r="E77" s="356">
        <v>681.8</v>
      </c>
      <c r="F77" s="356">
        <v>673.9</v>
      </c>
      <c r="G77" s="356">
        <v>662.8</v>
      </c>
      <c r="H77" s="356">
        <v>700.8</v>
      </c>
      <c r="I77" s="356">
        <v>711.90000000000009</v>
      </c>
      <c r="J77" s="356">
        <v>719.8</v>
      </c>
      <c r="K77" s="355">
        <v>704</v>
      </c>
      <c r="L77" s="355">
        <v>685</v>
      </c>
      <c r="M77" s="355">
        <v>74.414450000000002</v>
      </c>
      <c r="N77" s="1"/>
      <c r="O77" s="1"/>
    </row>
    <row r="78" spans="1:15" ht="12.75" customHeight="1">
      <c r="A78" s="30">
        <v>68</v>
      </c>
      <c r="B78" s="384" t="s">
        <v>76</v>
      </c>
      <c r="C78" s="355">
        <v>53.15</v>
      </c>
      <c r="D78" s="356">
        <v>53.766666666666673</v>
      </c>
      <c r="E78" s="356">
        <v>52.083333333333343</v>
      </c>
      <c r="F78" s="356">
        <v>51.016666666666673</v>
      </c>
      <c r="G78" s="356">
        <v>49.333333333333343</v>
      </c>
      <c r="H78" s="356">
        <v>54.833333333333343</v>
      </c>
      <c r="I78" s="356">
        <v>56.516666666666666</v>
      </c>
      <c r="J78" s="356">
        <v>57.583333333333343</v>
      </c>
      <c r="K78" s="355">
        <v>55.45</v>
      </c>
      <c r="L78" s="355">
        <v>52.7</v>
      </c>
      <c r="M78" s="355">
        <v>265.10266000000001</v>
      </c>
      <c r="N78" s="1"/>
      <c r="O78" s="1"/>
    </row>
    <row r="79" spans="1:15" ht="12.75" customHeight="1">
      <c r="A79" s="30">
        <v>69</v>
      </c>
      <c r="B79" s="384" t="s">
        <v>77</v>
      </c>
      <c r="C79" s="355">
        <v>393.55</v>
      </c>
      <c r="D79" s="356">
        <v>396.09999999999997</v>
      </c>
      <c r="E79" s="356">
        <v>389.44999999999993</v>
      </c>
      <c r="F79" s="356">
        <v>385.34999999999997</v>
      </c>
      <c r="G79" s="356">
        <v>378.69999999999993</v>
      </c>
      <c r="H79" s="356">
        <v>400.19999999999993</v>
      </c>
      <c r="I79" s="356">
        <v>406.84999999999991</v>
      </c>
      <c r="J79" s="356">
        <v>410.94999999999993</v>
      </c>
      <c r="K79" s="355">
        <v>402.75</v>
      </c>
      <c r="L79" s="355">
        <v>392</v>
      </c>
      <c r="M79" s="355">
        <v>16.381229999999999</v>
      </c>
      <c r="N79" s="1"/>
      <c r="O79" s="1"/>
    </row>
    <row r="80" spans="1:15" ht="12.75" customHeight="1">
      <c r="A80" s="30">
        <v>70</v>
      </c>
      <c r="B80" s="384" t="s">
        <v>321</v>
      </c>
      <c r="C80" s="355">
        <v>1153.8499999999999</v>
      </c>
      <c r="D80" s="356">
        <v>1163.6833333333332</v>
      </c>
      <c r="E80" s="356">
        <v>1135.8166666666664</v>
      </c>
      <c r="F80" s="356">
        <v>1117.7833333333333</v>
      </c>
      <c r="G80" s="356">
        <v>1089.9166666666665</v>
      </c>
      <c r="H80" s="356">
        <v>1181.7166666666662</v>
      </c>
      <c r="I80" s="356">
        <v>1209.583333333333</v>
      </c>
      <c r="J80" s="356">
        <v>1227.6166666666661</v>
      </c>
      <c r="K80" s="355">
        <v>1191.55</v>
      </c>
      <c r="L80" s="355">
        <v>1145.6500000000001</v>
      </c>
      <c r="M80" s="355">
        <v>1.14862</v>
      </c>
      <c r="N80" s="1"/>
      <c r="O80" s="1"/>
    </row>
    <row r="81" spans="1:15" ht="12.75" customHeight="1">
      <c r="A81" s="30">
        <v>71</v>
      </c>
      <c r="B81" s="384" t="s">
        <v>323</v>
      </c>
      <c r="C81" s="355">
        <v>6303.6</v>
      </c>
      <c r="D81" s="356">
        <v>6336.416666666667</v>
      </c>
      <c r="E81" s="356">
        <v>6217.1833333333343</v>
      </c>
      <c r="F81" s="356">
        <v>6130.7666666666673</v>
      </c>
      <c r="G81" s="356">
        <v>6011.5333333333347</v>
      </c>
      <c r="H81" s="356">
        <v>6422.8333333333339</v>
      </c>
      <c r="I81" s="356">
        <v>6542.0666666666657</v>
      </c>
      <c r="J81" s="356">
        <v>6628.4833333333336</v>
      </c>
      <c r="K81" s="355">
        <v>6455.65</v>
      </c>
      <c r="L81" s="355">
        <v>6250</v>
      </c>
      <c r="M81" s="355">
        <v>7.2770000000000001E-2</v>
      </c>
      <c r="N81" s="1"/>
      <c r="O81" s="1"/>
    </row>
    <row r="82" spans="1:15" ht="12.75" customHeight="1">
      <c r="A82" s="30">
        <v>72</v>
      </c>
      <c r="B82" s="384" t="s">
        <v>324</v>
      </c>
      <c r="C82" s="355">
        <v>1003.75</v>
      </c>
      <c r="D82" s="356">
        <v>1012.4166666666666</v>
      </c>
      <c r="E82" s="356">
        <v>986.33333333333326</v>
      </c>
      <c r="F82" s="356">
        <v>968.91666666666663</v>
      </c>
      <c r="G82" s="356">
        <v>942.83333333333326</v>
      </c>
      <c r="H82" s="356">
        <v>1029.8333333333333</v>
      </c>
      <c r="I82" s="356">
        <v>1055.9166666666665</v>
      </c>
      <c r="J82" s="356">
        <v>1073.3333333333333</v>
      </c>
      <c r="K82" s="355">
        <v>1038.5</v>
      </c>
      <c r="L82" s="355">
        <v>995</v>
      </c>
      <c r="M82" s="355">
        <v>0.94166000000000005</v>
      </c>
      <c r="N82" s="1"/>
      <c r="O82" s="1"/>
    </row>
    <row r="83" spans="1:15" ht="12.75" customHeight="1">
      <c r="A83" s="30">
        <v>73</v>
      </c>
      <c r="B83" s="384" t="s">
        <v>78</v>
      </c>
      <c r="C83" s="355">
        <v>15824.15</v>
      </c>
      <c r="D83" s="356">
        <v>15850.266666666668</v>
      </c>
      <c r="E83" s="356">
        <v>15673.933333333336</v>
      </c>
      <c r="F83" s="356">
        <v>15523.716666666667</v>
      </c>
      <c r="G83" s="356">
        <v>15347.383333333335</v>
      </c>
      <c r="H83" s="356">
        <v>16000.483333333337</v>
      </c>
      <c r="I83" s="356">
        <v>16176.816666666669</v>
      </c>
      <c r="J83" s="356">
        <v>16327.033333333338</v>
      </c>
      <c r="K83" s="355">
        <v>16026.6</v>
      </c>
      <c r="L83" s="355">
        <v>15700.05</v>
      </c>
      <c r="M83" s="355">
        <v>0.48691000000000001</v>
      </c>
      <c r="N83" s="1"/>
      <c r="O83" s="1"/>
    </row>
    <row r="84" spans="1:15" ht="12.75" customHeight="1">
      <c r="A84" s="30">
        <v>74</v>
      </c>
      <c r="B84" s="384" t="s">
        <v>80</v>
      </c>
      <c r="C84" s="355">
        <v>361.7</v>
      </c>
      <c r="D84" s="356">
        <v>362.7</v>
      </c>
      <c r="E84" s="356">
        <v>359.54999999999995</v>
      </c>
      <c r="F84" s="356">
        <v>357.4</v>
      </c>
      <c r="G84" s="356">
        <v>354.24999999999994</v>
      </c>
      <c r="H84" s="356">
        <v>364.84999999999997</v>
      </c>
      <c r="I84" s="356">
        <v>367.99999999999994</v>
      </c>
      <c r="J84" s="356">
        <v>370.15</v>
      </c>
      <c r="K84" s="355">
        <v>365.85</v>
      </c>
      <c r="L84" s="355">
        <v>360.55</v>
      </c>
      <c r="M84" s="355">
        <v>50.981929999999998</v>
      </c>
      <c r="N84" s="1"/>
      <c r="O84" s="1"/>
    </row>
    <row r="85" spans="1:15" ht="12.75" customHeight="1">
      <c r="A85" s="30">
        <v>75</v>
      </c>
      <c r="B85" s="384" t="s">
        <v>325</v>
      </c>
      <c r="C85" s="355">
        <v>477.45</v>
      </c>
      <c r="D85" s="356">
        <v>479.26666666666671</v>
      </c>
      <c r="E85" s="356">
        <v>469.53333333333342</v>
      </c>
      <c r="F85" s="356">
        <v>461.61666666666673</v>
      </c>
      <c r="G85" s="356">
        <v>451.88333333333344</v>
      </c>
      <c r="H85" s="356">
        <v>487.18333333333339</v>
      </c>
      <c r="I85" s="356">
        <v>496.91666666666663</v>
      </c>
      <c r="J85" s="356">
        <v>504.83333333333337</v>
      </c>
      <c r="K85" s="355">
        <v>489</v>
      </c>
      <c r="L85" s="355">
        <v>471.35</v>
      </c>
      <c r="M85" s="355">
        <v>2.59531</v>
      </c>
      <c r="N85" s="1"/>
      <c r="O85" s="1"/>
    </row>
    <row r="86" spans="1:15" ht="12.75" customHeight="1">
      <c r="A86" s="30">
        <v>76</v>
      </c>
      <c r="B86" s="384" t="s">
        <v>81</v>
      </c>
      <c r="C86" s="355">
        <v>3398</v>
      </c>
      <c r="D86" s="356">
        <v>3413.6833333333329</v>
      </c>
      <c r="E86" s="356">
        <v>3372.3666666666659</v>
      </c>
      <c r="F86" s="356">
        <v>3346.7333333333331</v>
      </c>
      <c r="G86" s="356">
        <v>3305.4166666666661</v>
      </c>
      <c r="H86" s="356">
        <v>3439.3166666666657</v>
      </c>
      <c r="I86" s="356">
        <v>3480.6333333333323</v>
      </c>
      <c r="J86" s="356">
        <v>3506.2666666666655</v>
      </c>
      <c r="K86" s="355">
        <v>3455</v>
      </c>
      <c r="L86" s="355">
        <v>3388.05</v>
      </c>
      <c r="M86" s="355">
        <v>2.0983100000000001</v>
      </c>
      <c r="N86" s="1"/>
      <c r="O86" s="1"/>
    </row>
    <row r="87" spans="1:15" ht="12.75" customHeight="1">
      <c r="A87" s="30">
        <v>77</v>
      </c>
      <c r="B87" s="384" t="s">
        <v>312</v>
      </c>
      <c r="C87" s="355">
        <v>2144.6</v>
      </c>
      <c r="D87" s="356">
        <v>2170.0833333333335</v>
      </c>
      <c r="E87" s="356">
        <v>2094.6166666666668</v>
      </c>
      <c r="F87" s="356">
        <v>2044.6333333333332</v>
      </c>
      <c r="G87" s="356">
        <v>1969.1666666666665</v>
      </c>
      <c r="H87" s="356">
        <v>2220.0666666666671</v>
      </c>
      <c r="I87" s="356">
        <v>2295.5333333333333</v>
      </c>
      <c r="J87" s="356">
        <v>2345.5166666666673</v>
      </c>
      <c r="K87" s="355">
        <v>2245.5500000000002</v>
      </c>
      <c r="L87" s="355">
        <v>2120.1</v>
      </c>
      <c r="M87" s="355">
        <v>12.38796</v>
      </c>
      <c r="N87" s="1"/>
      <c r="O87" s="1"/>
    </row>
    <row r="88" spans="1:15" ht="12.75" customHeight="1">
      <c r="A88" s="30">
        <v>78</v>
      </c>
      <c r="B88" s="384" t="s">
        <v>322</v>
      </c>
      <c r="C88" s="355">
        <v>422.55</v>
      </c>
      <c r="D88" s="356">
        <v>428.36666666666662</v>
      </c>
      <c r="E88" s="356">
        <v>412.73333333333323</v>
      </c>
      <c r="F88" s="356">
        <v>402.91666666666663</v>
      </c>
      <c r="G88" s="356">
        <v>387.28333333333325</v>
      </c>
      <c r="H88" s="356">
        <v>438.18333333333322</v>
      </c>
      <c r="I88" s="356">
        <v>453.81666666666655</v>
      </c>
      <c r="J88" s="356">
        <v>463.63333333333321</v>
      </c>
      <c r="K88" s="355">
        <v>444</v>
      </c>
      <c r="L88" s="355">
        <v>418.55</v>
      </c>
      <c r="M88" s="355">
        <v>19.563880000000001</v>
      </c>
      <c r="N88" s="1"/>
      <c r="O88" s="1"/>
    </row>
    <row r="89" spans="1:15" ht="12.75" customHeight="1">
      <c r="A89" s="30">
        <v>79</v>
      </c>
      <c r="B89" s="384" t="s">
        <v>326</v>
      </c>
      <c r="C89" s="355">
        <v>130.05000000000001</v>
      </c>
      <c r="D89" s="356">
        <v>130.71666666666667</v>
      </c>
      <c r="E89" s="356">
        <v>128.43333333333334</v>
      </c>
      <c r="F89" s="356">
        <v>126.81666666666666</v>
      </c>
      <c r="G89" s="356">
        <v>124.53333333333333</v>
      </c>
      <c r="H89" s="356">
        <v>132.33333333333334</v>
      </c>
      <c r="I89" s="356">
        <v>134.6166666666667</v>
      </c>
      <c r="J89" s="356">
        <v>136.23333333333335</v>
      </c>
      <c r="K89" s="355">
        <v>133</v>
      </c>
      <c r="L89" s="355">
        <v>129.1</v>
      </c>
      <c r="M89" s="355">
        <v>11.188359999999999</v>
      </c>
      <c r="N89" s="1"/>
      <c r="O89" s="1"/>
    </row>
    <row r="90" spans="1:15" ht="12.75" customHeight="1">
      <c r="A90" s="30">
        <v>80</v>
      </c>
      <c r="B90" s="384" t="s">
        <v>82</v>
      </c>
      <c r="C90" s="355">
        <v>382.65</v>
      </c>
      <c r="D90" s="356">
        <v>385.25</v>
      </c>
      <c r="E90" s="356">
        <v>378.1</v>
      </c>
      <c r="F90" s="356">
        <v>373.55</v>
      </c>
      <c r="G90" s="356">
        <v>366.40000000000003</v>
      </c>
      <c r="H90" s="356">
        <v>389.8</v>
      </c>
      <c r="I90" s="356">
        <v>396.95</v>
      </c>
      <c r="J90" s="356">
        <v>401.5</v>
      </c>
      <c r="K90" s="355">
        <v>392.4</v>
      </c>
      <c r="L90" s="355">
        <v>380.7</v>
      </c>
      <c r="M90" s="355">
        <v>17.349450000000001</v>
      </c>
      <c r="N90" s="1"/>
      <c r="O90" s="1"/>
    </row>
    <row r="91" spans="1:15" ht="12.75" customHeight="1">
      <c r="A91" s="30">
        <v>81</v>
      </c>
      <c r="B91" s="384" t="s">
        <v>344</v>
      </c>
      <c r="C91" s="355">
        <v>2442.85</v>
      </c>
      <c r="D91" s="356">
        <v>2443.2166666666667</v>
      </c>
      <c r="E91" s="356">
        <v>2386.5333333333333</v>
      </c>
      <c r="F91" s="356">
        <v>2330.2166666666667</v>
      </c>
      <c r="G91" s="356">
        <v>2273.5333333333333</v>
      </c>
      <c r="H91" s="356">
        <v>2499.5333333333333</v>
      </c>
      <c r="I91" s="356">
        <v>2556.2166666666667</v>
      </c>
      <c r="J91" s="356">
        <v>2612.5333333333333</v>
      </c>
      <c r="K91" s="355">
        <v>2499.9</v>
      </c>
      <c r="L91" s="355">
        <v>2386.9</v>
      </c>
      <c r="M91" s="355">
        <v>4.6706799999999999</v>
      </c>
      <c r="N91" s="1"/>
      <c r="O91" s="1"/>
    </row>
    <row r="92" spans="1:15" ht="12.75" customHeight="1">
      <c r="A92" s="30">
        <v>82</v>
      </c>
      <c r="B92" s="384" t="s">
        <v>83</v>
      </c>
      <c r="C92" s="355">
        <v>234.75</v>
      </c>
      <c r="D92" s="356">
        <v>238.78333333333333</v>
      </c>
      <c r="E92" s="356">
        <v>229.06666666666666</v>
      </c>
      <c r="F92" s="356">
        <v>223.38333333333333</v>
      </c>
      <c r="G92" s="356">
        <v>213.66666666666666</v>
      </c>
      <c r="H92" s="356">
        <v>244.46666666666667</v>
      </c>
      <c r="I92" s="356">
        <v>254.18333333333331</v>
      </c>
      <c r="J92" s="356">
        <v>259.86666666666667</v>
      </c>
      <c r="K92" s="355">
        <v>248.5</v>
      </c>
      <c r="L92" s="355">
        <v>233.1</v>
      </c>
      <c r="M92" s="355">
        <v>135.72283999999999</v>
      </c>
      <c r="N92" s="1"/>
      <c r="O92" s="1"/>
    </row>
    <row r="93" spans="1:15" ht="12.75" customHeight="1">
      <c r="A93" s="30">
        <v>83</v>
      </c>
      <c r="B93" s="384" t="s">
        <v>330</v>
      </c>
      <c r="C93" s="355">
        <v>593.25</v>
      </c>
      <c r="D93" s="356">
        <v>600.36666666666667</v>
      </c>
      <c r="E93" s="356">
        <v>581.73333333333335</v>
      </c>
      <c r="F93" s="356">
        <v>570.2166666666667</v>
      </c>
      <c r="G93" s="356">
        <v>551.58333333333337</v>
      </c>
      <c r="H93" s="356">
        <v>611.88333333333333</v>
      </c>
      <c r="I93" s="356">
        <v>630.51666666666677</v>
      </c>
      <c r="J93" s="356">
        <v>642.0333333333333</v>
      </c>
      <c r="K93" s="355">
        <v>619</v>
      </c>
      <c r="L93" s="355">
        <v>588.85</v>
      </c>
      <c r="M93" s="355">
        <v>6.5313999999999997</v>
      </c>
      <c r="N93" s="1"/>
      <c r="O93" s="1"/>
    </row>
    <row r="94" spans="1:15" ht="12.75" customHeight="1">
      <c r="A94" s="30">
        <v>84</v>
      </c>
      <c r="B94" s="384" t="s">
        <v>331</v>
      </c>
      <c r="C94" s="355">
        <v>767.5</v>
      </c>
      <c r="D94" s="356">
        <v>765.81666666666661</v>
      </c>
      <c r="E94" s="356">
        <v>752.93333333333317</v>
      </c>
      <c r="F94" s="356">
        <v>738.36666666666656</v>
      </c>
      <c r="G94" s="356">
        <v>725.48333333333312</v>
      </c>
      <c r="H94" s="356">
        <v>780.38333333333321</v>
      </c>
      <c r="I94" s="356">
        <v>793.26666666666665</v>
      </c>
      <c r="J94" s="356">
        <v>807.83333333333326</v>
      </c>
      <c r="K94" s="355">
        <v>778.7</v>
      </c>
      <c r="L94" s="355">
        <v>751.25</v>
      </c>
      <c r="M94" s="355">
        <v>0.72097999999999995</v>
      </c>
      <c r="N94" s="1"/>
      <c r="O94" s="1"/>
    </row>
    <row r="95" spans="1:15" ht="12.75" customHeight="1">
      <c r="A95" s="30">
        <v>85</v>
      </c>
      <c r="B95" s="384" t="s">
        <v>333</v>
      </c>
      <c r="C95" s="355">
        <v>835.4</v>
      </c>
      <c r="D95" s="356">
        <v>834.66666666666663</v>
      </c>
      <c r="E95" s="356">
        <v>816.23333333333323</v>
      </c>
      <c r="F95" s="356">
        <v>797.06666666666661</v>
      </c>
      <c r="G95" s="356">
        <v>778.63333333333321</v>
      </c>
      <c r="H95" s="356">
        <v>853.83333333333326</v>
      </c>
      <c r="I95" s="356">
        <v>872.26666666666665</v>
      </c>
      <c r="J95" s="356">
        <v>891.43333333333328</v>
      </c>
      <c r="K95" s="355">
        <v>853.1</v>
      </c>
      <c r="L95" s="355">
        <v>815.5</v>
      </c>
      <c r="M95" s="355">
        <v>2.18011</v>
      </c>
      <c r="N95" s="1"/>
      <c r="O95" s="1"/>
    </row>
    <row r="96" spans="1:15" ht="12.75" customHeight="1">
      <c r="A96" s="30">
        <v>86</v>
      </c>
      <c r="B96" s="384" t="s">
        <v>250</v>
      </c>
      <c r="C96" s="355">
        <v>117.35</v>
      </c>
      <c r="D96" s="356">
        <v>117.88333333333333</v>
      </c>
      <c r="E96" s="356">
        <v>115.91666666666666</v>
      </c>
      <c r="F96" s="356">
        <v>114.48333333333333</v>
      </c>
      <c r="G96" s="356">
        <v>112.51666666666667</v>
      </c>
      <c r="H96" s="356">
        <v>119.31666666666665</v>
      </c>
      <c r="I96" s="356">
        <v>121.28333333333332</v>
      </c>
      <c r="J96" s="356">
        <v>122.71666666666664</v>
      </c>
      <c r="K96" s="355">
        <v>119.85</v>
      </c>
      <c r="L96" s="355">
        <v>116.45</v>
      </c>
      <c r="M96" s="355">
        <v>20.1783</v>
      </c>
      <c r="N96" s="1"/>
      <c r="O96" s="1"/>
    </row>
    <row r="97" spans="1:15" ht="12.75" customHeight="1">
      <c r="A97" s="30">
        <v>87</v>
      </c>
      <c r="B97" s="384" t="s">
        <v>327</v>
      </c>
      <c r="C97" s="355">
        <v>459.4</v>
      </c>
      <c r="D97" s="356">
        <v>460.0333333333333</v>
      </c>
      <c r="E97" s="356">
        <v>451.11666666666662</v>
      </c>
      <c r="F97" s="356">
        <v>442.83333333333331</v>
      </c>
      <c r="G97" s="356">
        <v>433.91666666666663</v>
      </c>
      <c r="H97" s="356">
        <v>468.31666666666661</v>
      </c>
      <c r="I97" s="356">
        <v>477.23333333333335</v>
      </c>
      <c r="J97" s="356">
        <v>485.51666666666659</v>
      </c>
      <c r="K97" s="355">
        <v>468.95</v>
      </c>
      <c r="L97" s="355">
        <v>451.75</v>
      </c>
      <c r="M97" s="355">
        <v>2.4292799999999999</v>
      </c>
      <c r="N97" s="1"/>
      <c r="O97" s="1"/>
    </row>
    <row r="98" spans="1:15" ht="12.75" customHeight="1">
      <c r="A98" s="30">
        <v>88</v>
      </c>
      <c r="B98" s="384" t="s">
        <v>336</v>
      </c>
      <c r="C98" s="355">
        <v>1459.9</v>
      </c>
      <c r="D98" s="356">
        <v>1471.9166666666667</v>
      </c>
      <c r="E98" s="356">
        <v>1439.9833333333336</v>
      </c>
      <c r="F98" s="356">
        <v>1420.0666666666668</v>
      </c>
      <c r="G98" s="356">
        <v>1388.1333333333337</v>
      </c>
      <c r="H98" s="356">
        <v>1491.8333333333335</v>
      </c>
      <c r="I98" s="356">
        <v>1523.7666666666664</v>
      </c>
      <c r="J98" s="356">
        <v>1543.6833333333334</v>
      </c>
      <c r="K98" s="355">
        <v>1503.85</v>
      </c>
      <c r="L98" s="355">
        <v>1452</v>
      </c>
      <c r="M98" s="355">
        <v>6.1537199999999999</v>
      </c>
      <c r="N98" s="1"/>
      <c r="O98" s="1"/>
    </row>
    <row r="99" spans="1:15" ht="12.75" customHeight="1">
      <c r="A99" s="30">
        <v>89</v>
      </c>
      <c r="B99" s="384" t="s">
        <v>334</v>
      </c>
      <c r="C99" s="355">
        <v>1032.1500000000001</v>
      </c>
      <c r="D99" s="356">
        <v>1040.7666666666667</v>
      </c>
      <c r="E99" s="356">
        <v>1006.5333333333333</v>
      </c>
      <c r="F99" s="356">
        <v>980.91666666666663</v>
      </c>
      <c r="G99" s="356">
        <v>946.68333333333328</v>
      </c>
      <c r="H99" s="356">
        <v>1066.3833333333332</v>
      </c>
      <c r="I99" s="356">
        <v>1100.6166666666663</v>
      </c>
      <c r="J99" s="356">
        <v>1126.2333333333333</v>
      </c>
      <c r="K99" s="355">
        <v>1075</v>
      </c>
      <c r="L99" s="355">
        <v>1015.15</v>
      </c>
      <c r="M99" s="355">
        <v>0.99434</v>
      </c>
      <c r="N99" s="1"/>
      <c r="O99" s="1"/>
    </row>
    <row r="100" spans="1:15" ht="12.75" customHeight="1">
      <c r="A100" s="30">
        <v>90</v>
      </c>
      <c r="B100" s="384" t="s">
        <v>335</v>
      </c>
      <c r="C100" s="355">
        <v>20.05</v>
      </c>
      <c r="D100" s="356">
        <v>20.183333333333334</v>
      </c>
      <c r="E100" s="356">
        <v>19.866666666666667</v>
      </c>
      <c r="F100" s="356">
        <v>19.683333333333334</v>
      </c>
      <c r="G100" s="356">
        <v>19.366666666666667</v>
      </c>
      <c r="H100" s="356">
        <v>20.366666666666667</v>
      </c>
      <c r="I100" s="356">
        <v>20.683333333333337</v>
      </c>
      <c r="J100" s="356">
        <v>20.866666666666667</v>
      </c>
      <c r="K100" s="355">
        <v>20.5</v>
      </c>
      <c r="L100" s="355">
        <v>20</v>
      </c>
      <c r="M100" s="355">
        <v>31.82244</v>
      </c>
      <c r="N100" s="1"/>
      <c r="O100" s="1"/>
    </row>
    <row r="101" spans="1:15" ht="12.75" customHeight="1">
      <c r="A101" s="30">
        <v>91</v>
      </c>
      <c r="B101" s="384" t="s">
        <v>337</v>
      </c>
      <c r="C101" s="355">
        <v>580.4</v>
      </c>
      <c r="D101" s="356">
        <v>588.23333333333323</v>
      </c>
      <c r="E101" s="356">
        <v>557.76666666666642</v>
      </c>
      <c r="F101" s="356">
        <v>535.13333333333321</v>
      </c>
      <c r="G101" s="356">
        <v>504.6666666666664</v>
      </c>
      <c r="H101" s="356">
        <v>610.86666666666645</v>
      </c>
      <c r="I101" s="356">
        <v>641.33333333333337</v>
      </c>
      <c r="J101" s="356">
        <v>663.96666666666647</v>
      </c>
      <c r="K101" s="355">
        <v>618.70000000000005</v>
      </c>
      <c r="L101" s="355">
        <v>565.6</v>
      </c>
      <c r="M101" s="355">
        <v>1.40283</v>
      </c>
      <c r="N101" s="1"/>
      <c r="O101" s="1"/>
    </row>
    <row r="102" spans="1:15" ht="12.75" customHeight="1">
      <c r="A102" s="30">
        <v>92</v>
      </c>
      <c r="B102" s="384" t="s">
        <v>338</v>
      </c>
      <c r="C102" s="355">
        <v>792.75</v>
      </c>
      <c r="D102" s="356">
        <v>801.7833333333333</v>
      </c>
      <c r="E102" s="356">
        <v>773.56666666666661</v>
      </c>
      <c r="F102" s="356">
        <v>754.38333333333333</v>
      </c>
      <c r="G102" s="356">
        <v>726.16666666666663</v>
      </c>
      <c r="H102" s="356">
        <v>820.96666666666658</v>
      </c>
      <c r="I102" s="356">
        <v>849.18333333333328</v>
      </c>
      <c r="J102" s="356">
        <v>868.36666666666656</v>
      </c>
      <c r="K102" s="355">
        <v>830</v>
      </c>
      <c r="L102" s="355">
        <v>782.6</v>
      </c>
      <c r="M102" s="355">
        <v>1.9106799999999999</v>
      </c>
      <c r="N102" s="1"/>
      <c r="O102" s="1"/>
    </row>
    <row r="103" spans="1:15" ht="12.75" customHeight="1">
      <c r="A103" s="30">
        <v>93</v>
      </c>
      <c r="B103" s="384" t="s">
        <v>339</v>
      </c>
      <c r="C103" s="355">
        <v>4337.8</v>
      </c>
      <c r="D103" s="356">
        <v>4320.75</v>
      </c>
      <c r="E103" s="356">
        <v>4236.95</v>
      </c>
      <c r="F103" s="356">
        <v>4136.0999999999995</v>
      </c>
      <c r="G103" s="356">
        <v>4052.2999999999993</v>
      </c>
      <c r="H103" s="356">
        <v>4421.6000000000004</v>
      </c>
      <c r="I103" s="356">
        <v>4505.3999999999996</v>
      </c>
      <c r="J103" s="356">
        <v>4606.2500000000009</v>
      </c>
      <c r="K103" s="355">
        <v>4404.55</v>
      </c>
      <c r="L103" s="355">
        <v>4219.8999999999996</v>
      </c>
      <c r="M103" s="355">
        <v>0.11148</v>
      </c>
      <c r="N103" s="1"/>
      <c r="O103" s="1"/>
    </row>
    <row r="104" spans="1:15" ht="12.75" customHeight="1">
      <c r="A104" s="30">
        <v>94</v>
      </c>
      <c r="B104" s="384" t="s">
        <v>249</v>
      </c>
      <c r="C104" s="355">
        <v>80.95</v>
      </c>
      <c r="D104" s="356">
        <v>81.25</v>
      </c>
      <c r="E104" s="356">
        <v>80.3</v>
      </c>
      <c r="F104" s="356">
        <v>79.649999999999991</v>
      </c>
      <c r="G104" s="356">
        <v>78.699999999999989</v>
      </c>
      <c r="H104" s="356">
        <v>81.900000000000006</v>
      </c>
      <c r="I104" s="356">
        <v>82.85</v>
      </c>
      <c r="J104" s="356">
        <v>83.500000000000014</v>
      </c>
      <c r="K104" s="355">
        <v>82.2</v>
      </c>
      <c r="L104" s="355">
        <v>80.599999999999994</v>
      </c>
      <c r="M104" s="355">
        <v>18.089649999999999</v>
      </c>
      <c r="N104" s="1"/>
      <c r="O104" s="1"/>
    </row>
    <row r="105" spans="1:15" ht="12.75" customHeight="1">
      <c r="A105" s="30">
        <v>95</v>
      </c>
      <c r="B105" s="384" t="s">
        <v>332</v>
      </c>
      <c r="C105" s="355">
        <v>580.4</v>
      </c>
      <c r="D105" s="356">
        <v>583.69999999999993</v>
      </c>
      <c r="E105" s="356">
        <v>539.09999999999991</v>
      </c>
      <c r="F105" s="356">
        <v>497.79999999999995</v>
      </c>
      <c r="G105" s="356">
        <v>453.19999999999993</v>
      </c>
      <c r="H105" s="356">
        <v>624.99999999999989</v>
      </c>
      <c r="I105" s="356">
        <v>669.6</v>
      </c>
      <c r="J105" s="356">
        <v>710.89999999999986</v>
      </c>
      <c r="K105" s="355">
        <v>628.29999999999995</v>
      </c>
      <c r="L105" s="355">
        <v>542.4</v>
      </c>
      <c r="M105" s="355">
        <v>11.635400000000001</v>
      </c>
      <c r="N105" s="1"/>
      <c r="O105" s="1"/>
    </row>
    <row r="106" spans="1:15" ht="12.75" customHeight="1">
      <c r="A106" s="30">
        <v>96</v>
      </c>
      <c r="B106" s="384" t="s">
        <v>833</v>
      </c>
      <c r="C106" s="355">
        <v>166.5</v>
      </c>
      <c r="D106" s="356">
        <v>166.75</v>
      </c>
      <c r="E106" s="356">
        <v>162.85</v>
      </c>
      <c r="F106" s="356">
        <v>159.19999999999999</v>
      </c>
      <c r="G106" s="356">
        <v>155.29999999999998</v>
      </c>
      <c r="H106" s="356">
        <v>170.4</v>
      </c>
      <c r="I106" s="356">
        <v>174.29999999999998</v>
      </c>
      <c r="J106" s="356">
        <v>177.95000000000002</v>
      </c>
      <c r="K106" s="355">
        <v>170.65</v>
      </c>
      <c r="L106" s="355">
        <v>163.1</v>
      </c>
      <c r="M106" s="355">
        <v>16.880710000000001</v>
      </c>
      <c r="N106" s="1"/>
      <c r="O106" s="1"/>
    </row>
    <row r="107" spans="1:15" ht="12.75" customHeight="1">
      <c r="A107" s="30">
        <v>97</v>
      </c>
      <c r="B107" s="384" t="s">
        <v>340</v>
      </c>
      <c r="C107" s="355">
        <v>234.15</v>
      </c>
      <c r="D107" s="356">
        <v>239.88333333333333</v>
      </c>
      <c r="E107" s="356">
        <v>226.26666666666665</v>
      </c>
      <c r="F107" s="356">
        <v>218.38333333333333</v>
      </c>
      <c r="G107" s="356">
        <v>204.76666666666665</v>
      </c>
      <c r="H107" s="356">
        <v>247.76666666666665</v>
      </c>
      <c r="I107" s="356">
        <v>261.38333333333333</v>
      </c>
      <c r="J107" s="356">
        <v>269.26666666666665</v>
      </c>
      <c r="K107" s="355">
        <v>253.5</v>
      </c>
      <c r="L107" s="355">
        <v>232</v>
      </c>
      <c r="M107" s="355">
        <v>2.3355100000000002</v>
      </c>
      <c r="N107" s="1"/>
      <c r="O107" s="1"/>
    </row>
    <row r="108" spans="1:15" ht="12.75" customHeight="1">
      <c r="A108" s="30">
        <v>98</v>
      </c>
      <c r="B108" s="384" t="s">
        <v>341</v>
      </c>
      <c r="C108" s="355">
        <v>373.15</v>
      </c>
      <c r="D108" s="356">
        <v>376.08333333333331</v>
      </c>
      <c r="E108" s="356">
        <v>367.41666666666663</v>
      </c>
      <c r="F108" s="356">
        <v>361.68333333333334</v>
      </c>
      <c r="G108" s="356">
        <v>353.01666666666665</v>
      </c>
      <c r="H108" s="356">
        <v>381.81666666666661</v>
      </c>
      <c r="I108" s="356">
        <v>390.48333333333323</v>
      </c>
      <c r="J108" s="356">
        <v>396.21666666666658</v>
      </c>
      <c r="K108" s="355">
        <v>384.75</v>
      </c>
      <c r="L108" s="355">
        <v>370.35</v>
      </c>
      <c r="M108" s="355">
        <v>14.909190000000001</v>
      </c>
      <c r="N108" s="1"/>
      <c r="O108" s="1"/>
    </row>
    <row r="109" spans="1:15" ht="12.75" customHeight="1">
      <c r="A109" s="30">
        <v>99</v>
      </c>
      <c r="B109" s="384" t="s">
        <v>84</v>
      </c>
      <c r="C109" s="355">
        <v>660</v>
      </c>
      <c r="D109" s="356">
        <v>662.16666666666663</v>
      </c>
      <c r="E109" s="356">
        <v>651.33333333333326</v>
      </c>
      <c r="F109" s="356">
        <v>642.66666666666663</v>
      </c>
      <c r="G109" s="356">
        <v>631.83333333333326</v>
      </c>
      <c r="H109" s="356">
        <v>670.83333333333326</v>
      </c>
      <c r="I109" s="356">
        <v>681.66666666666652</v>
      </c>
      <c r="J109" s="356">
        <v>690.33333333333326</v>
      </c>
      <c r="K109" s="355">
        <v>673</v>
      </c>
      <c r="L109" s="355">
        <v>653.5</v>
      </c>
      <c r="M109" s="355">
        <v>21.72447</v>
      </c>
      <c r="N109" s="1"/>
      <c r="O109" s="1"/>
    </row>
    <row r="110" spans="1:15" ht="12.75" customHeight="1">
      <c r="A110" s="30">
        <v>100</v>
      </c>
      <c r="B110" s="384" t="s">
        <v>342</v>
      </c>
      <c r="C110" s="355">
        <v>665.8</v>
      </c>
      <c r="D110" s="356">
        <v>664.4666666666667</v>
      </c>
      <c r="E110" s="356">
        <v>654.93333333333339</v>
      </c>
      <c r="F110" s="356">
        <v>644.06666666666672</v>
      </c>
      <c r="G110" s="356">
        <v>634.53333333333342</v>
      </c>
      <c r="H110" s="356">
        <v>675.33333333333337</v>
      </c>
      <c r="I110" s="356">
        <v>684.86666666666667</v>
      </c>
      <c r="J110" s="356">
        <v>695.73333333333335</v>
      </c>
      <c r="K110" s="355">
        <v>674</v>
      </c>
      <c r="L110" s="355">
        <v>653.6</v>
      </c>
      <c r="M110" s="355">
        <v>0.1482</v>
      </c>
      <c r="N110" s="1"/>
      <c r="O110" s="1"/>
    </row>
    <row r="111" spans="1:15" ht="12.75" customHeight="1">
      <c r="A111" s="30">
        <v>101</v>
      </c>
      <c r="B111" s="384" t="s">
        <v>85</v>
      </c>
      <c r="C111" s="355">
        <v>954.9</v>
      </c>
      <c r="D111" s="356">
        <v>952.2166666666667</v>
      </c>
      <c r="E111" s="356">
        <v>941.53333333333342</v>
      </c>
      <c r="F111" s="356">
        <v>928.16666666666674</v>
      </c>
      <c r="G111" s="356">
        <v>917.48333333333346</v>
      </c>
      <c r="H111" s="356">
        <v>965.58333333333337</v>
      </c>
      <c r="I111" s="356">
        <v>976.26666666666677</v>
      </c>
      <c r="J111" s="356">
        <v>989.63333333333333</v>
      </c>
      <c r="K111" s="355">
        <v>962.9</v>
      </c>
      <c r="L111" s="355">
        <v>938.85</v>
      </c>
      <c r="M111" s="355">
        <v>23.46622</v>
      </c>
      <c r="N111" s="1"/>
      <c r="O111" s="1"/>
    </row>
    <row r="112" spans="1:15" ht="12.75" customHeight="1">
      <c r="A112" s="30">
        <v>102</v>
      </c>
      <c r="B112" s="384" t="s">
        <v>86</v>
      </c>
      <c r="C112" s="355">
        <v>161.65</v>
      </c>
      <c r="D112" s="356">
        <v>163.01666666666665</v>
      </c>
      <c r="E112" s="356">
        <v>159.7833333333333</v>
      </c>
      <c r="F112" s="356">
        <v>157.91666666666666</v>
      </c>
      <c r="G112" s="356">
        <v>154.68333333333331</v>
      </c>
      <c r="H112" s="356">
        <v>164.8833333333333</v>
      </c>
      <c r="I112" s="356">
        <v>168.11666666666665</v>
      </c>
      <c r="J112" s="356">
        <v>169.98333333333329</v>
      </c>
      <c r="K112" s="355">
        <v>166.25</v>
      </c>
      <c r="L112" s="355">
        <v>161.15</v>
      </c>
      <c r="M112" s="355">
        <v>94.786699999999996</v>
      </c>
      <c r="N112" s="1"/>
      <c r="O112" s="1"/>
    </row>
    <row r="113" spans="1:15" ht="12.75" customHeight="1">
      <c r="A113" s="30">
        <v>103</v>
      </c>
      <c r="B113" s="384" t="s">
        <v>343</v>
      </c>
      <c r="C113" s="355">
        <v>317</v>
      </c>
      <c r="D113" s="356">
        <v>318.7</v>
      </c>
      <c r="E113" s="356">
        <v>310.39999999999998</v>
      </c>
      <c r="F113" s="356">
        <v>303.8</v>
      </c>
      <c r="G113" s="356">
        <v>295.5</v>
      </c>
      <c r="H113" s="356">
        <v>325.29999999999995</v>
      </c>
      <c r="I113" s="356">
        <v>333.6</v>
      </c>
      <c r="J113" s="356">
        <v>340.19999999999993</v>
      </c>
      <c r="K113" s="355">
        <v>327</v>
      </c>
      <c r="L113" s="355">
        <v>312.10000000000002</v>
      </c>
      <c r="M113" s="355">
        <v>2.68025</v>
      </c>
      <c r="N113" s="1"/>
      <c r="O113" s="1"/>
    </row>
    <row r="114" spans="1:15" ht="12.75" customHeight="1">
      <c r="A114" s="30">
        <v>104</v>
      </c>
      <c r="B114" s="384" t="s">
        <v>88</v>
      </c>
      <c r="C114" s="355">
        <v>4355.25</v>
      </c>
      <c r="D114" s="356">
        <v>4389.4833333333336</v>
      </c>
      <c r="E114" s="356">
        <v>4265.7666666666673</v>
      </c>
      <c r="F114" s="356">
        <v>4176.2833333333338</v>
      </c>
      <c r="G114" s="356">
        <v>4052.5666666666675</v>
      </c>
      <c r="H114" s="356">
        <v>4478.9666666666672</v>
      </c>
      <c r="I114" s="356">
        <v>4602.6833333333343</v>
      </c>
      <c r="J114" s="356">
        <v>4692.166666666667</v>
      </c>
      <c r="K114" s="355">
        <v>4513.2</v>
      </c>
      <c r="L114" s="355">
        <v>4300</v>
      </c>
      <c r="M114" s="355">
        <v>2.5777999999999999</v>
      </c>
      <c r="N114" s="1"/>
      <c r="O114" s="1"/>
    </row>
    <row r="115" spans="1:15" ht="12.75" customHeight="1">
      <c r="A115" s="30">
        <v>105</v>
      </c>
      <c r="B115" s="384" t="s">
        <v>89</v>
      </c>
      <c r="C115" s="355">
        <v>1413.3</v>
      </c>
      <c r="D115" s="356">
        <v>1422.45</v>
      </c>
      <c r="E115" s="356">
        <v>1396.9</v>
      </c>
      <c r="F115" s="356">
        <v>1380.5</v>
      </c>
      <c r="G115" s="356">
        <v>1354.95</v>
      </c>
      <c r="H115" s="356">
        <v>1438.8500000000001</v>
      </c>
      <c r="I115" s="356">
        <v>1464.3999999999999</v>
      </c>
      <c r="J115" s="356">
        <v>1480.8000000000002</v>
      </c>
      <c r="K115" s="355">
        <v>1448</v>
      </c>
      <c r="L115" s="355">
        <v>1406.05</v>
      </c>
      <c r="M115" s="355">
        <v>2.9875600000000002</v>
      </c>
      <c r="N115" s="1"/>
      <c r="O115" s="1"/>
    </row>
    <row r="116" spans="1:15" ht="12.75" customHeight="1">
      <c r="A116" s="30">
        <v>106</v>
      </c>
      <c r="B116" s="384" t="s">
        <v>90</v>
      </c>
      <c r="C116" s="355">
        <v>588.35</v>
      </c>
      <c r="D116" s="356">
        <v>589.66666666666674</v>
      </c>
      <c r="E116" s="356">
        <v>574.38333333333344</v>
      </c>
      <c r="F116" s="356">
        <v>560.41666666666674</v>
      </c>
      <c r="G116" s="356">
        <v>545.13333333333344</v>
      </c>
      <c r="H116" s="356">
        <v>603.63333333333344</v>
      </c>
      <c r="I116" s="356">
        <v>618.91666666666674</v>
      </c>
      <c r="J116" s="356">
        <v>632.88333333333344</v>
      </c>
      <c r="K116" s="355">
        <v>604.95000000000005</v>
      </c>
      <c r="L116" s="355">
        <v>575.70000000000005</v>
      </c>
      <c r="M116" s="355">
        <v>15.41957</v>
      </c>
      <c r="N116" s="1"/>
      <c r="O116" s="1"/>
    </row>
    <row r="117" spans="1:15" ht="12.75" customHeight="1">
      <c r="A117" s="30">
        <v>107</v>
      </c>
      <c r="B117" s="384" t="s">
        <v>91</v>
      </c>
      <c r="C117" s="355">
        <v>761.5</v>
      </c>
      <c r="D117" s="356">
        <v>764.61666666666679</v>
      </c>
      <c r="E117" s="356">
        <v>747.0833333333336</v>
      </c>
      <c r="F117" s="356">
        <v>732.66666666666686</v>
      </c>
      <c r="G117" s="356">
        <v>715.13333333333367</v>
      </c>
      <c r="H117" s="356">
        <v>779.03333333333353</v>
      </c>
      <c r="I117" s="356">
        <v>796.56666666666683</v>
      </c>
      <c r="J117" s="356">
        <v>810.98333333333346</v>
      </c>
      <c r="K117" s="355">
        <v>782.15</v>
      </c>
      <c r="L117" s="355">
        <v>750.2</v>
      </c>
      <c r="M117" s="355">
        <v>5.8491900000000001</v>
      </c>
      <c r="N117" s="1"/>
      <c r="O117" s="1"/>
    </row>
    <row r="118" spans="1:15" ht="12.75" customHeight="1">
      <c r="A118" s="30">
        <v>108</v>
      </c>
      <c r="B118" s="384" t="s">
        <v>345</v>
      </c>
      <c r="C118" s="355">
        <v>694.75</v>
      </c>
      <c r="D118" s="356">
        <v>709.55000000000007</v>
      </c>
      <c r="E118" s="356">
        <v>664.05000000000018</v>
      </c>
      <c r="F118" s="356">
        <v>633.35000000000014</v>
      </c>
      <c r="G118" s="356">
        <v>587.85000000000025</v>
      </c>
      <c r="H118" s="356">
        <v>740.25000000000011</v>
      </c>
      <c r="I118" s="356">
        <v>785.74999999999989</v>
      </c>
      <c r="J118" s="356">
        <v>816.45</v>
      </c>
      <c r="K118" s="355">
        <v>755.05</v>
      </c>
      <c r="L118" s="355">
        <v>678.85</v>
      </c>
      <c r="M118" s="355">
        <v>2.1905100000000002</v>
      </c>
      <c r="N118" s="1"/>
      <c r="O118" s="1"/>
    </row>
    <row r="119" spans="1:15" ht="12.75" customHeight="1">
      <c r="A119" s="30">
        <v>109</v>
      </c>
      <c r="B119" s="384" t="s">
        <v>328</v>
      </c>
      <c r="C119" s="355">
        <v>2726.5</v>
      </c>
      <c r="D119" s="356">
        <v>2705.8833333333332</v>
      </c>
      <c r="E119" s="356">
        <v>2653.8666666666663</v>
      </c>
      <c r="F119" s="356">
        <v>2581.2333333333331</v>
      </c>
      <c r="G119" s="356">
        <v>2529.2166666666662</v>
      </c>
      <c r="H119" s="356">
        <v>2778.5166666666664</v>
      </c>
      <c r="I119" s="356">
        <v>2830.5333333333328</v>
      </c>
      <c r="J119" s="356">
        <v>2903.1666666666665</v>
      </c>
      <c r="K119" s="355">
        <v>2757.9</v>
      </c>
      <c r="L119" s="355">
        <v>2633.25</v>
      </c>
      <c r="M119" s="355">
        <v>0.59153999999999995</v>
      </c>
      <c r="N119" s="1"/>
      <c r="O119" s="1"/>
    </row>
    <row r="120" spans="1:15" ht="12.75" customHeight="1">
      <c r="A120" s="30">
        <v>110</v>
      </c>
      <c r="B120" s="384" t="s">
        <v>251</v>
      </c>
      <c r="C120" s="355">
        <v>369.8</v>
      </c>
      <c r="D120" s="356">
        <v>373.59999999999997</v>
      </c>
      <c r="E120" s="356">
        <v>364.19999999999993</v>
      </c>
      <c r="F120" s="356">
        <v>358.59999999999997</v>
      </c>
      <c r="G120" s="356">
        <v>349.19999999999993</v>
      </c>
      <c r="H120" s="356">
        <v>379.19999999999993</v>
      </c>
      <c r="I120" s="356">
        <v>388.59999999999991</v>
      </c>
      <c r="J120" s="356">
        <v>394.19999999999993</v>
      </c>
      <c r="K120" s="355">
        <v>383</v>
      </c>
      <c r="L120" s="355">
        <v>368</v>
      </c>
      <c r="M120" s="355">
        <v>23.973790000000001</v>
      </c>
      <c r="N120" s="1"/>
      <c r="O120" s="1"/>
    </row>
    <row r="121" spans="1:15" ht="12.75" customHeight="1">
      <c r="A121" s="30">
        <v>111</v>
      </c>
      <c r="B121" s="384" t="s">
        <v>329</v>
      </c>
      <c r="C121" s="355">
        <v>237.55</v>
      </c>
      <c r="D121" s="356">
        <v>238.9</v>
      </c>
      <c r="E121" s="356">
        <v>232.4</v>
      </c>
      <c r="F121" s="356">
        <v>227.25</v>
      </c>
      <c r="G121" s="356">
        <v>220.75</v>
      </c>
      <c r="H121" s="356">
        <v>244.05</v>
      </c>
      <c r="I121" s="356">
        <v>250.55</v>
      </c>
      <c r="J121" s="356">
        <v>255.70000000000002</v>
      </c>
      <c r="K121" s="355">
        <v>245.4</v>
      </c>
      <c r="L121" s="355">
        <v>233.75</v>
      </c>
      <c r="M121" s="355">
        <v>1.4752700000000001</v>
      </c>
      <c r="N121" s="1"/>
      <c r="O121" s="1"/>
    </row>
    <row r="122" spans="1:15" ht="12.75" customHeight="1">
      <c r="A122" s="30">
        <v>112</v>
      </c>
      <c r="B122" s="384" t="s">
        <v>92</v>
      </c>
      <c r="C122" s="355">
        <v>132.19999999999999</v>
      </c>
      <c r="D122" s="356">
        <v>132.78333333333333</v>
      </c>
      <c r="E122" s="356">
        <v>130.66666666666666</v>
      </c>
      <c r="F122" s="356">
        <v>129.13333333333333</v>
      </c>
      <c r="G122" s="356">
        <v>127.01666666666665</v>
      </c>
      <c r="H122" s="356">
        <v>134.31666666666666</v>
      </c>
      <c r="I122" s="356">
        <v>136.43333333333334</v>
      </c>
      <c r="J122" s="356">
        <v>137.96666666666667</v>
      </c>
      <c r="K122" s="355">
        <v>134.9</v>
      </c>
      <c r="L122" s="355">
        <v>131.25</v>
      </c>
      <c r="M122" s="355">
        <v>14.15671</v>
      </c>
      <c r="N122" s="1"/>
      <c r="O122" s="1"/>
    </row>
    <row r="123" spans="1:15" ht="12.75" customHeight="1">
      <c r="A123" s="30">
        <v>113</v>
      </c>
      <c r="B123" s="384" t="s">
        <v>93</v>
      </c>
      <c r="C123" s="355">
        <v>953.65</v>
      </c>
      <c r="D123" s="356">
        <v>946.30000000000007</v>
      </c>
      <c r="E123" s="356">
        <v>926.35000000000014</v>
      </c>
      <c r="F123" s="356">
        <v>899.05000000000007</v>
      </c>
      <c r="G123" s="356">
        <v>879.10000000000014</v>
      </c>
      <c r="H123" s="356">
        <v>973.60000000000014</v>
      </c>
      <c r="I123" s="356">
        <v>993.55000000000018</v>
      </c>
      <c r="J123" s="356">
        <v>1020.8500000000001</v>
      </c>
      <c r="K123" s="355">
        <v>966.25</v>
      </c>
      <c r="L123" s="355">
        <v>919</v>
      </c>
      <c r="M123" s="355">
        <v>20.474489999999999</v>
      </c>
      <c r="N123" s="1"/>
      <c r="O123" s="1"/>
    </row>
    <row r="124" spans="1:15" ht="12.75" customHeight="1">
      <c r="A124" s="30">
        <v>114</v>
      </c>
      <c r="B124" s="384" t="s">
        <v>346</v>
      </c>
      <c r="C124" s="355">
        <v>879.15</v>
      </c>
      <c r="D124" s="356">
        <v>874.65</v>
      </c>
      <c r="E124" s="356">
        <v>854.5</v>
      </c>
      <c r="F124" s="356">
        <v>829.85</v>
      </c>
      <c r="G124" s="356">
        <v>809.7</v>
      </c>
      <c r="H124" s="356">
        <v>899.3</v>
      </c>
      <c r="I124" s="356">
        <v>919.44999999999982</v>
      </c>
      <c r="J124" s="356">
        <v>944.09999999999991</v>
      </c>
      <c r="K124" s="355">
        <v>894.8</v>
      </c>
      <c r="L124" s="355">
        <v>850</v>
      </c>
      <c r="M124" s="355">
        <v>2.87466</v>
      </c>
      <c r="N124" s="1"/>
      <c r="O124" s="1"/>
    </row>
    <row r="125" spans="1:15" ht="12.75" customHeight="1">
      <c r="A125" s="30">
        <v>115</v>
      </c>
      <c r="B125" s="384" t="s">
        <v>94</v>
      </c>
      <c r="C125" s="355">
        <v>553.1</v>
      </c>
      <c r="D125" s="356">
        <v>553.08333333333337</v>
      </c>
      <c r="E125" s="356">
        <v>546.26666666666677</v>
      </c>
      <c r="F125" s="356">
        <v>539.43333333333339</v>
      </c>
      <c r="G125" s="356">
        <v>532.61666666666679</v>
      </c>
      <c r="H125" s="356">
        <v>559.91666666666674</v>
      </c>
      <c r="I125" s="356">
        <v>566.73333333333335</v>
      </c>
      <c r="J125" s="356">
        <v>573.56666666666672</v>
      </c>
      <c r="K125" s="355">
        <v>559.9</v>
      </c>
      <c r="L125" s="355">
        <v>546.25</v>
      </c>
      <c r="M125" s="355">
        <v>12.566549999999999</v>
      </c>
      <c r="N125" s="1"/>
      <c r="O125" s="1"/>
    </row>
    <row r="126" spans="1:15" ht="12.75" customHeight="1">
      <c r="A126" s="30">
        <v>116</v>
      </c>
      <c r="B126" s="384" t="s">
        <v>252</v>
      </c>
      <c r="C126" s="355">
        <v>1804.45</v>
      </c>
      <c r="D126" s="356">
        <v>1827.0166666666667</v>
      </c>
      <c r="E126" s="356">
        <v>1770.7333333333333</v>
      </c>
      <c r="F126" s="356">
        <v>1737.0166666666667</v>
      </c>
      <c r="G126" s="356">
        <v>1680.7333333333333</v>
      </c>
      <c r="H126" s="356">
        <v>1860.7333333333333</v>
      </c>
      <c r="I126" s="356">
        <v>1917.0166666666667</v>
      </c>
      <c r="J126" s="356">
        <v>1950.7333333333333</v>
      </c>
      <c r="K126" s="355">
        <v>1883.3</v>
      </c>
      <c r="L126" s="355">
        <v>1793.3</v>
      </c>
      <c r="M126" s="355">
        <v>1.2145600000000001</v>
      </c>
      <c r="N126" s="1"/>
      <c r="O126" s="1"/>
    </row>
    <row r="127" spans="1:15" ht="12.75" customHeight="1">
      <c r="A127" s="30">
        <v>117</v>
      </c>
      <c r="B127" s="384" t="s">
        <v>351</v>
      </c>
      <c r="C127" s="355">
        <v>315.39999999999998</v>
      </c>
      <c r="D127" s="356">
        <v>319.86666666666662</v>
      </c>
      <c r="E127" s="356">
        <v>309.58333333333326</v>
      </c>
      <c r="F127" s="356">
        <v>303.76666666666665</v>
      </c>
      <c r="G127" s="356">
        <v>293.48333333333329</v>
      </c>
      <c r="H127" s="356">
        <v>325.68333333333322</v>
      </c>
      <c r="I127" s="356">
        <v>335.96666666666664</v>
      </c>
      <c r="J127" s="356">
        <v>341.78333333333319</v>
      </c>
      <c r="K127" s="355">
        <v>330.15</v>
      </c>
      <c r="L127" s="355">
        <v>314.05</v>
      </c>
      <c r="M127" s="355">
        <v>6.7857799999999999</v>
      </c>
      <c r="N127" s="1"/>
      <c r="O127" s="1"/>
    </row>
    <row r="128" spans="1:15" ht="12.75" customHeight="1">
      <c r="A128" s="30">
        <v>118</v>
      </c>
      <c r="B128" s="384" t="s">
        <v>347</v>
      </c>
      <c r="C128" s="355">
        <v>80.599999999999994</v>
      </c>
      <c r="D128" s="356">
        <v>81.3</v>
      </c>
      <c r="E128" s="356">
        <v>78.599999999999994</v>
      </c>
      <c r="F128" s="356">
        <v>76.599999999999994</v>
      </c>
      <c r="G128" s="356">
        <v>73.899999999999991</v>
      </c>
      <c r="H128" s="356">
        <v>83.3</v>
      </c>
      <c r="I128" s="356">
        <v>86.000000000000014</v>
      </c>
      <c r="J128" s="356">
        <v>88</v>
      </c>
      <c r="K128" s="355">
        <v>84</v>
      </c>
      <c r="L128" s="355">
        <v>79.3</v>
      </c>
      <c r="M128" s="355">
        <v>12.51721</v>
      </c>
      <c r="N128" s="1"/>
      <c r="O128" s="1"/>
    </row>
    <row r="129" spans="1:15" ht="12.75" customHeight="1">
      <c r="A129" s="30">
        <v>119</v>
      </c>
      <c r="B129" s="384" t="s">
        <v>348</v>
      </c>
      <c r="C129" s="355">
        <v>1038.8499999999999</v>
      </c>
      <c r="D129" s="356">
        <v>1056.3166666666666</v>
      </c>
      <c r="E129" s="356">
        <v>1017.6333333333332</v>
      </c>
      <c r="F129" s="356">
        <v>996.41666666666652</v>
      </c>
      <c r="G129" s="356">
        <v>957.73333333333312</v>
      </c>
      <c r="H129" s="356">
        <v>1077.5333333333333</v>
      </c>
      <c r="I129" s="356">
        <v>1116.2166666666667</v>
      </c>
      <c r="J129" s="356">
        <v>1137.4333333333334</v>
      </c>
      <c r="K129" s="355">
        <v>1095</v>
      </c>
      <c r="L129" s="355">
        <v>1035.0999999999999</v>
      </c>
      <c r="M129" s="355">
        <v>0.99324000000000001</v>
      </c>
      <c r="N129" s="1"/>
      <c r="O129" s="1"/>
    </row>
    <row r="130" spans="1:15" ht="12.75" customHeight="1">
      <c r="A130" s="30">
        <v>120</v>
      </c>
      <c r="B130" s="384" t="s">
        <v>95</v>
      </c>
      <c r="C130" s="355">
        <v>2063.35</v>
      </c>
      <c r="D130" s="356">
        <v>2094.0500000000002</v>
      </c>
      <c r="E130" s="356">
        <v>2021.8500000000004</v>
      </c>
      <c r="F130" s="356">
        <v>1980.3500000000004</v>
      </c>
      <c r="G130" s="356">
        <v>1908.1500000000005</v>
      </c>
      <c r="H130" s="356">
        <v>2135.5500000000002</v>
      </c>
      <c r="I130" s="356">
        <v>2207.75</v>
      </c>
      <c r="J130" s="356">
        <v>2249.25</v>
      </c>
      <c r="K130" s="355">
        <v>2166.25</v>
      </c>
      <c r="L130" s="355">
        <v>2052.5500000000002</v>
      </c>
      <c r="M130" s="355">
        <v>10.60183</v>
      </c>
      <c r="N130" s="1"/>
      <c r="O130" s="1"/>
    </row>
    <row r="131" spans="1:15" ht="12.75" customHeight="1">
      <c r="A131" s="30">
        <v>121</v>
      </c>
      <c r="B131" s="384" t="s">
        <v>349</v>
      </c>
      <c r="C131" s="355">
        <v>258</v>
      </c>
      <c r="D131" s="356">
        <v>262.65000000000003</v>
      </c>
      <c r="E131" s="356">
        <v>251.55000000000007</v>
      </c>
      <c r="F131" s="356">
        <v>245.10000000000002</v>
      </c>
      <c r="G131" s="356">
        <v>234.00000000000006</v>
      </c>
      <c r="H131" s="356">
        <v>269.10000000000008</v>
      </c>
      <c r="I131" s="356">
        <v>280.2000000000001</v>
      </c>
      <c r="J131" s="356">
        <v>286.65000000000009</v>
      </c>
      <c r="K131" s="355">
        <v>273.75</v>
      </c>
      <c r="L131" s="355">
        <v>256.2</v>
      </c>
      <c r="M131" s="355">
        <v>36.597360000000002</v>
      </c>
      <c r="N131" s="1"/>
      <c r="O131" s="1"/>
    </row>
    <row r="132" spans="1:15" ht="12.75" customHeight="1">
      <c r="A132" s="30">
        <v>122</v>
      </c>
      <c r="B132" s="384" t="s">
        <v>253</v>
      </c>
      <c r="C132" s="355">
        <v>128.44999999999999</v>
      </c>
      <c r="D132" s="356">
        <v>130.33333333333334</v>
      </c>
      <c r="E132" s="356">
        <v>122.2166666666667</v>
      </c>
      <c r="F132" s="356">
        <v>115.98333333333335</v>
      </c>
      <c r="G132" s="356">
        <v>107.8666666666667</v>
      </c>
      <c r="H132" s="356">
        <v>136.56666666666669</v>
      </c>
      <c r="I132" s="356">
        <v>144.68333333333331</v>
      </c>
      <c r="J132" s="356">
        <v>150.91666666666669</v>
      </c>
      <c r="K132" s="355">
        <v>138.44999999999999</v>
      </c>
      <c r="L132" s="355">
        <v>124.1</v>
      </c>
      <c r="M132" s="355">
        <v>42.027160000000002</v>
      </c>
      <c r="N132" s="1"/>
      <c r="O132" s="1"/>
    </row>
    <row r="133" spans="1:15" ht="12.75" customHeight="1">
      <c r="A133" s="30">
        <v>123</v>
      </c>
      <c r="B133" s="384" t="s">
        <v>350</v>
      </c>
      <c r="C133" s="355">
        <v>724.9</v>
      </c>
      <c r="D133" s="356">
        <v>731.94999999999993</v>
      </c>
      <c r="E133" s="356">
        <v>712.94999999999982</v>
      </c>
      <c r="F133" s="356">
        <v>700.99999999999989</v>
      </c>
      <c r="G133" s="356">
        <v>681.99999999999977</v>
      </c>
      <c r="H133" s="356">
        <v>743.89999999999986</v>
      </c>
      <c r="I133" s="356">
        <v>762.90000000000009</v>
      </c>
      <c r="J133" s="356">
        <v>774.84999999999991</v>
      </c>
      <c r="K133" s="355">
        <v>750.95</v>
      </c>
      <c r="L133" s="355">
        <v>720</v>
      </c>
      <c r="M133" s="355">
        <v>0.17763999999999999</v>
      </c>
      <c r="N133" s="1"/>
      <c r="O133" s="1"/>
    </row>
    <row r="134" spans="1:15" ht="12.75" customHeight="1">
      <c r="A134" s="30">
        <v>124</v>
      </c>
      <c r="B134" s="384" t="s">
        <v>96</v>
      </c>
      <c r="C134" s="355">
        <v>4277.8999999999996</v>
      </c>
      <c r="D134" s="356">
        <v>4274.9833333333336</v>
      </c>
      <c r="E134" s="356">
        <v>4194.9666666666672</v>
      </c>
      <c r="F134" s="356">
        <v>4112.0333333333338</v>
      </c>
      <c r="G134" s="356">
        <v>4032.0166666666673</v>
      </c>
      <c r="H134" s="356">
        <v>4357.916666666667</v>
      </c>
      <c r="I134" s="356">
        <v>4437.9333333333334</v>
      </c>
      <c r="J134" s="356">
        <v>4520.8666666666668</v>
      </c>
      <c r="K134" s="355">
        <v>4355</v>
      </c>
      <c r="L134" s="355">
        <v>4192.05</v>
      </c>
      <c r="M134" s="355">
        <v>11.472989999999999</v>
      </c>
      <c r="N134" s="1"/>
      <c r="O134" s="1"/>
    </row>
    <row r="135" spans="1:15" ht="12.75" customHeight="1">
      <c r="A135" s="30">
        <v>125</v>
      </c>
      <c r="B135" s="384" t="s">
        <v>254</v>
      </c>
      <c r="C135" s="355">
        <v>4146.5</v>
      </c>
      <c r="D135" s="356">
        <v>4182.9833333333336</v>
      </c>
      <c r="E135" s="356">
        <v>4092.5166666666673</v>
      </c>
      <c r="F135" s="356">
        <v>4038.5333333333338</v>
      </c>
      <c r="G135" s="356">
        <v>3948.0666666666675</v>
      </c>
      <c r="H135" s="356">
        <v>4236.9666666666672</v>
      </c>
      <c r="I135" s="356">
        <v>4327.4333333333343</v>
      </c>
      <c r="J135" s="356">
        <v>4381.416666666667</v>
      </c>
      <c r="K135" s="355">
        <v>4273.45</v>
      </c>
      <c r="L135" s="355">
        <v>4129</v>
      </c>
      <c r="M135" s="355">
        <v>3.31141</v>
      </c>
      <c r="N135" s="1"/>
      <c r="O135" s="1"/>
    </row>
    <row r="136" spans="1:15" ht="12.75" customHeight="1">
      <c r="A136" s="30">
        <v>126</v>
      </c>
      <c r="B136" s="384" t="s">
        <v>98</v>
      </c>
      <c r="C136" s="355">
        <v>355.05</v>
      </c>
      <c r="D136" s="356">
        <v>359.75</v>
      </c>
      <c r="E136" s="356">
        <v>347.7</v>
      </c>
      <c r="F136" s="356">
        <v>340.34999999999997</v>
      </c>
      <c r="G136" s="356">
        <v>328.29999999999995</v>
      </c>
      <c r="H136" s="356">
        <v>367.1</v>
      </c>
      <c r="I136" s="356">
        <v>379.15</v>
      </c>
      <c r="J136" s="356">
        <v>386.50000000000006</v>
      </c>
      <c r="K136" s="355">
        <v>371.8</v>
      </c>
      <c r="L136" s="355">
        <v>352.4</v>
      </c>
      <c r="M136" s="355">
        <v>73.742540000000005</v>
      </c>
      <c r="N136" s="1"/>
      <c r="O136" s="1"/>
    </row>
    <row r="137" spans="1:15" ht="12.75" customHeight="1">
      <c r="A137" s="30">
        <v>127</v>
      </c>
      <c r="B137" s="384" t="s">
        <v>245</v>
      </c>
      <c r="C137" s="355">
        <v>3979.75</v>
      </c>
      <c r="D137" s="356">
        <v>4020.9333333333329</v>
      </c>
      <c r="E137" s="356">
        <v>3916.8666666666659</v>
      </c>
      <c r="F137" s="356">
        <v>3853.9833333333331</v>
      </c>
      <c r="G137" s="356">
        <v>3749.9166666666661</v>
      </c>
      <c r="H137" s="356">
        <v>4083.8166666666657</v>
      </c>
      <c r="I137" s="356">
        <v>4187.8833333333323</v>
      </c>
      <c r="J137" s="356">
        <v>4250.7666666666655</v>
      </c>
      <c r="K137" s="355">
        <v>4125</v>
      </c>
      <c r="L137" s="355">
        <v>3958.05</v>
      </c>
      <c r="M137" s="355">
        <v>4.6610100000000001</v>
      </c>
      <c r="N137" s="1"/>
      <c r="O137" s="1"/>
    </row>
    <row r="138" spans="1:15" ht="12.75" customHeight="1">
      <c r="A138" s="30">
        <v>128</v>
      </c>
      <c r="B138" s="384" t="s">
        <v>99</v>
      </c>
      <c r="C138" s="355">
        <v>4204.6000000000004</v>
      </c>
      <c r="D138" s="356">
        <v>4212.6500000000005</v>
      </c>
      <c r="E138" s="356">
        <v>4158.7000000000007</v>
      </c>
      <c r="F138" s="356">
        <v>4112.8</v>
      </c>
      <c r="G138" s="356">
        <v>4058.8500000000004</v>
      </c>
      <c r="H138" s="356">
        <v>4258.5500000000011</v>
      </c>
      <c r="I138" s="356">
        <v>4312.5</v>
      </c>
      <c r="J138" s="356">
        <v>4358.4000000000015</v>
      </c>
      <c r="K138" s="355">
        <v>4266.6000000000004</v>
      </c>
      <c r="L138" s="355">
        <v>4166.75</v>
      </c>
      <c r="M138" s="355">
        <v>4.4938599999999997</v>
      </c>
      <c r="N138" s="1"/>
      <c r="O138" s="1"/>
    </row>
    <row r="139" spans="1:15" ht="12.75" customHeight="1">
      <c r="A139" s="30">
        <v>129</v>
      </c>
      <c r="B139" s="384" t="s">
        <v>565</v>
      </c>
      <c r="C139" s="355">
        <v>2295.9499999999998</v>
      </c>
      <c r="D139" s="356">
        <v>2302</v>
      </c>
      <c r="E139" s="356">
        <v>2259</v>
      </c>
      <c r="F139" s="356">
        <v>2222.0500000000002</v>
      </c>
      <c r="G139" s="356">
        <v>2179.0500000000002</v>
      </c>
      <c r="H139" s="356">
        <v>2338.9499999999998</v>
      </c>
      <c r="I139" s="356">
        <v>2381.9499999999998</v>
      </c>
      <c r="J139" s="356">
        <v>2418.8999999999996</v>
      </c>
      <c r="K139" s="355">
        <v>2345</v>
      </c>
      <c r="L139" s="355">
        <v>2265.0500000000002</v>
      </c>
      <c r="M139" s="355">
        <v>0.41965999999999998</v>
      </c>
      <c r="N139" s="1"/>
      <c r="O139" s="1"/>
    </row>
    <row r="140" spans="1:15" ht="12.75" customHeight="1">
      <c r="A140" s="30">
        <v>130</v>
      </c>
      <c r="B140" s="384" t="s">
        <v>355</v>
      </c>
      <c r="C140" s="355">
        <v>60.8</v>
      </c>
      <c r="D140" s="356">
        <v>61.216666666666661</v>
      </c>
      <c r="E140" s="356">
        <v>59.783333333333324</v>
      </c>
      <c r="F140" s="356">
        <v>58.766666666666666</v>
      </c>
      <c r="G140" s="356">
        <v>57.333333333333329</v>
      </c>
      <c r="H140" s="356">
        <v>62.23333333333332</v>
      </c>
      <c r="I140" s="356">
        <v>63.666666666666657</v>
      </c>
      <c r="J140" s="356">
        <v>64.683333333333309</v>
      </c>
      <c r="K140" s="355">
        <v>62.65</v>
      </c>
      <c r="L140" s="355">
        <v>60.2</v>
      </c>
      <c r="M140" s="355">
        <v>19.19558</v>
      </c>
      <c r="N140" s="1"/>
      <c r="O140" s="1"/>
    </row>
    <row r="141" spans="1:15" ht="12.75" customHeight="1">
      <c r="A141" s="30">
        <v>131</v>
      </c>
      <c r="B141" s="384" t="s">
        <v>100</v>
      </c>
      <c r="C141" s="355">
        <v>2570.8000000000002</v>
      </c>
      <c r="D141" s="356">
        <v>2556.2833333333333</v>
      </c>
      <c r="E141" s="356">
        <v>2514.8666666666668</v>
      </c>
      <c r="F141" s="356">
        <v>2458.9333333333334</v>
      </c>
      <c r="G141" s="356">
        <v>2417.5166666666669</v>
      </c>
      <c r="H141" s="356">
        <v>2612.2166666666667</v>
      </c>
      <c r="I141" s="356">
        <v>2653.6333333333337</v>
      </c>
      <c r="J141" s="356">
        <v>2709.5666666666666</v>
      </c>
      <c r="K141" s="355">
        <v>2597.6999999999998</v>
      </c>
      <c r="L141" s="355">
        <v>2500.35</v>
      </c>
      <c r="M141" s="355">
        <v>6.7512600000000003</v>
      </c>
      <c r="N141" s="1"/>
      <c r="O141" s="1"/>
    </row>
    <row r="142" spans="1:15" ht="12.75" customHeight="1">
      <c r="A142" s="30">
        <v>132</v>
      </c>
      <c r="B142" s="384" t="s">
        <v>352</v>
      </c>
      <c r="C142" s="355">
        <v>434.2</v>
      </c>
      <c r="D142" s="356">
        <v>438.06666666666666</v>
      </c>
      <c r="E142" s="356">
        <v>427.13333333333333</v>
      </c>
      <c r="F142" s="356">
        <v>420.06666666666666</v>
      </c>
      <c r="G142" s="356">
        <v>409.13333333333333</v>
      </c>
      <c r="H142" s="356">
        <v>445.13333333333333</v>
      </c>
      <c r="I142" s="356">
        <v>456.06666666666661</v>
      </c>
      <c r="J142" s="356">
        <v>463.13333333333333</v>
      </c>
      <c r="K142" s="355">
        <v>449</v>
      </c>
      <c r="L142" s="355">
        <v>431</v>
      </c>
      <c r="M142" s="355">
        <v>1.48739</v>
      </c>
      <c r="N142" s="1"/>
      <c r="O142" s="1"/>
    </row>
    <row r="143" spans="1:15" ht="12.75" customHeight="1">
      <c r="A143" s="30">
        <v>133</v>
      </c>
      <c r="B143" s="384" t="s">
        <v>353</v>
      </c>
      <c r="C143" s="355">
        <v>132.65</v>
      </c>
      <c r="D143" s="356">
        <v>133.21666666666667</v>
      </c>
      <c r="E143" s="356">
        <v>130.43333333333334</v>
      </c>
      <c r="F143" s="356">
        <v>128.21666666666667</v>
      </c>
      <c r="G143" s="356">
        <v>125.43333333333334</v>
      </c>
      <c r="H143" s="356">
        <v>135.43333333333334</v>
      </c>
      <c r="I143" s="356">
        <v>138.2166666666667</v>
      </c>
      <c r="J143" s="356">
        <v>140.43333333333334</v>
      </c>
      <c r="K143" s="355">
        <v>136</v>
      </c>
      <c r="L143" s="355">
        <v>131</v>
      </c>
      <c r="M143" s="355">
        <v>3.7538800000000001</v>
      </c>
      <c r="N143" s="1"/>
      <c r="O143" s="1"/>
    </row>
    <row r="144" spans="1:15" ht="12.75" customHeight="1">
      <c r="A144" s="30">
        <v>134</v>
      </c>
      <c r="B144" s="384" t="s">
        <v>356</v>
      </c>
      <c r="C144" s="355">
        <v>384.1</v>
      </c>
      <c r="D144" s="356">
        <v>379.48333333333335</v>
      </c>
      <c r="E144" s="356">
        <v>370.9666666666667</v>
      </c>
      <c r="F144" s="356">
        <v>357.83333333333337</v>
      </c>
      <c r="G144" s="356">
        <v>349.31666666666672</v>
      </c>
      <c r="H144" s="356">
        <v>392.61666666666667</v>
      </c>
      <c r="I144" s="356">
        <v>401.13333333333333</v>
      </c>
      <c r="J144" s="356">
        <v>414.26666666666665</v>
      </c>
      <c r="K144" s="355">
        <v>388</v>
      </c>
      <c r="L144" s="355">
        <v>366.35</v>
      </c>
      <c r="M144" s="355">
        <v>2.2807300000000001</v>
      </c>
      <c r="N144" s="1"/>
      <c r="O144" s="1"/>
    </row>
    <row r="145" spans="1:15" ht="12.75" customHeight="1">
      <c r="A145" s="30">
        <v>135</v>
      </c>
      <c r="B145" s="384" t="s">
        <v>255</v>
      </c>
      <c r="C145" s="355">
        <v>495.35</v>
      </c>
      <c r="D145" s="356">
        <v>495.38333333333338</v>
      </c>
      <c r="E145" s="356">
        <v>489.96666666666675</v>
      </c>
      <c r="F145" s="356">
        <v>484.58333333333337</v>
      </c>
      <c r="G145" s="356">
        <v>479.16666666666674</v>
      </c>
      <c r="H145" s="356">
        <v>500.76666666666677</v>
      </c>
      <c r="I145" s="356">
        <v>506.18333333333339</v>
      </c>
      <c r="J145" s="356">
        <v>511.56666666666678</v>
      </c>
      <c r="K145" s="355">
        <v>500.8</v>
      </c>
      <c r="L145" s="355">
        <v>490</v>
      </c>
      <c r="M145" s="355">
        <v>2.0786799999999999</v>
      </c>
      <c r="N145" s="1"/>
      <c r="O145" s="1"/>
    </row>
    <row r="146" spans="1:15" ht="12.75" customHeight="1">
      <c r="A146" s="30">
        <v>136</v>
      </c>
      <c r="B146" s="384" t="s">
        <v>256</v>
      </c>
      <c r="C146" s="355">
        <v>1390.3</v>
      </c>
      <c r="D146" s="356">
        <v>1385.75</v>
      </c>
      <c r="E146" s="356">
        <v>1344.55</v>
      </c>
      <c r="F146" s="356">
        <v>1298.8</v>
      </c>
      <c r="G146" s="356">
        <v>1257.5999999999999</v>
      </c>
      <c r="H146" s="356">
        <v>1431.5</v>
      </c>
      <c r="I146" s="356">
        <v>1472.6999999999998</v>
      </c>
      <c r="J146" s="356">
        <v>1518.45</v>
      </c>
      <c r="K146" s="355">
        <v>1426.95</v>
      </c>
      <c r="L146" s="355">
        <v>1340</v>
      </c>
      <c r="M146" s="355">
        <v>1.2007099999999999</v>
      </c>
      <c r="N146" s="1"/>
      <c r="O146" s="1"/>
    </row>
    <row r="147" spans="1:15" ht="12.75" customHeight="1">
      <c r="A147" s="30">
        <v>137</v>
      </c>
      <c r="B147" s="384" t="s">
        <v>357</v>
      </c>
      <c r="C147" s="355">
        <v>66.55</v>
      </c>
      <c r="D147" s="356">
        <v>66.75</v>
      </c>
      <c r="E147" s="356">
        <v>65.95</v>
      </c>
      <c r="F147" s="356">
        <v>65.350000000000009</v>
      </c>
      <c r="G147" s="356">
        <v>64.550000000000011</v>
      </c>
      <c r="H147" s="356">
        <v>67.349999999999994</v>
      </c>
      <c r="I147" s="356">
        <v>68.150000000000006</v>
      </c>
      <c r="J147" s="356">
        <v>68.749999999999986</v>
      </c>
      <c r="K147" s="355">
        <v>67.55</v>
      </c>
      <c r="L147" s="355">
        <v>66.150000000000006</v>
      </c>
      <c r="M147" s="355">
        <v>14.44693</v>
      </c>
      <c r="N147" s="1"/>
      <c r="O147" s="1"/>
    </row>
    <row r="148" spans="1:15" ht="12.75" customHeight="1">
      <c r="A148" s="30">
        <v>138</v>
      </c>
      <c r="B148" s="384" t="s">
        <v>354</v>
      </c>
      <c r="C148" s="355">
        <v>168.1</v>
      </c>
      <c r="D148" s="356">
        <v>169.70000000000002</v>
      </c>
      <c r="E148" s="356">
        <v>165.05000000000004</v>
      </c>
      <c r="F148" s="356">
        <v>162.00000000000003</v>
      </c>
      <c r="G148" s="356">
        <v>157.35000000000005</v>
      </c>
      <c r="H148" s="356">
        <v>172.75000000000003</v>
      </c>
      <c r="I148" s="356">
        <v>177.4</v>
      </c>
      <c r="J148" s="356">
        <v>180.45000000000002</v>
      </c>
      <c r="K148" s="355">
        <v>174.35</v>
      </c>
      <c r="L148" s="355">
        <v>166.65</v>
      </c>
      <c r="M148" s="355">
        <v>2.5059399999999998</v>
      </c>
      <c r="N148" s="1"/>
      <c r="O148" s="1"/>
    </row>
    <row r="149" spans="1:15" ht="12.75" customHeight="1">
      <c r="A149" s="30">
        <v>139</v>
      </c>
      <c r="B149" s="384" t="s">
        <v>358</v>
      </c>
      <c r="C149" s="355">
        <v>113.15</v>
      </c>
      <c r="D149" s="356">
        <v>114.2</v>
      </c>
      <c r="E149" s="356">
        <v>111.45</v>
      </c>
      <c r="F149" s="356">
        <v>109.75</v>
      </c>
      <c r="G149" s="356">
        <v>107</v>
      </c>
      <c r="H149" s="356">
        <v>115.9</v>
      </c>
      <c r="I149" s="356">
        <v>118.65</v>
      </c>
      <c r="J149" s="356">
        <v>120.35000000000001</v>
      </c>
      <c r="K149" s="355">
        <v>116.95</v>
      </c>
      <c r="L149" s="355">
        <v>112.5</v>
      </c>
      <c r="M149" s="355">
        <v>4.7439600000000004</v>
      </c>
      <c r="N149" s="1"/>
      <c r="O149" s="1"/>
    </row>
    <row r="150" spans="1:15" ht="12.75" customHeight="1">
      <c r="A150" s="30">
        <v>140</v>
      </c>
      <c r="B150" s="384" t="s">
        <v>834</v>
      </c>
      <c r="C150" s="355">
        <v>54.1</v>
      </c>
      <c r="D150" s="356">
        <v>54.466666666666669</v>
      </c>
      <c r="E150" s="356">
        <v>53.38333333333334</v>
      </c>
      <c r="F150" s="356">
        <v>52.666666666666671</v>
      </c>
      <c r="G150" s="356">
        <v>51.583333333333343</v>
      </c>
      <c r="H150" s="356">
        <v>55.183333333333337</v>
      </c>
      <c r="I150" s="356">
        <v>56.266666666666666</v>
      </c>
      <c r="J150" s="356">
        <v>56.983333333333334</v>
      </c>
      <c r="K150" s="355">
        <v>55.55</v>
      </c>
      <c r="L150" s="355">
        <v>53.75</v>
      </c>
      <c r="M150" s="355">
        <v>3.3721700000000001</v>
      </c>
      <c r="N150" s="1"/>
      <c r="O150" s="1"/>
    </row>
    <row r="151" spans="1:15" ht="12.75" customHeight="1">
      <c r="A151" s="30">
        <v>141</v>
      </c>
      <c r="B151" s="384" t="s">
        <v>359</v>
      </c>
      <c r="C151" s="355">
        <v>696</v>
      </c>
      <c r="D151" s="356">
        <v>691.19999999999993</v>
      </c>
      <c r="E151" s="356">
        <v>677.09999999999991</v>
      </c>
      <c r="F151" s="356">
        <v>658.19999999999993</v>
      </c>
      <c r="G151" s="356">
        <v>644.09999999999991</v>
      </c>
      <c r="H151" s="356">
        <v>710.09999999999991</v>
      </c>
      <c r="I151" s="356">
        <v>724.2</v>
      </c>
      <c r="J151" s="356">
        <v>743.09999999999991</v>
      </c>
      <c r="K151" s="355">
        <v>705.3</v>
      </c>
      <c r="L151" s="355">
        <v>672.3</v>
      </c>
      <c r="M151" s="355">
        <v>0.45376</v>
      </c>
      <c r="N151" s="1"/>
      <c r="O151" s="1"/>
    </row>
    <row r="152" spans="1:15" ht="12.75" customHeight="1">
      <c r="A152" s="30">
        <v>142</v>
      </c>
      <c r="B152" s="384" t="s">
        <v>101</v>
      </c>
      <c r="C152" s="355">
        <v>1839.35</v>
      </c>
      <c r="D152" s="356">
        <v>1843.8999999999999</v>
      </c>
      <c r="E152" s="356">
        <v>1830.7999999999997</v>
      </c>
      <c r="F152" s="356">
        <v>1822.2499999999998</v>
      </c>
      <c r="G152" s="356">
        <v>1809.1499999999996</v>
      </c>
      <c r="H152" s="356">
        <v>1852.4499999999998</v>
      </c>
      <c r="I152" s="356">
        <v>1865.5499999999997</v>
      </c>
      <c r="J152" s="356">
        <v>1874.1</v>
      </c>
      <c r="K152" s="355">
        <v>1857</v>
      </c>
      <c r="L152" s="355">
        <v>1835.35</v>
      </c>
      <c r="M152" s="355">
        <v>8.1573700000000002</v>
      </c>
      <c r="N152" s="1"/>
      <c r="O152" s="1"/>
    </row>
    <row r="153" spans="1:15" ht="12.75" customHeight="1">
      <c r="A153" s="30">
        <v>143</v>
      </c>
      <c r="B153" s="384" t="s">
        <v>102</v>
      </c>
      <c r="C153" s="355">
        <v>156.19999999999999</v>
      </c>
      <c r="D153" s="356">
        <v>157.9</v>
      </c>
      <c r="E153" s="356">
        <v>153.9</v>
      </c>
      <c r="F153" s="356">
        <v>151.6</v>
      </c>
      <c r="G153" s="356">
        <v>147.6</v>
      </c>
      <c r="H153" s="356">
        <v>160.20000000000002</v>
      </c>
      <c r="I153" s="356">
        <v>164.20000000000002</v>
      </c>
      <c r="J153" s="356">
        <v>166.50000000000003</v>
      </c>
      <c r="K153" s="355">
        <v>161.9</v>
      </c>
      <c r="L153" s="355">
        <v>155.6</v>
      </c>
      <c r="M153" s="355">
        <v>35.337609999999998</v>
      </c>
      <c r="N153" s="1"/>
      <c r="O153" s="1"/>
    </row>
    <row r="154" spans="1:15" ht="12.75" customHeight="1">
      <c r="A154" s="30">
        <v>144</v>
      </c>
      <c r="B154" s="384" t="s">
        <v>835</v>
      </c>
      <c r="C154" s="355">
        <v>116.2</v>
      </c>
      <c r="D154" s="356">
        <v>118.84999999999998</v>
      </c>
      <c r="E154" s="356">
        <v>111.19999999999996</v>
      </c>
      <c r="F154" s="356">
        <v>106.19999999999997</v>
      </c>
      <c r="G154" s="356">
        <v>98.549999999999955</v>
      </c>
      <c r="H154" s="356">
        <v>123.84999999999997</v>
      </c>
      <c r="I154" s="356">
        <v>131.49999999999997</v>
      </c>
      <c r="J154" s="356">
        <v>136.49999999999997</v>
      </c>
      <c r="K154" s="355">
        <v>126.5</v>
      </c>
      <c r="L154" s="355">
        <v>113.85</v>
      </c>
      <c r="M154" s="355">
        <v>3.0798299999999998</v>
      </c>
      <c r="N154" s="1"/>
      <c r="O154" s="1"/>
    </row>
    <row r="155" spans="1:15" ht="12.75" customHeight="1">
      <c r="A155" s="30">
        <v>145</v>
      </c>
      <c r="B155" s="384" t="s">
        <v>360</v>
      </c>
      <c r="C155" s="355">
        <v>304</v>
      </c>
      <c r="D155" s="356">
        <v>305.06666666666666</v>
      </c>
      <c r="E155" s="356">
        <v>298.63333333333333</v>
      </c>
      <c r="F155" s="356">
        <v>293.26666666666665</v>
      </c>
      <c r="G155" s="356">
        <v>286.83333333333331</v>
      </c>
      <c r="H155" s="356">
        <v>310.43333333333334</v>
      </c>
      <c r="I155" s="356">
        <v>316.86666666666662</v>
      </c>
      <c r="J155" s="356">
        <v>322.23333333333335</v>
      </c>
      <c r="K155" s="355">
        <v>311.5</v>
      </c>
      <c r="L155" s="355">
        <v>299.7</v>
      </c>
      <c r="M155" s="355">
        <v>7.2738300000000002</v>
      </c>
      <c r="N155" s="1"/>
      <c r="O155" s="1"/>
    </row>
    <row r="156" spans="1:15" ht="12.75" customHeight="1">
      <c r="A156" s="30">
        <v>146</v>
      </c>
      <c r="B156" s="384" t="s">
        <v>103</v>
      </c>
      <c r="C156" s="355">
        <v>96.2</v>
      </c>
      <c r="D156" s="356">
        <v>97.366666666666674</v>
      </c>
      <c r="E156" s="356">
        <v>94.283333333333346</v>
      </c>
      <c r="F156" s="356">
        <v>92.366666666666674</v>
      </c>
      <c r="G156" s="356">
        <v>89.283333333333346</v>
      </c>
      <c r="H156" s="356">
        <v>99.283333333333346</v>
      </c>
      <c r="I156" s="356">
        <v>102.36666666666666</v>
      </c>
      <c r="J156" s="356">
        <v>104.28333333333335</v>
      </c>
      <c r="K156" s="355">
        <v>100.45</v>
      </c>
      <c r="L156" s="355">
        <v>95.45</v>
      </c>
      <c r="M156" s="355">
        <v>233.69758999999999</v>
      </c>
      <c r="N156" s="1"/>
      <c r="O156" s="1"/>
    </row>
    <row r="157" spans="1:15" ht="12.75" customHeight="1">
      <c r="A157" s="30">
        <v>147</v>
      </c>
      <c r="B157" s="384" t="s">
        <v>362</v>
      </c>
      <c r="C157" s="355">
        <v>454.15</v>
      </c>
      <c r="D157" s="356">
        <v>457.06666666666666</v>
      </c>
      <c r="E157" s="356">
        <v>444.13333333333333</v>
      </c>
      <c r="F157" s="356">
        <v>434.11666666666667</v>
      </c>
      <c r="G157" s="356">
        <v>421.18333333333334</v>
      </c>
      <c r="H157" s="356">
        <v>467.08333333333331</v>
      </c>
      <c r="I157" s="356">
        <v>480.01666666666659</v>
      </c>
      <c r="J157" s="356">
        <v>490.0333333333333</v>
      </c>
      <c r="K157" s="355">
        <v>470</v>
      </c>
      <c r="L157" s="355">
        <v>447.05</v>
      </c>
      <c r="M157" s="355">
        <v>2.61721</v>
      </c>
      <c r="N157" s="1"/>
      <c r="O157" s="1"/>
    </row>
    <row r="158" spans="1:15" ht="12.75" customHeight="1">
      <c r="A158" s="30">
        <v>148</v>
      </c>
      <c r="B158" s="384" t="s">
        <v>361</v>
      </c>
      <c r="C158" s="355">
        <v>3687.9</v>
      </c>
      <c r="D158" s="356">
        <v>3713.4333333333329</v>
      </c>
      <c r="E158" s="356">
        <v>3604.4666666666658</v>
      </c>
      <c r="F158" s="356">
        <v>3521.0333333333328</v>
      </c>
      <c r="G158" s="356">
        <v>3412.0666666666657</v>
      </c>
      <c r="H158" s="356">
        <v>3796.8666666666659</v>
      </c>
      <c r="I158" s="356">
        <v>3905.833333333333</v>
      </c>
      <c r="J158" s="356">
        <v>3989.266666666666</v>
      </c>
      <c r="K158" s="355">
        <v>3822.4</v>
      </c>
      <c r="L158" s="355">
        <v>3630</v>
      </c>
      <c r="M158" s="355">
        <v>0.28305999999999998</v>
      </c>
      <c r="N158" s="1"/>
      <c r="O158" s="1"/>
    </row>
    <row r="159" spans="1:15" ht="12.75" customHeight="1">
      <c r="A159" s="30">
        <v>149</v>
      </c>
      <c r="B159" s="384" t="s">
        <v>363</v>
      </c>
      <c r="C159" s="355">
        <v>162.25</v>
      </c>
      <c r="D159" s="356">
        <v>163.66666666666666</v>
      </c>
      <c r="E159" s="356">
        <v>159.48333333333332</v>
      </c>
      <c r="F159" s="356">
        <v>156.71666666666667</v>
      </c>
      <c r="G159" s="356">
        <v>152.53333333333333</v>
      </c>
      <c r="H159" s="356">
        <v>166.43333333333331</v>
      </c>
      <c r="I159" s="356">
        <v>170.61666666666665</v>
      </c>
      <c r="J159" s="356">
        <v>173.3833333333333</v>
      </c>
      <c r="K159" s="355">
        <v>167.85</v>
      </c>
      <c r="L159" s="355">
        <v>160.9</v>
      </c>
      <c r="M159" s="355">
        <v>6.3354200000000001</v>
      </c>
      <c r="N159" s="1"/>
      <c r="O159" s="1"/>
    </row>
    <row r="160" spans="1:15" ht="12.75" customHeight="1">
      <c r="A160" s="30">
        <v>150</v>
      </c>
      <c r="B160" s="384" t="s">
        <v>380</v>
      </c>
      <c r="C160" s="355">
        <v>2749.5</v>
      </c>
      <c r="D160" s="356">
        <v>2786.2999999999997</v>
      </c>
      <c r="E160" s="356">
        <v>2712.6999999999994</v>
      </c>
      <c r="F160" s="356">
        <v>2675.8999999999996</v>
      </c>
      <c r="G160" s="356">
        <v>2602.2999999999993</v>
      </c>
      <c r="H160" s="356">
        <v>2823.0999999999995</v>
      </c>
      <c r="I160" s="356">
        <v>2896.7</v>
      </c>
      <c r="J160" s="356">
        <v>2933.4999999999995</v>
      </c>
      <c r="K160" s="355">
        <v>2859.9</v>
      </c>
      <c r="L160" s="355">
        <v>2749.5</v>
      </c>
      <c r="M160" s="355">
        <v>0.61165999999999998</v>
      </c>
      <c r="N160" s="1"/>
      <c r="O160" s="1"/>
    </row>
    <row r="161" spans="1:15" ht="12.75" customHeight="1">
      <c r="A161" s="30">
        <v>151</v>
      </c>
      <c r="B161" s="384" t="s">
        <v>257</v>
      </c>
      <c r="C161" s="355">
        <v>259</v>
      </c>
      <c r="D161" s="356">
        <v>259.83333333333331</v>
      </c>
      <c r="E161" s="356">
        <v>252.16666666666663</v>
      </c>
      <c r="F161" s="356">
        <v>245.33333333333331</v>
      </c>
      <c r="G161" s="356">
        <v>237.66666666666663</v>
      </c>
      <c r="H161" s="356">
        <v>266.66666666666663</v>
      </c>
      <c r="I161" s="356">
        <v>274.33333333333326</v>
      </c>
      <c r="J161" s="356">
        <v>281.16666666666663</v>
      </c>
      <c r="K161" s="355">
        <v>267.5</v>
      </c>
      <c r="L161" s="355">
        <v>253</v>
      </c>
      <c r="M161" s="355">
        <v>26.12884</v>
      </c>
      <c r="N161" s="1"/>
      <c r="O161" s="1"/>
    </row>
    <row r="162" spans="1:15" ht="12.75" customHeight="1">
      <c r="A162" s="30">
        <v>152</v>
      </c>
      <c r="B162" s="384" t="s">
        <v>366</v>
      </c>
      <c r="C162" s="355">
        <v>45.15</v>
      </c>
      <c r="D162" s="356">
        <v>45.683333333333337</v>
      </c>
      <c r="E162" s="356">
        <v>44.466666666666676</v>
      </c>
      <c r="F162" s="356">
        <v>43.783333333333339</v>
      </c>
      <c r="G162" s="356">
        <v>42.566666666666677</v>
      </c>
      <c r="H162" s="356">
        <v>46.366666666666674</v>
      </c>
      <c r="I162" s="356">
        <v>47.583333333333343</v>
      </c>
      <c r="J162" s="356">
        <v>48.266666666666673</v>
      </c>
      <c r="K162" s="355">
        <v>46.9</v>
      </c>
      <c r="L162" s="355">
        <v>45</v>
      </c>
      <c r="M162" s="355">
        <v>15.888299999999999</v>
      </c>
      <c r="N162" s="1"/>
      <c r="O162" s="1"/>
    </row>
    <row r="163" spans="1:15" ht="12.75" customHeight="1">
      <c r="A163" s="30">
        <v>153</v>
      </c>
      <c r="B163" s="384" t="s">
        <v>364</v>
      </c>
      <c r="C163" s="355">
        <v>138.19999999999999</v>
      </c>
      <c r="D163" s="356">
        <v>139.56666666666666</v>
      </c>
      <c r="E163" s="356">
        <v>136.13333333333333</v>
      </c>
      <c r="F163" s="356">
        <v>134.06666666666666</v>
      </c>
      <c r="G163" s="356">
        <v>130.63333333333333</v>
      </c>
      <c r="H163" s="356">
        <v>141.63333333333333</v>
      </c>
      <c r="I163" s="356">
        <v>145.06666666666666</v>
      </c>
      <c r="J163" s="356">
        <v>147.13333333333333</v>
      </c>
      <c r="K163" s="355">
        <v>143</v>
      </c>
      <c r="L163" s="355">
        <v>137.5</v>
      </c>
      <c r="M163" s="355">
        <v>39.986510000000003</v>
      </c>
      <c r="N163" s="1"/>
      <c r="O163" s="1"/>
    </row>
    <row r="164" spans="1:15" ht="12.75" customHeight="1">
      <c r="A164" s="30">
        <v>154</v>
      </c>
      <c r="B164" s="384" t="s">
        <v>379</v>
      </c>
      <c r="C164" s="355">
        <v>178.05</v>
      </c>
      <c r="D164" s="356">
        <v>180.44999999999996</v>
      </c>
      <c r="E164" s="356">
        <v>174.54999999999993</v>
      </c>
      <c r="F164" s="356">
        <v>171.04999999999995</v>
      </c>
      <c r="G164" s="356">
        <v>165.14999999999992</v>
      </c>
      <c r="H164" s="356">
        <v>183.94999999999993</v>
      </c>
      <c r="I164" s="356">
        <v>189.84999999999997</v>
      </c>
      <c r="J164" s="356">
        <v>193.34999999999994</v>
      </c>
      <c r="K164" s="355">
        <v>186.35</v>
      </c>
      <c r="L164" s="355">
        <v>176.95</v>
      </c>
      <c r="M164" s="355">
        <v>4.6193600000000004</v>
      </c>
      <c r="N164" s="1"/>
      <c r="O164" s="1"/>
    </row>
    <row r="165" spans="1:15" ht="12.75" customHeight="1">
      <c r="A165" s="30">
        <v>155</v>
      </c>
      <c r="B165" s="384" t="s">
        <v>104</v>
      </c>
      <c r="C165" s="355">
        <v>137.55000000000001</v>
      </c>
      <c r="D165" s="356">
        <v>138.18333333333334</v>
      </c>
      <c r="E165" s="356">
        <v>135.66666666666669</v>
      </c>
      <c r="F165" s="356">
        <v>133.78333333333336</v>
      </c>
      <c r="G165" s="356">
        <v>131.26666666666671</v>
      </c>
      <c r="H165" s="356">
        <v>140.06666666666666</v>
      </c>
      <c r="I165" s="356">
        <v>142.58333333333331</v>
      </c>
      <c r="J165" s="356">
        <v>144.46666666666664</v>
      </c>
      <c r="K165" s="355">
        <v>140.69999999999999</v>
      </c>
      <c r="L165" s="355">
        <v>136.30000000000001</v>
      </c>
      <c r="M165" s="355">
        <v>83.955200000000005</v>
      </c>
      <c r="N165" s="1"/>
      <c r="O165" s="1"/>
    </row>
    <row r="166" spans="1:15" ht="12.75" customHeight="1">
      <c r="A166" s="30">
        <v>156</v>
      </c>
      <c r="B166" s="384" t="s">
        <v>368</v>
      </c>
      <c r="C166" s="355">
        <v>2818.85</v>
      </c>
      <c r="D166" s="356">
        <v>2806.2666666666664</v>
      </c>
      <c r="E166" s="356">
        <v>2762.583333333333</v>
      </c>
      <c r="F166" s="356">
        <v>2706.3166666666666</v>
      </c>
      <c r="G166" s="356">
        <v>2662.6333333333332</v>
      </c>
      <c r="H166" s="356">
        <v>2862.5333333333328</v>
      </c>
      <c r="I166" s="356">
        <v>2906.2166666666662</v>
      </c>
      <c r="J166" s="356">
        <v>2962.4833333333327</v>
      </c>
      <c r="K166" s="355">
        <v>2849.95</v>
      </c>
      <c r="L166" s="355">
        <v>2750</v>
      </c>
      <c r="M166" s="355">
        <v>0.40991</v>
      </c>
      <c r="N166" s="1"/>
      <c r="O166" s="1"/>
    </row>
    <row r="167" spans="1:15" ht="12.75" customHeight="1">
      <c r="A167" s="30">
        <v>157</v>
      </c>
      <c r="B167" s="384" t="s">
        <v>369</v>
      </c>
      <c r="C167" s="355">
        <v>2975.85</v>
      </c>
      <c r="D167" s="356">
        <v>2965.1333333333332</v>
      </c>
      <c r="E167" s="356">
        <v>2917.1666666666665</v>
      </c>
      <c r="F167" s="356">
        <v>2858.4833333333331</v>
      </c>
      <c r="G167" s="356">
        <v>2810.5166666666664</v>
      </c>
      <c r="H167" s="356">
        <v>3023.8166666666666</v>
      </c>
      <c r="I167" s="356">
        <v>3071.7833333333338</v>
      </c>
      <c r="J167" s="356">
        <v>3130.4666666666667</v>
      </c>
      <c r="K167" s="355">
        <v>3013.1</v>
      </c>
      <c r="L167" s="355">
        <v>2906.45</v>
      </c>
      <c r="M167" s="355">
        <v>0.18895000000000001</v>
      </c>
      <c r="N167" s="1"/>
      <c r="O167" s="1"/>
    </row>
    <row r="168" spans="1:15" ht="12.75" customHeight="1">
      <c r="A168" s="30">
        <v>158</v>
      </c>
      <c r="B168" s="384" t="s">
        <v>375</v>
      </c>
      <c r="C168" s="355">
        <v>311</v>
      </c>
      <c r="D168" s="356">
        <v>313.96666666666664</v>
      </c>
      <c r="E168" s="356">
        <v>302.2833333333333</v>
      </c>
      <c r="F168" s="356">
        <v>293.56666666666666</v>
      </c>
      <c r="G168" s="356">
        <v>281.88333333333333</v>
      </c>
      <c r="H168" s="356">
        <v>322.68333333333328</v>
      </c>
      <c r="I168" s="356">
        <v>334.36666666666656</v>
      </c>
      <c r="J168" s="356">
        <v>343.08333333333326</v>
      </c>
      <c r="K168" s="355">
        <v>325.64999999999998</v>
      </c>
      <c r="L168" s="355">
        <v>305.25</v>
      </c>
      <c r="M168" s="355">
        <v>10.074020000000001</v>
      </c>
      <c r="N168" s="1"/>
      <c r="O168" s="1"/>
    </row>
    <row r="169" spans="1:15" ht="12.75" customHeight="1">
      <c r="A169" s="30">
        <v>159</v>
      </c>
      <c r="B169" s="384" t="s">
        <v>370</v>
      </c>
      <c r="C169" s="355">
        <v>131</v>
      </c>
      <c r="D169" s="356">
        <v>131.65</v>
      </c>
      <c r="E169" s="356">
        <v>129.4</v>
      </c>
      <c r="F169" s="356">
        <v>127.80000000000001</v>
      </c>
      <c r="G169" s="356">
        <v>125.55000000000001</v>
      </c>
      <c r="H169" s="356">
        <v>133.25</v>
      </c>
      <c r="I169" s="356">
        <v>135.5</v>
      </c>
      <c r="J169" s="356">
        <v>137.1</v>
      </c>
      <c r="K169" s="355">
        <v>133.9</v>
      </c>
      <c r="L169" s="355">
        <v>130.05000000000001</v>
      </c>
      <c r="M169" s="355">
        <v>3.64012</v>
      </c>
      <c r="N169" s="1"/>
      <c r="O169" s="1"/>
    </row>
    <row r="170" spans="1:15" ht="12.75" customHeight="1">
      <c r="A170" s="30">
        <v>160</v>
      </c>
      <c r="B170" s="384" t="s">
        <v>371</v>
      </c>
      <c r="C170" s="355">
        <v>4977.6499999999996</v>
      </c>
      <c r="D170" s="356">
        <v>5016.1333333333332</v>
      </c>
      <c r="E170" s="356">
        <v>4926.5166666666664</v>
      </c>
      <c r="F170" s="356">
        <v>4875.3833333333332</v>
      </c>
      <c r="G170" s="356">
        <v>4785.7666666666664</v>
      </c>
      <c r="H170" s="356">
        <v>5067.2666666666664</v>
      </c>
      <c r="I170" s="356">
        <v>5156.8833333333332</v>
      </c>
      <c r="J170" s="356">
        <v>5208.0166666666664</v>
      </c>
      <c r="K170" s="355">
        <v>5105.75</v>
      </c>
      <c r="L170" s="355">
        <v>4965</v>
      </c>
      <c r="M170" s="355">
        <v>9.1630000000000003E-2</v>
      </c>
      <c r="N170" s="1"/>
      <c r="O170" s="1"/>
    </row>
    <row r="171" spans="1:15" ht="12.75" customHeight="1">
      <c r="A171" s="30">
        <v>161</v>
      </c>
      <c r="B171" s="384" t="s">
        <v>258</v>
      </c>
      <c r="C171" s="355">
        <v>3507.5</v>
      </c>
      <c r="D171" s="356">
        <v>3510.8333333333335</v>
      </c>
      <c r="E171" s="356">
        <v>3446.666666666667</v>
      </c>
      <c r="F171" s="356">
        <v>3385.8333333333335</v>
      </c>
      <c r="G171" s="356">
        <v>3321.666666666667</v>
      </c>
      <c r="H171" s="356">
        <v>3571.666666666667</v>
      </c>
      <c r="I171" s="356">
        <v>3635.8333333333339</v>
      </c>
      <c r="J171" s="356">
        <v>3696.666666666667</v>
      </c>
      <c r="K171" s="355">
        <v>3575</v>
      </c>
      <c r="L171" s="355">
        <v>3450</v>
      </c>
      <c r="M171" s="355">
        <v>4.8109999999999999</v>
      </c>
      <c r="N171" s="1"/>
      <c r="O171" s="1"/>
    </row>
    <row r="172" spans="1:15" ht="12.75" customHeight="1">
      <c r="A172" s="30">
        <v>162</v>
      </c>
      <c r="B172" s="384" t="s">
        <v>372</v>
      </c>
      <c r="C172" s="355">
        <v>1542.2</v>
      </c>
      <c r="D172" s="356">
        <v>1548.9833333333336</v>
      </c>
      <c r="E172" s="356">
        <v>1529.5666666666671</v>
      </c>
      <c r="F172" s="356">
        <v>1516.9333333333334</v>
      </c>
      <c r="G172" s="356">
        <v>1497.5166666666669</v>
      </c>
      <c r="H172" s="356">
        <v>1561.6166666666672</v>
      </c>
      <c r="I172" s="356">
        <v>1581.0333333333338</v>
      </c>
      <c r="J172" s="356">
        <v>1593.6666666666674</v>
      </c>
      <c r="K172" s="355">
        <v>1568.4</v>
      </c>
      <c r="L172" s="355">
        <v>1536.35</v>
      </c>
      <c r="M172" s="355">
        <v>0.59167000000000003</v>
      </c>
      <c r="N172" s="1"/>
      <c r="O172" s="1"/>
    </row>
    <row r="173" spans="1:15" ht="12.75" customHeight="1">
      <c r="A173" s="30">
        <v>163</v>
      </c>
      <c r="B173" s="384" t="s">
        <v>105</v>
      </c>
      <c r="C173" s="355">
        <v>478.3</v>
      </c>
      <c r="D173" s="356">
        <v>482.76666666666665</v>
      </c>
      <c r="E173" s="356">
        <v>470.5333333333333</v>
      </c>
      <c r="F173" s="356">
        <v>462.76666666666665</v>
      </c>
      <c r="G173" s="356">
        <v>450.5333333333333</v>
      </c>
      <c r="H173" s="356">
        <v>490.5333333333333</v>
      </c>
      <c r="I173" s="356">
        <v>502.76666666666665</v>
      </c>
      <c r="J173" s="356">
        <v>510.5333333333333</v>
      </c>
      <c r="K173" s="355">
        <v>495</v>
      </c>
      <c r="L173" s="355">
        <v>475</v>
      </c>
      <c r="M173" s="355">
        <v>7.9818199999999999</v>
      </c>
      <c r="N173" s="1"/>
      <c r="O173" s="1"/>
    </row>
    <row r="174" spans="1:15" ht="12.75" customHeight="1">
      <c r="A174" s="30">
        <v>164</v>
      </c>
      <c r="B174" s="384" t="s">
        <v>367</v>
      </c>
      <c r="C174" s="355">
        <v>4572.3500000000004</v>
      </c>
      <c r="D174" s="356">
        <v>4610.166666666667</v>
      </c>
      <c r="E174" s="356">
        <v>4495.4333333333343</v>
      </c>
      <c r="F174" s="356">
        <v>4418.5166666666673</v>
      </c>
      <c r="G174" s="356">
        <v>4303.7833333333347</v>
      </c>
      <c r="H174" s="356">
        <v>4687.0833333333339</v>
      </c>
      <c r="I174" s="356">
        <v>4801.8166666666657</v>
      </c>
      <c r="J174" s="356">
        <v>4878.7333333333336</v>
      </c>
      <c r="K174" s="355">
        <v>4724.8999999999996</v>
      </c>
      <c r="L174" s="355">
        <v>4533.25</v>
      </c>
      <c r="M174" s="355">
        <v>0.29762</v>
      </c>
      <c r="N174" s="1"/>
      <c r="O174" s="1"/>
    </row>
    <row r="175" spans="1:15" ht="12.75" customHeight="1">
      <c r="A175" s="30">
        <v>165</v>
      </c>
      <c r="B175" s="384" t="s">
        <v>107</v>
      </c>
      <c r="C175" s="355">
        <v>39.200000000000003</v>
      </c>
      <c r="D175" s="356">
        <v>39.866666666666667</v>
      </c>
      <c r="E175" s="356">
        <v>38.333333333333336</v>
      </c>
      <c r="F175" s="356">
        <v>37.466666666666669</v>
      </c>
      <c r="G175" s="356">
        <v>35.933333333333337</v>
      </c>
      <c r="H175" s="356">
        <v>40.733333333333334</v>
      </c>
      <c r="I175" s="356">
        <v>42.266666666666666</v>
      </c>
      <c r="J175" s="356">
        <v>43.133333333333333</v>
      </c>
      <c r="K175" s="355">
        <v>41.4</v>
      </c>
      <c r="L175" s="355">
        <v>39</v>
      </c>
      <c r="M175" s="355">
        <v>220.10298</v>
      </c>
      <c r="N175" s="1"/>
      <c r="O175" s="1"/>
    </row>
    <row r="176" spans="1:15" ht="12.75" customHeight="1">
      <c r="A176" s="30">
        <v>166</v>
      </c>
      <c r="B176" s="384" t="s">
        <v>381</v>
      </c>
      <c r="C176" s="355">
        <v>539.35</v>
      </c>
      <c r="D176" s="356">
        <v>546.44999999999993</v>
      </c>
      <c r="E176" s="356">
        <v>529.89999999999986</v>
      </c>
      <c r="F176" s="356">
        <v>520.44999999999993</v>
      </c>
      <c r="G176" s="356">
        <v>503.89999999999986</v>
      </c>
      <c r="H176" s="356">
        <v>555.89999999999986</v>
      </c>
      <c r="I176" s="356">
        <v>572.44999999999982</v>
      </c>
      <c r="J176" s="356">
        <v>581.89999999999986</v>
      </c>
      <c r="K176" s="355">
        <v>563</v>
      </c>
      <c r="L176" s="355">
        <v>537</v>
      </c>
      <c r="M176" s="355">
        <v>47.364019999999996</v>
      </c>
      <c r="N176" s="1"/>
      <c r="O176" s="1"/>
    </row>
    <row r="177" spans="1:15" ht="12.75" customHeight="1">
      <c r="A177" s="30">
        <v>167</v>
      </c>
      <c r="B177" s="384" t="s">
        <v>373</v>
      </c>
      <c r="C177" s="355">
        <v>1055.6500000000001</v>
      </c>
      <c r="D177" s="356">
        <v>1063.8666666666668</v>
      </c>
      <c r="E177" s="356">
        <v>1042.7833333333335</v>
      </c>
      <c r="F177" s="356">
        <v>1029.9166666666667</v>
      </c>
      <c r="G177" s="356">
        <v>1008.8333333333335</v>
      </c>
      <c r="H177" s="356">
        <v>1076.7333333333336</v>
      </c>
      <c r="I177" s="356">
        <v>1097.8166666666666</v>
      </c>
      <c r="J177" s="356">
        <v>1110.6833333333336</v>
      </c>
      <c r="K177" s="355">
        <v>1084.95</v>
      </c>
      <c r="L177" s="355">
        <v>1051</v>
      </c>
      <c r="M177" s="355">
        <v>0.19494</v>
      </c>
      <c r="N177" s="1"/>
      <c r="O177" s="1"/>
    </row>
    <row r="178" spans="1:15" ht="12.75" customHeight="1">
      <c r="A178" s="30">
        <v>168</v>
      </c>
      <c r="B178" s="384" t="s">
        <v>259</v>
      </c>
      <c r="C178" s="355">
        <v>492.25</v>
      </c>
      <c r="D178" s="356">
        <v>493.40000000000003</v>
      </c>
      <c r="E178" s="356">
        <v>486.80000000000007</v>
      </c>
      <c r="F178" s="356">
        <v>481.35</v>
      </c>
      <c r="G178" s="356">
        <v>474.75000000000006</v>
      </c>
      <c r="H178" s="356">
        <v>498.85000000000008</v>
      </c>
      <c r="I178" s="356">
        <v>505.4500000000001</v>
      </c>
      <c r="J178" s="356">
        <v>510.90000000000009</v>
      </c>
      <c r="K178" s="355">
        <v>500</v>
      </c>
      <c r="L178" s="355">
        <v>487.95</v>
      </c>
      <c r="M178" s="355">
        <v>0.70079999999999998</v>
      </c>
      <c r="N178" s="1"/>
      <c r="O178" s="1"/>
    </row>
    <row r="179" spans="1:15" ht="12.75" customHeight="1">
      <c r="A179" s="30">
        <v>169</v>
      </c>
      <c r="B179" s="384" t="s">
        <v>108</v>
      </c>
      <c r="C179" s="355">
        <v>799.75</v>
      </c>
      <c r="D179" s="356">
        <v>804.83333333333337</v>
      </c>
      <c r="E179" s="356">
        <v>789.06666666666672</v>
      </c>
      <c r="F179" s="356">
        <v>778.38333333333333</v>
      </c>
      <c r="G179" s="356">
        <v>762.61666666666667</v>
      </c>
      <c r="H179" s="356">
        <v>815.51666666666677</v>
      </c>
      <c r="I179" s="356">
        <v>831.28333333333342</v>
      </c>
      <c r="J179" s="356">
        <v>841.96666666666681</v>
      </c>
      <c r="K179" s="355">
        <v>820.6</v>
      </c>
      <c r="L179" s="355">
        <v>794.15</v>
      </c>
      <c r="M179" s="355">
        <v>17.08417</v>
      </c>
      <c r="N179" s="1"/>
      <c r="O179" s="1"/>
    </row>
    <row r="180" spans="1:15" ht="12.75" customHeight="1">
      <c r="A180" s="30">
        <v>170</v>
      </c>
      <c r="B180" s="384" t="s">
        <v>260</v>
      </c>
      <c r="C180" s="355">
        <v>540.20000000000005</v>
      </c>
      <c r="D180" s="356">
        <v>548.19999999999993</v>
      </c>
      <c r="E180" s="356">
        <v>527.39999999999986</v>
      </c>
      <c r="F180" s="356">
        <v>514.59999999999991</v>
      </c>
      <c r="G180" s="356">
        <v>493.79999999999984</v>
      </c>
      <c r="H180" s="356">
        <v>560.99999999999989</v>
      </c>
      <c r="I180" s="356">
        <v>581.79999999999984</v>
      </c>
      <c r="J180" s="356">
        <v>594.59999999999991</v>
      </c>
      <c r="K180" s="355">
        <v>569</v>
      </c>
      <c r="L180" s="355">
        <v>535.4</v>
      </c>
      <c r="M180" s="355">
        <v>0.89549000000000001</v>
      </c>
      <c r="N180" s="1"/>
      <c r="O180" s="1"/>
    </row>
    <row r="181" spans="1:15" ht="12.75" customHeight="1">
      <c r="A181" s="30">
        <v>171</v>
      </c>
      <c r="B181" s="384" t="s">
        <v>109</v>
      </c>
      <c r="C181" s="355">
        <v>1472.2</v>
      </c>
      <c r="D181" s="356">
        <v>1493.7333333333333</v>
      </c>
      <c r="E181" s="356">
        <v>1437.4666666666667</v>
      </c>
      <c r="F181" s="356">
        <v>1402.7333333333333</v>
      </c>
      <c r="G181" s="356">
        <v>1346.4666666666667</v>
      </c>
      <c r="H181" s="356">
        <v>1528.4666666666667</v>
      </c>
      <c r="I181" s="356">
        <v>1584.7333333333336</v>
      </c>
      <c r="J181" s="356">
        <v>1619.4666666666667</v>
      </c>
      <c r="K181" s="355">
        <v>1550</v>
      </c>
      <c r="L181" s="355">
        <v>1459</v>
      </c>
      <c r="M181" s="355">
        <v>14.714029999999999</v>
      </c>
      <c r="N181" s="1"/>
      <c r="O181" s="1"/>
    </row>
    <row r="182" spans="1:15" ht="12.75" customHeight="1">
      <c r="A182" s="30">
        <v>172</v>
      </c>
      <c r="B182" s="384" t="s">
        <v>382</v>
      </c>
      <c r="C182" s="355">
        <v>91.1</v>
      </c>
      <c r="D182" s="356">
        <v>91.316666666666663</v>
      </c>
      <c r="E182" s="356">
        <v>89.833333333333329</v>
      </c>
      <c r="F182" s="356">
        <v>88.566666666666663</v>
      </c>
      <c r="G182" s="356">
        <v>87.083333333333329</v>
      </c>
      <c r="H182" s="356">
        <v>92.583333333333329</v>
      </c>
      <c r="I182" s="356">
        <v>94.066666666666677</v>
      </c>
      <c r="J182" s="356">
        <v>95.333333333333329</v>
      </c>
      <c r="K182" s="355">
        <v>92.8</v>
      </c>
      <c r="L182" s="355">
        <v>90.05</v>
      </c>
      <c r="M182" s="355">
        <v>4.9009400000000003</v>
      </c>
      <c r="N182" s="1"/>
      <c r="O182" s="1"/>
    </row>
    <row r="183" spans="1:15" ht="12.75" customHeight="1">
      <c r="A183" s="30">
        <v>173</v>
      </c>
      <c r="B183" s="384" t="s">
        <v>110</v>
      </c>
      <c r="C183" s="355">
        <v>302.5</v>
      </c>
      <c r="D183" s="356">
        <v>304.43333333333334</v>
      </c>
      <c r="E183" s="356">
        <v>298.06666666666666</v>
      </c>
      <c r="F183" s="356">
        <v>293.63333333333333</v>
      </c>
      <c r="G183" s="356">
        <v>287.26666666666665</v>
      </c>
      <c r="H183" s="356">
        <v>308.86666666666667</v>
      </c>
      <c r="I183" s="356">
        <v>315.23333333333335</v>
      </c>
      <c r="J183" s="356">
        <v>319.66666666666669</v>
      </c>
      <c r="K183" s="355">
        <v>310.8</v>
      </c>
      <c r="L183" s="355">
        <v>300</v>
      </c>
      <c r="M183" s="355">
        <v>8.9358599999999999</v>
      </c>
      <c r="N183" s="1"/>
      <c r="O183" s="1"/>
    </row>
    <row r="184" spans="1:15" ht="12.75" customHeight="1">
      <c r="A184" s="30">
        <v>174</v>
      </c>
      <c r="B184" s="384" t="s">
        <v>374</v>
      </c>
      <c r="C184" s="355">
        <v>480.6</v>
      </c>
      <c r="D184" s="356">
        <v>488.88333333333338</v>
      </c>
      <c r="E184" s="356">
        <v>467.11666666666679</v>
      </c>
      <c r="F184" s="356">
        <v>453.63333333333338</v>
      </c>
      <c r="G184" s="356">
        <v>431.86666666666679</v>
      </c>
      <c r="H184" s="356">
        <v>502.36666666666679</v>
      </c>
      <c r="I184" s="356">
        <v>524.13333333333333</v>
      </c>
      <c r="J184" s="356">
        <v>537.61666666666679</v>
      </c>
      <c r="K184" s="355">
        <v>510.65</v>
      </c>
      <c r="L184" s="355">
        <v>475.4</v>
      </c>
      <c r="M184" s="355">
        <v>9.4246700000000008</v>
      </c>
      <c r="N184" s="1"/>
      <c r="O184" s="1"/>
    </row>
    <row r="185" spans="1:15" ht="12.75" customHeight="1">
      <c r="A185" s="30">
        <v>175</v>
      </c>
      <c r="B185" s="384" t="s">
        <v>111</v>
      </c>
      <c r="C185" s="355">
        <v>1642.95</v>
      </c>
      <c r="D185" s="356">
        <v>1658.4000000000003</v>
      </c>
      <c r="E185" s="356">
        <v>1620.2000000000007</v>
      </c>
      <c r="F185" s="356">
        <v>1597.4500000000005</v>
      </c>
      <c r="G185" s="356">
        <v>1559.2500000000009</v>
      </c>
      <c r="H185" s="356">
        <v>1681.1500000000005</v>
      </c>
      <c r="I185" s="356">
        <v>1719.35</v>
      </c>
      <c r="J185" s="356">
        <v>1742.1000000000004</v>
      </c>
      <c r="K185" s="355">
        <v>1696.6</v>
      </c>
      <c r="L185" s="355">
        <v>1635.65</v>
      </c>
      <c r="M185" s="355">
        <v>8.2474100000000004</v>
      </c>
      <c r="N185" s="1"/>
      <c r="O185" s="1"/>
    </row>
    <row r="186" spans="1:15" ht="12.75" customHeight="1">
      <c r="A186" s="30">
        <v>176</v>
      </c>
      <c r="B186" s="384" t="s">
        <v>376</v>
      </c>
      <c r="C186" s="355">
        <v>176.9</v>
      </c>
      <c r="D186" s="356">
        <v>180.36666666666667</v>
      </c>
      <c r="E186" s="356">
        <v>170.83333333333334</v>
      </c>
      <c r="F186" s="356">
        <v>164.76666666666668</v>
      </c>
      <c r="G186" s="356">
        <v>155.23333333333335</v>
      </c>
      <c r="H186" s="356">
        <v>186.43333333333334</v>
      </c>
      <c r="I186" s="356">
        <v>195.96666666666664</v>
      </c>
      <c r="J186" s="356">
        <v>202.03333333333333</v>
      </c>
      <c r="K186" s="355">
        <v>189.9</v>
      </c>
      <c r="L186" s="355">
        <v>174.3</v>
      </c>
      <c r="M186" s="355">
        <v>39.186999999999998</v>
      </c>
      <c r="N186" s="1"/>
      <c r="O186" s="1"/>
    </row>
    <row r="187" spans="1:15" ht="12.75" customHeight="1">
      <c r="A187" s="30">
        <v>177</v>
      </c>
      <c r="B187" s="384" t="s">
        <v>377</v>
      </c>
      <c r="C187" s="355">
        <v>1673.1</v>
      </c>
      <c r="D187" s="356">
        <v>1653.0999999999997</v>
      </c>
      <c r="E187" s="356">
        <v>1611.0999999999995</v>
      </c>
      <c r="F187" s="356">
        <v>1549.0999999999997</v>
      </c>
      <c r="G187" s="356">
        <v>1507.0999999999995</v>
      </c>
      <c r="H187" s="356">
        <v>1715.0999999999995</v>
      </c>
      <c r="I187" s="356">
        <v>1757.1</v>
      </c>
      <c r="J187" s="356">
        <v>1819.0999999999995</v>
      </c>
      <c r="K187" s="355">
        <v>1695.1</v>
      </c>
      <c r="L187" s="355">
        <v>1591.1</v>
      </c>
      <c r="M187" s="355">
        <v>0.78705999999999998</v>
      </c>
      <c r="N187" s="1"/>
      <c r="O187" s="1"/>
    </row>
    <row r="188" spans="1:15" ht="12.75" customHeight="1">
      <c r="A188" s="30">
        <v>178</v>
      </c>
      <c r="B188" s="384" t="s">
        <v>383</v>
      </c>
      <c r="C188" s="355">
        <v>122.45</v>
      </c>
      <c r="D188" s="356">
        <v>124.23333333333335</v>
      </c>
      <c r="E188" s="356">
        <v>120.06666666666669</v>
      </c>
      <c r="F188" s="356">
        <v>117.68333333333334</v>
      </c>
      <c r="G188" s="356">
        <v>113.51666666666668</v>
      </c>
      <c r="H188" s="356">
        <v>126.6166666666667</v>
      </c>
      <c r="I188" s="356">
        <v>130.78333333333336</v>
      </c>
      <c r="J188" s="356">
        <v>133.16666666666671</v>
      </c>
      <c r="K188" s="355">
        <v>128.4</v>
      </c>
      <c r="L188" s="355">
        <v>121.85</v>
      </c>
      <c r="M188" s="355">
        <v>13.1492</v>
      </c>
      <c r="N188" s="1"/>
      <c r="O188" s="1"/>
    </row>
    <row r="189" spans="1:15" ht="12.75" customHeight="1">
      <c r="A189" s="30">
        <v>179</v>
      </c>
      <c r="B189" s="384" t="s">
        <v>261</v>
      </c>
      <c r="C189" s="355">
        <v>286.5</v>
      </c>
      <c r="D189" s="356">
        <v>289.2</v>
      </c>
      <c r="E189" s="356">
        <v>280.64999999999998</v>
      </c>
      <c r="F189" s="356">
        <v>274.8</v>
      </c>
      <c r="G189" s="356">
        <v>266.25</v>
      </c>
      <c r="H189" s="356">
        <v>295.04999999999995</v>
      </c>
      <c r="I189" s="356">
        <v>303.60000000000002</v>
      </c>
      <c r="J189" s="356">
        <v>309.44999999999993</v>
      </c>
      <c r="K189" s="355">
        <v>297.75</v>
      </c>
      <c r="L189" s="355">
        <v>283.35000000000002</v>
      </c>
      <c r="M189" s="355">
        <v>8.6244899999999998</v>
      </c>
      <c r="N189" s="1"/>
      <c r="O189" s="1"/>
    </row>
    <row r="190" spans="1:15" ht="12.75" customHeight="1">
      <c r="A190" s="30">
        <v>180</v>
      </c>
      <c r="B190" s="384" t="s">
        <v>378</v>
      </c>
      <c r="C190" s="355">
        <v>688.85</v>
      </c>
      <c r="D190" s="356">
        <v>701.58333333333337</v>
      </c>
      <c r="E190" s="356">
        <v>667.36666666666679</v>
      </c>
      <c r="F190" s="356">
        <v>645.88333333333344</v>
      </c>
      <c r="G190" s="356">
        <v>611.66666666666686</v>
      </c>
      <c r="H190" s="356">
        <v>723.06666666666672</v>
      </c>
      <c r="I190" s="356">
        <v>757.28333333333319</v>
      </c>
      <c r="J190" s="356">
        <v>778.76666666666665</v>
      </c>
      <c r="K190" s="355">
        <v>735.8</v>
      </c>
      <c r="L190" s="355">
        <v>680.1</v>
      </c>
      <c r="M190" s="355">
        <v>4.2900299999999998</v>
      </c>
      <c r="N190" s="1"/>
      <c r="O190" s="1"/>
    </row>
    <row r="191" spans="1:15" ht="12.75" customHeight="1">
      <c r="A191" s="30">
        <v>181</v>
      </c>
      <c r="B191" s="384" t="s">
        <v>112</v>
      </c>
      <c r="C191" s="355">
        <v>641.70000000000005</v>
      </c>
      <c r="D191" s="356">
        <v>633.7166666666667</v>
      </c>
      <c r="E191" s="356">
        <v>620.08333333333337</v>
      </c>
      <c r="F191" s="356">
        <v>598.4666666666667</v>
      </c>
      <c r="G191" s="356">
        <v>584.83333333333337</v>
      </c>
      <c r="H191" s="356">
        <v>655.33333333333337</v>
      </c>
      <c r="I191" s="356">
        <v>668.96666666666658</v>
      </c>
      <c r="J191" s="356">
        <v>690.58333333333337</v>
      </c>
      <c r="K191" s="355">
        <v>647.35</v>
      </c>
      <c r="L191" s="355">
        <v>612.1</v>
      </c>
      <c r="M191" s="355">
        <v>14.204980000000001</v>
      </c>
      <c r="N191" s="1"/>
      <c r="O191" s="1"/>
    </row>
    <row r="192" spans="1:15" ht="12.75" customHeight="1">
      <c r="A192" s="30">
        <v>182</v>
      </c>
      <c r="B192" s="384" t="s">
        <v>262</v>
      </c>
      <c r="C192" s="355">
        <v>1332.85</v>
      </c>
      <c r="D192" s="356">
        <v>1341.2833333333333</v>
      </c>
      <c r="E192" s="356">
        <v>1317.6666666666665</v>
      </c>
      <c r="F192" s="356">
        <v>1302.4833333333331</v>
      </c>
      <c r="G192" s="356">
        <v>1278.8666666666663</v>
      </c>
      <c r="H192" s="356">
        <v>1356.4666666666667</v>
      </c>
      <c r="I192" s="356">
        <v>1380.0833333333335</v>
      </c>
      <c r="J192" s="356">
        <v>1395.2666666666669</v>
      </c>
      <c r="K192" s="355">
        <v>1364.9</v>
      </c>
      <c r="L192" s="355">
        <v>1326.1</v>
      </c>
      <c r="M192" s="355">
        <v>3.4725100000000002</v>
      </c>
      <c r="N192" s="1"/>
      <c r="O192" s="1"/>
    </row>
    <row r="193" spans="1:15" ht="12.75" customHeight="1">
      <c r="A193" s="30">
        <v>183</v>
      </c>
      <c r="B193" s="384" t="s">
        <v>387</v>
      </c>
      <c r="C193" s="355">
        <v>1016.9</v>
      </c>
      <c r="D193" s="356">
        <v>1023.8333333333334</v>
      </c>
      <c r="E193" s="356">
        <v>1009.9666666666667</v>
      </c>
      <c r="F193" s="356">
        <v>1003.0333333333333</v>
      </c>
      <c r="G193" s="356">
        <v>989.16666666666663</v>
      </c>
      <c r="H193" s="356">
        <v>1030.7666666666669</v>
      </c>
      <c r="I193" s="356">
        <v>1044.6333333333332</v>
      </c>
      <c r="J193" s="356">
        <v>1051.5666666666668</v>
      </c>
      <c r="K193" s="355">
        <v>1037.7</v>
      </c>
      <c r="L193" s="355">
        <v>1016.9</v>
      </c>
      <c r="M193" s="355">
        <v>3.19495</v>
      </c>
      <c r="N193" s="1"/>
      <c r="O193" s="1"/>
    </row>
    <row r="194" spans="1:15" ht="12.75" customHeight="1">
      <c r="A194" s="30">
        <v>184</v>
      </c>
      <c r="B194" s="384" t="s">
        <v>836</v>
      </c>
      <c r="C194" s="355">
        <v>20.05</v>
      </c>
      <c r="D194" s="356">
        <v>20.433333333333334</v>
      </c>
      <c r="E194" s="356">
        <v>19.466666666666669</v>
      </c>
      <c r="F194" s="356">
        <v>18.883333333333336</v>
      </c>
      <c r="G194" s="356">
        <v>17.916666666666671</v>
      </c>
      <c r="H194" s="356">
        <v>21.016666666666666</v>
      </c>
      <c r="I194" s="356">
        <v>21.983333333333327</v>
      </c>
      <c r="J194" s="356">
        <v>22.566666666666663</v>
      </c>
      <c r="K194" s="355">
        <v>21.4</v>
      </c>
      <c r="L194" s="355">
        <v>19.850000000000001</v>
      </c>
      <c r="M194" s="355">
        <v>78.111199999999997</v>
      </c>
      <c r="N194" s="1"/>
      <c r="O194" s="1"/>
    </row>
    <row r="195" spans="1:15" ht="12.75" customHeight="1">
      <c r="A195" s="30">
        <v>185</v>
      </c>
      <c r="B195" s="384" t="s">
        <v>388</v>
      </c>
      <c r="C195" s="355">
        <v>1100.5</v>
      </c>
      <c r="D195" s="356">
        <v>1112.25</v>
      </c>
      <c r="E195" s="356">
        <v>1085.4000000000001</v>
      </c>
      <c r="F195" s="356">
        <v>1070.3000000000002</v>
      </c>
      <c r="G195" s="356">
        <v>1043.4500000000003</v>
      </c>
      <c r="H195" s="356">
        <v>1127.3499999999999</v>
      </c>
      <c r="I195" s="356">
        <v>1154.1999999999998</v>
      </c>
      <c r="J195" s="356">
        <v>1169.2999999999997</v>
      </c>
      <c r="K195" s="355">
        <v>1139.0999999999999</v>
      </c>
      <c r="L195" s="355">
        <v>1097.1500000000001</v>
      </c>
      <c r="M195" s="355">
        <v>0.22961000000000001</v>
      </c>
      <c r="N195" s="1"/>
      <c r="O195" s="1"/>
    </row>
    <row r="196" spans="1:15" ht="12.75" customHeight="1">
      <c r="A196" s="30">
        <v>186</v>
      </c>
      <c r="B196" s="384" t="s">
        <v>113</v>
      </c>
      <c r="C196" s="355">
        <v>1156.05</v>
      </c>
      <c r="D196" s="356">
        <v>1154.2166666666667</v>
      </c>
      <c r="E196" s="356">
        <v>1143.4333333333334</v>
      </c>
      <c r="F196" s="356">
        <v>1130.8166666666666</v>
      </c>
      <c r="G196" s="356">
        <v>1120.0333333333333</v>
      </c>
      <c r="H196" s="356">
        <v>1166.8333333333335</v>
      </c>
      <c r="I196" s="356">
        <v>1177.6166666666668</v>
      </c>
      <c r="J196" s="356">
        <v>1190.2333333333336</v>
      </c>
      <c r="K196" s="355">
        <v>1165</v>
      </c>
      <c r="L196" s="355">
        <v>1141.5999999999999</v>
      </c>
      <c r="M196" s="355">
        <v>10.946210000000001</v>
      </c>
      <c r="N196" s="1"/>
      <c r="O196" s="1"/>
    </row>
    <row r="197" spans="1:15" ht="12.75" customHeight="1">
      <c r="A197" s="30">
        <v>187</v>
      </c>
      <c r="B197" s="384" t="s">
        <v>114</v>
      </c>
      <c r="C197" s="355">
        <v>1146.45</v>
      </c>
      <c r="D197" s="356">
        <v>1148.1333333333334</v>
      </c>
      <c r="E197" s="356">
        <v>1131.916666666667</v>
      </c>
      <c r="F197" s="356">
        <v>1117.3833333333334</v>
      </c>
      <c r="G197" s="356">
        <v>1101.166666666667</v>
      </c>
      <c r="H197" s="356">
        <v>1162.666666666667</v>
      </c>
      <c r="I197" s="356">
        <v>1178.8833333333337</v>
      </c>
      <c r="J197" s="356">
        <v>1193.416666666667</v>
      </c>
      <c r="K197" s="355">
        <v>1164.3499999999999</v>
      </c>
      <c r="L197" s="355">
        <v>1133.5999999999999</v>
      </c>
      <c r="M197" s="355">
        <v>32.438130000000001</v>
      </c>
      <c r="N197" s="1"/>
      <c r="O197" s="1"/>
    </row>
    <row r="198" spans="1:15" ht="12.75" customHeight="1">
      <c r="A198" s="30">
        <v>188</v>
      </c>
      <c r="B198" s="384" t="s">
        <v>115</v>
      </c>
      <c r="C198" s="355">
        <v>2296.8000000000002</v>
      </c>
      <c r="D198" s="356">
        <v>2325.6</v>
      </c>
      <c r="E198" s="356">
        <v>2261.1999999999998</v>
      </c>
      <c r="F198" s="356">
        <v>2225.6</v>
      </c>
      <c r="G198" s="356">
        <v>2161.1999999999998</v>
      </c>
      <c r="H198" s="356">
        <v>2361.1999999999998</v>
      </c>
      <c r="I198" s="356">
        <v>2425.6000000000004</v>
      </c>
      <c r="J198" s="356">
        <v>2461.1999999999998</v>
      </c>
      <c r="K198" s="355">
        <v>2390</v>
      </c>
      <c r="L198" s="355">
        <v>2290</v>
      </c>
      <c r="M198" s="355">
        <v>59.036969999999997</v>
      </c>
      <c r="N198" s="1"/>
      <c r="O198" s="1"/>
    </row>
    <row r="199" spans="1:15" ht="12.75" customHeight="1">
      <c r="A199" s="30">
        <v>189</v>
      </c>
      <c r="B199" s="384" t="s">
        <v>116</v>
      </c>
      <c r="C199" s="355">
        <v>2172.35</v>
      </c>
      <c r="D199" s="356">
        <v>2163.9166666666665</v>
      </c>
      <c r="E199" s="356">
        <v>2143.4333333333329</v>
      </c>
      <c r="F199" s="356">
        <v>2114.5166666666664</v>
      </c>
      <c r="G199" s="356">
        <v>2094.0333333333328</v>
      </c>
      <c r="H199" s="356">
        <v>2192.833333333333</v>
      </c>
      <c r="I199" s="356">
        <v>2213.3166666666666</v>
      </c>
      <c r="J199" s="356">
        <v>2242.2333333333331</v>
      </c>
      <c r="K199" s="355">
        <v>2184.4</v>
      </c>
      <c r="L199" s="355">
        <v>2135</v>
      </c>
      <c r="M199" s="355">
        <v>4.59612</v>
      </c>
      <c r="N199" s="1"/>
      <c r="O199" s="1"/>
    </row>
    <row r="200" spans="1:15" ht="12.75" customHeight="1">
      <c r="A200" s="30">
        <v>190</v>
      </c>
      <c r="B200" s="384" t="s">
        <v>117</v>
      </c>
      <c r="C200" s="355">
        <v>1473.7</v>
      </c>
      <c r="D200" s="356">
        <v>1480.8166666666666</v>
      </c>
      <c r="E200" s="356">
        <v>1462.1833333333332</v>
      </c>
      <c r="F200" s="356">
        <v>1450.6666666666665</v>
      </c>
      <c r="G200" s="356">
        <v>1432.0333333333331</v>
      </c>
      <c r="H200" s="356">
        <v>1492.3333333333333</v>
      </c>
      <c r="I200" s="356">
        <v>1510.9666666666665</v>
      </c>
      <c r="J200" s="356">
        <v>1522.4833333333333</v>
      </c>
      <c r="K200" s="355">
        <v>1499.45</v>
      </c>
      <c r="L200" s="355">
        <v>1469.3</v>
      </c>
      <c r="M200" s="355">
        <v>73.283100000000005</v>
      </c>
      <c r="N200" s="1"/>
      <c r="O200" s="1"/>
    </row>
    <row r="201" spans="1:15" ht="12.75" customHeight="1">
      <c r="A201" s="30">
        <v>191</v>
      </c>
      <c r="B201" s="384" t="s">
        <v>118</v>
      </c>
      <c r="C201" s="355">
        <v>557.29999999999995</v>
      </c>
      <c r="D201" s="356">
        <v>567.36666666666667</v>
      </c>
      <c r="E201" s="356">
        <v>544.93333333333339</v>
      </c>
      <c r="F201" s="356">
        <v>532.56666666666672</v>
      </c>
      <c r="G201" s="356">
        <v>510.13333333333344</v>
      </c>
      <c r="H201" s="356">
        <v>579.73333333333335</v>
      </c>
      <c r="I201" s="356">
        <v>602.16666666666652</v>
      </c>
      <c r="J201" s="356">
        <v>614.5333333333333</v>
      </c>
      <c r="K201" s="355">
        <v>589.79999999999995</v>
      </c>
      <c r="L201" s="355">
        <v>555</v>
      </c>
      <c r="M201" s="355">
        <v>71.68038</v>
      </c>
      <c r="N201" s="1"/>
      <c r="O201" s="1"/>
    </row>
    <row r="202" spans="1:15" ht="12.75" customHeight="1">
      <c r="A202" s="30">
        <v>192</v>
      </c>
      <c r="B202" s="384" t="s">
        <v>385</v>
      </c>
      <c r="C202" s="355">
        <v>1296</v>
      </c>
      <c r="D202" s="356">
        <v>1336.1833333333332</v>
      </c>
      <c r="E202" s="356">
        <v>1234.9166666666663</v>
      </c>
      <c r="F202" s="356">
        <v>1173.833333333333</v>
      </c>
      <c r="G202" s="356">
        <v>1072.5666666666662</v>
      </c>
      <c r="H202" s="356">
        <v>1397.2666666666664</v>
      </c>
      <c r="I202" s="356">
        <v>1498.5333333333333</v>
      </c>
      <c r="J202" s="356">
        <v>1559.6166666666666</v>
      </c>
      <c r="K202" s="355">
        <v>1437.45</v>
      </c>
      <c r="L202" s="355">
        <v>1275.0999999999999</v>
      </c>
      <c r="M202" s="355">
        <v>4.0849599999999997</v>
      </c>
      <c r="N202" s="1"/>
      <c r="O202" s="1"/>
    </row>
    <row r="203" spans="1:15" ht="12.75" customHeight="1">
      <c r="A203" s="30">
        <v>193</v>
      </c>
      <c r="B203" s="384" t="s">
        <v>389</v>
      </c>
      <c r="C203" s="355">
        <v>204.9</v>
      </c>
      <c r="D203" s="356">
        <v>206.13333333333335</v>
      </c>
      <c r="E203" s="356">
        <v>200.81666666666672</v>
      </c>
      <c r="F203" s="356">
        <v>196.73333333333338</v>
      </c>
      <c r="G203" s="356">
        <v>191.41666666666674</v>
      </c>
      <c r="H203" s="356">
        <v>210.2166666666667</v>
      </c>
      <c r="I203" s="356">
        <v>215.53333333333336</v>
      </c>
      <c r="J203" s="356">
        <v>219.61666666666667</v>
      </c>
      <c r="K203" s="355">
        <v>211.45</v>
      </c>
      <c r="L203" s="355">
        <v>202.05</v>
      </c>
      <c r="M203" s="355">
        <v>1.5285</v>
      </c>
      <c r="N203" s="1"/>
      <c r="O203" s="1"/>
    </row>
    <row r="204" spans="1:15" ht="12.75" customHeight="1">
      <c r="A204" s="30">
        <v>194</v>
      </c>
      <c r="B204" s="384" t="s">
        <v>390</v>
      </c>
      <c r="C204" s="355">
        <v>120.8</v>
      </c>
      <c r="D204" s="356">
        <v>122.03333333333335</v>
      </c>
      <c r="E204" s="356">
        <v>118.36666666666669</v>
      </c>
      <c r="F204" s="356">
        <v>115.93333333333334</v>
      </c>
      <c r="G204" s="356">
        <v>112.26666666666668</v>
      </c>
      <c r="H204" s="356">
        <v>124.4666666666667</v>
      </c>
      <c r="I204" s="356">
        <v>128.13333333333335</v>
      </c>
      <c r="J204" s="356">
        <v>130.56666666666672</v>
      </c>
      <c r="K204" s="355">
        <v>125.7</v>
      </c>
      <c r="L204" s="355">
        <v>119.6</v>
      </c>
      <c r="M204" s="355">
        <v>11.68459</v>
      </c>
      <c r="N204" s="1"/>
      <c r="O204" s="1"/>
    </row>
    <row r="205" spans="1:15" ht="12.75" customHeight="1">
      <c r="A205" s="30">
        <v>195</v>
      </c>
      <c r="B205" s="384" t="s">
        <v>119</v>
      </c>
      <c r="C205" s="355">
        <v>2648.5</v>
      </c>
      <c r="D205" s="356">
        <v>2660.7999999999997</v>
      </c>
      <c r="E205" s="356">
        <v>2618.4499999999994</v>
      </c>
      <c r="F205" s="356">
        <v>2588.3999999999996</v>
      </c>
      <c r="G205" s="356">
        <v>2546.0499999999993</v>
      </c>
      <c r="H205" s="356">
        <v>2690.8499999999995</v>
      </c>
      <c r="I205" s="356">
        <v>2733.2</v>
      </c>
      <c r="J205" s="356">
        <v>2763.2499999999995</v>
      </c>
      <c r="K205" s="355">
        <v>2703.15</v>
      </c>
      <c r="L205" s="355">
        <v>2630.75</v>
      </c>
      <c r="M205" s="355">
        <v>5.76694</v>
      </c>
      <c r="N205" s="1"/>
      <c r="O205" s="1"/>
    </row>
    <row r="206" spans="1:15" ht="12.75" customHeight="1">
      <c r="A206" s="30">
        <v>196</v>
      </c>
      <c r="B206" s="384" t="s">
        <v>386</v>
      </c>
      <c r="C206" s="355">
        <v>76.900000000000006</v>
      </c>
      <c r="D206" s="356">
        <v>77.466666666666669</v>
      </c>
      <c r="E206" s="356">
        <v>75.533333333333331</v>
      </c>
      <c r="F206" s="356">
        <v>74.166666666666657</v>
      </c>
      <c r="G206" s="356">
        <v>72.23333333333332</v>
      </c>
      <c r="H206" s="356">
        <v>78.833333333333343</v>
      </c>
      <c r="I206" s="356">
        <v>80.76666666666668</v>
      </c>
      <c r="J206" s="356">
        <v>82.133333333333354</v>
      </c>
      <c r="K206" s="355">
        <v>79.400000000000006</v>
      </c>
      <c r="L206" s="355">
        <v>76.099999999999994</v>
      </c>
      <c r="M206" s="355">
        <v>107.77354</v>
      </c>
      <c r="N206" s="1"/>
      <c r="O206" s="1"/>
    </row>
    <row r="207" spans="1:15" ht="12.75" customHeight="1">
      <c r="A207" s="30">
        <v>197</v>
      </c>
      <c r="B207" s="384" t="s">
        <v>837</v>
      </c>
      <c r="C207" s="355">
        <v>2473.15</v>
      </c>
      <c r="D207" s="356">
        <v>2464.75</v>
      </c>
      <c r="E207" s="356">
        <v>2409.5</v>
      </c>
      <c r="F207" s="356">
        <v>2345.85</v>
      </c>
      <c r="G207" s="356">
        <v>2290.6</v>
      </c>
      <c r="H207" s="356">
        <v>2528.4</v>
      </c>
      <c r="I207" s="356">
        <v>2583.65</v>
      </c>
      <c r="J207" s="356">
        <v>2647.3</v>
      </c>
      <c r="K207" s="355">
        <v>2520</v>
      </c>
      <c r="L207" s="355">
        <v>2401.1</v>
      </c>
      <c r="M207" s="355">
        <v>0.77705999999999997</v>
      </c>
      <c r="N207" s="1"/>
      <c r="O207" s="1"/>
    </row>
    <row r="208" spans="1:15" ht="12.75" customHeight="1">
      <c r="A208" s="30">
        <v>198</v>
      </c>
      <c r="B208" s="384" t="s">
        <v>825</v>
      </c>
      <c r="C208" s="355">
        <v>411.05</v>
      </c>
      <c r="D208" s="356">
        <v>407.36666666666673</v>
      </c>
      <c r="E208" s="356">
        <v>391.13333333333344</v>
      </c>
      <c r="F208" s="356">
        <v>371.2166666666667</v>
      </c>
      <c r="G208" s="356">
        <v>354.98333333333341</v>
      </c>
      <c r="H208" s="356">
        <v>427.28333333333347</v>
      </c>
      <c r="I208" s="356">
        <v>443.51666666666671</v>
      </c>
      <c r="J208" s="356">
        <v>463.43333333333351</v>
      </c>
      <c r="K208" s="355">
        <v>423.6</v>
      </c>
      <c r="L208" s="355">
        <v>387.45</v>
      </c>
      <c r="M208" s="355">
        <v>2.2938200000000002</v>
      </c>
      <c r="N208" s="1"/>
      <c r="O208" s="1"/>
    </row>
    <row r="209" spans="1:15" ht="12.75" customHeight="1">
      <c r="A209" s="30">
        <v>199</v>
      </c>
      <c r="B209" s="384" t="s">
        <v>121</v>
      </c>
      <c r="C209" s="355">
        <v>521.25</v>
      </c>
      <c r="D209" s="356">
        <v>524.9666666666667</v>
      </c>
      <c r="E209" s="356">
        <v>515.98333333333335</v>
      </c>
      <c r="F209" s="356">
        <v>510.7166666666667</v>
      </c>
      <c r="G209" s="356">
        <v>501.73333333333335</v>
      </c>
      <c r="H209" s="356">
        <v>530.23333333333335</v>
      </c>
      <c r="I209" s="356">
        <v>539.2166666666667</v>
      </c>
      <c r="J209" s="356">
        <v>544.48333333333335</v>
      </c>
      <c r="K209" s="355">
        <v>533.95000000000005</v>
      </c>
      <c r="L209" s="355">
        <v>519.70000000000005</v>
      </c>
      <c r="M209" s="355">
        <v>49.951779999999999</v>
      </c>
      <c r="N209" s="1"/>
      <c r="O209" s="1"/>
    </row>
    <row r="210" spans="1:15" ht="12.75" customHeight="1">
      <c r="A210" s="30">
        <v>200</v>
      </c>
      <c r="B210" s="384" t="s">
        <v>391</v>
      </c>
      <c r="C210" s="355">
        <v>126</v>
      </c>
      <c r="D210" s="356">
        <v>128.66666666666666</v>
      </c>
      <c r="E210" s="356">
        <v>122.5333333333333</v>
      </c>
      <c r="F210" s="356">
        <v>119.06666666666665</v>
      </c>
      <c r="G210" s="356">
        <v>112.93333333333329</v>
      </c>
      <c r="H210" s="356">
        <v>132.13333333333333</v>
      </c>
      <c r="I210" s="356">
        <v>138.26666666666671</v>
      </c>
      <c r="J210" s="356">
        <v>141.73333333333332</v>
      </c>
      <c r="K210" s="355">
        <v>134.80000000000001</v>
      </c>
      <c r="L210" s="355">
        <v>125.2</v>
      </c>
      <c r="M210" s="355">
        <v>98.698520000000002</v>
      </c>
      <c r="N210" s="1"/>
      <c r="O210" s="1"/>
    </row>
    <row r="211" spans="1:15" ht="12.75" customHeight="1">
      <c r="A211" s="30">
        <v>201</v>
      </c>
      <c r="B211" s="384" t="s">
        <v>122</v>
      </c>
      <c r="C211" s="355">
        <v>289.75</v>
      </c>
      <c r="D211" s="356">
        <v>292.23333333333329</v>
      </c>
      <c r="E211" s="356">
        <v>285.66666666666657</v>
      </c>
      <c r="F211" s="356">
        <v>281.58333333333326</v>
      </c>
      <c r="G211" s="356">
        <v>275.01666666666654</v>
      </c>
      <c r="H211" s="356">
        <v>296.31666666666661</v>
      </c>
      <c r="I211" s="356">
        <v>302.88333333333333</v>
      </c>
      <c r="J211" s="356">
        <v>306.96666666666664</v>
      </c>
      <c r="K211" s="355">
        <v>298.8</v>
      </c>
      <c r="L211" s="355">
        <v>288.14999999999998</v>
      </c>
      <c r="M211" s="355">
        <v>19.235769999999999</v>
      </c>
      <c r="N211" s="1"/>
      <c r="O211" s="1"/>
    </row>
    <row r="212" spans="1:15" ht="12.75" customHeight="1">
      <c r="A212" s="30">
        <v>202</v>
      </c>
      <c r="B212" s="384" t="s">
        <v>123</v>
      </c>
      <c r="C212" s="355">
        <v>2228.5500000000002</v>
      </c>
      <c r="D212" s="356">
        <v>2223.9333333333334</v>
      </c>
      <c r="E212" s="356">
        <v>2211.6166666666668</v>
      </c>
      <c r="F212" s="356">
        <v>2194.6833333333334</v>
      </c>
      <c r="G212" s="356">
        <v>2182.3666666666668</v>
      </c>
      <c r="H212" s="356">
        <v>2240.8666666666668</v>
      </c>
      <c r="I212" s="356">
        <v>2253.1833333333334</v>
      </c>
      <c r="J212" s="356">
        <v>2270.1166666666668</v>
      </c>
      <c r="K212" s="355">
        <v>2236.25</v>
      </c>
      <c r="L212" s="355">
        <v>2207</v>
      </c>
      <c r="M212" s="355">
        <v>16.615010000000002</v>
      </c>
      <c r="N212" s="1"/>
      <c r="O212" s="1"/>
    </row>
    <row r="213" spans="1:15" ht="12.75" customHeight="1">
      <c r="A213" s="30">
        <v>203</v>
      </c>
      <c r="B213" s="384" t="s">
        <v>263</v>
      </c>
      <c r="C213" s="355">
        <v>313.7</v>
      </c>
      <c r="D213" s="356">
        <v>315.81666666666666</v>
      </c>
      <c r="E213" s="356">
        <v>307.88333333333333</v>
      </c>
      <c r="F213" s="356">
        <v>302.06666666666666</v>
      </c>
      <c r="G213" s="356">
        <v>294.13333333333333</v>
      </c>
      <c r="H213" s="356">
        <v>321.63333333333333</v>
      </c>
      <c r="I213" s="356">
        <v>329.56666666666661</v>
      </c>
      <c r="J213" s="356">
        <v>335.38333333333333</v>
      </c>
      <c r="K213" s="355">
        <v>323.75</v>
      </c>
      <c r="L213" s="355">
        <v>310</v>
      </c>
      <c r="M213" s="355">
        <v>5.1058399999999997</v>
      </c>
      <c r="N213" s="1"/>
      <c r="O213" s="1"/>
    </row>
    <row r="214" spans="1:15" ht="12.75" customHeight="1">
      <c r="A214" s="30">
        <v>204</v>
      </c>
      <c r="B214" s="384" t="s">
        <v>838</v>
      </c>
      <c r="C214" s="355">
        <v>703.2</v>
      </c>
      <c r="D214" s="356">
        <v>702.06666666666661</v>
      </c>
      <c r="E214" s="356">
        <v>686.18333333333317</v>
      </c>
      <c r="F214" s="356">
        <v>669.16666666666652</v>
      </c>
      <c r="G214" s="356">
        <v>653.28333333333308</v>
      </c>
      <c r="H214" s="356">
        <v>719.08333333333326</v>
      </c>
      <c r="I214" s="356">
        <v>734.9666666666667</v>
      </c>
      <c r="J214" s="356">
        <v>751.98333333333335</v>
      </c>
      <c r="K214" s="355">
        <v>717.95</v>
      </c>
      <c r="L214" s="355">
        <v>685.05</v>
      </c>
      <c r="M214" s="355">
        <v>0.52644999999999997</v>
      </c>
      <c r="N214" s="1"/>
      <c r="O214" s="1"/>
    </row>
    <row r="215" spans="1:15" ht="12.75" customHeight="1">
      <c r="A215" s="30">
        <v>205</v>
      </c>
      <c r="B215" s="384" t="s">
        <v>392</v>
      </c>
      <c r="C215" s="355">
        <v>41163.300000000003</v>
      </c>
      <c r="D215" s="356">
        <v>41421.049999999996</v>
      </c>
      <c r="E215" s="356">
        <v>40642.249999999993</v>
      </c>
      <c r="F215" s="356">
        <v>40121.199999999997</v>
      </c>
      <c r="G215" s="356">
        <v>39342.399999999994</v>
      </c>
      <c r="H215" s="356">
        <v>41942.099999999991</v>
      </c>
      <c r="I215" s="356">
        <v>42720.899999999994</v>
      </c>
      <c r="J215" s="356">
        <v>43241.94999999999</v>
      </c>
      <c r="K215" s="355">
        <v>42199.85</v>
      </c>
      <c r="L215" s="355">
        <v>40900</v>
      </c>
      <c r="M215" s="355">
        <v>0.18603</v>
      </c>
      <c r="N215" s="1"/>
      <c r="O215" s="1"/>
    </row>
    <row r="216" spans="1:15" ht="12.75" customHeight="1">
      <c r="A216" s="30">
        <v>206</v>
      </c>
      <c r="B216" s="384" t="s">
        <v>393</v>
      </c>
      <c r="C216" s="355">
        <v>37.200000000000003</v>
      </c>
      <c r="D216" s="356">
        <v>37.566666666666663</v>
      </c>
      <c r="E216" s="356">
        <v>36.733333333333327</v>
      </c>
      <c r="F216" s="356">
        <v>36.266666666666666</v>
      </c>
      <c r="G216" s="356">
        <v>35.43333333333333</v>
      </c>
      <c r="H216" s="356">
        <v>38.033333333333324</v>
      </c>
      <c r="I216" s="356">
        <v>38.866666666666667</v>
      </c>
      <c r="J216" s="356">
        <v>39.333333333333321</v>
      </c>
      <c r="K216" s="355">
        <v>38.4</v>
      </c>
      <c r="L216" s="355">
        <v>37.1</v>
      </c>
      <c r="M216" s="355">
        <v>20.040890000000001</v>
      </c>
      <c r="N216" s="1"/>
      <c r="O216" s="1"/>
    </row>
    <row r="217" spans="1:15" ht="12.75" customHeight="1">
      <c r="A217" s="30">
        <v>207</v>
      </c>
      <c r="B217" s="384" t="s">
        <v>405</v>
      </c>
      <c r="C217" s="355">
        <v>124.45</v>
      </c>
      <c r="D217" s="356">
        <v>127.78333333333335</v>
      </c>
      <c r="E217" s="356">
        <v>119.66666666666669</v>
      </c>
      <c r="F217" s="356">
        <v>114.88333333333334</v>
      </c>
      <c r="G217" s="356">
        <v>106.76666666666668</v>
      </c>
      <c r="H217" s="356">
        <v>132.56666666666669</v>
      </c>
      <c r="I217" s="356">
        <v>140.68333333333334</v>
      </c>
      <c r="J217" s="356">
        <v>145.4666666666667</v>
      </c>
      <c r="K217" s="355">
        <v>135.9</v>
      </c>
      <c r="L217" s="355">
        <v>123</v>
      </c>
      <c r="M217" s="355">
        <v>116.875</v>
      </c>
      <c r="N217" s="1"/>
      <c r="O217" s="1"/>
    </row>
    <row r="218" spans="1:15" ht="12.75" customHeight="1">
      <c r="A218" s="30">
        <v>208</v>
      </c>
      <c r="B218" s="384" t="s">
        <v>124</v>
      </c>
      <c r="C218" s="355">
        <v>183.05</v>
      </c>
      <c r="D218" s="356">
        <v>186.53333333333333</v>
      </c>
      <c r="E218" s="356">
        <v>178.56666666666666</v>
      </c>
      <c r="F218" s="356">
        <v>174.08333333333334</v>
      </c>
      <c r="G218" s="356">
        <v>166.11666666666667</v>
      </c>
      <c r="H218" s="356">
        <v>191.01666666666665</v>
      </c>
      <c r="I218" s="356">
        <v>198.98333333333329</v>
      </c>
      <c r="J218" s="356">
        <v>203.46666666666664</v>
      </c>
      <c r="K218" s="355">
        <v>194.5</v>
      </c>
      <c r="L218" s="355">
        <v>182.05</v>
      </c>
      <c r="M218" s="355">
        <v>133.48047</v>
      </c>
      <c r="N218" s="1"/>
      <c r="O218" s="1"/>
    </row>
    <row r="219" spans="1:15" ht="12.75" customHeight="1">
      <c r="A219" s="30">
        <v>209</v>
      </c>
      <c r="B219" s="384" t="s">
        <v>125</v>
      </c>
      <c r="C219" s="355">
        <v>753.7</v>
      </c>
      <c r="D219" s="356">
        <v>759.6</v>
      </c>
      <c r="E219" s="356">
        <v>745.25</v>
      </c>
      <c r="F219" s="356">
        <v>736.8</v>
      </c>
      <c r="G219" s="356">
        <v>722.44999999999993</v>
      </c>
      <c r="H219" s="356">
        <v>768.05000000000007</v>
      </c>
      <c r="I219" s="356">
        <v>782.4000000000002</v>
      </c>
      <c r="J219" s="356">
        <v>790.85000000000014</v>
      </c>
      <c r="K219" s="355">
        <v>773.95</v>
      </c>
      <c r="L219" s="355">
        <v>751.15</v>
      </c>
      <c r="M219" s="355">
        <v>161.70656</v>
      </c>
      <c r="N219" s="1"/>
      <c r="O219" s="1"/>
    </row>
    <row r="220" spans="1:15" ht="12.75" customHeight="1">
      <c r="A220" s="30">
        <v>210</v>
      </c>
      <c r="B220" s="384" t="s">
        <v>126</v>
      </c>
      <c r="C220" s="355">
        <v>1285.75</v>
      </c>
      <c r="D220" s="356">
        <v>1297.95</v>
      </c>
      <c r="E220" s="356">
        <v>1268.0500000000002</v>
      </c>
      <c r="F220" s="356">
        <v>1250.3500000000001</v>
      </c>
      <c r="G220" s="356">
        <v>1220.4500000000003</v>
      </c>
      <c r="H220" s="356">
        <v>1315.65</v>
      </c>
      <c r="I220" s="356">
        <v>1345.5500000000002</v>
      </c>
      <c r="J220" s="356">
        <v>1363.25</v>
      </c>
      <c r="K220" s="355">
        <v>1327.85</v>
      </c>
      <c r="L220" s="355">
        <v>1280.25</v>
      </c>
      <c r="M220" s="355">
        <v>9.7004599999999996</v>
      </c>
      <c r="N220" s="1"/>
      <c r="O220" s="1"/>
    </row>
    <row r="221" spans="1:15" ht="12.75" customHeight="1">
      <c r="A221" s="30">
        <v>211</v>
      </c>
      <c r="B221" s="384" t="s">
        <v>127</v>
      </c>
      <c r="C221" s="355">
        <v>502.6</v>
      </c>
      <c r="D221" s="356">
        <v>504.11666666666662</v>
      </c>
      <c r="E221" s="356">
        <v>498.08333333333326</v>
      </c>
      <c r="F221" s="356">
        <v>493.56666666666666</v>
      </c>
      <c r="G221" s="356">
        <v>487.5333333333333</v>
      </c>
      <c r="H221" s="356">
        <v>508.63333333333321</v>
      </c>
      <c r="I221" s="356">
        <v>514.66666666666663</v>
      </c>
      <c r="J221" s="356">
        <v>519.18333333333317</v>
      </c>
      <c r="K221" s="355">
        <v>510.15</v>
      </c>
      <c r="L221" s="355">
        <v>499.6</v>
      </c>
      <c r="M221" s="355">
        <v>15.702590000000001</v>
      </c>
      <c r="N221" s="1"/>
      <c r="O221" s="1"/>
    </row>
    <row r="222" spans="1:15" ht="12.75" customHeight="1">
      <c r="A222" s="30">
        <v>212</v>
      </c>
      <c r="B222" s="384" t="s">
        <v>409</v>
      </c>
      <c r="C222" s="355">
        <v>192.95</v>
      </c>
      <c r="D222" s="356">
        <v>198.66666666666666</v>
      </c>
      <c r="E222" s="356">
        <v>185.38333333333333</v>
      </c>
      <c r="F222" s="356">
        <v>177.81666666666666</v>
      </c>
      <c r="G222" s="356">
        <v>164.53333333333333</v>
      </c>
      <c r="H222" s="356">
        <v>206.23333333333332</v>
      </c>
      <c r="I222" s="356">
        <v>219.51666666666668</v>
      </c>
      <c r="J222" s="356">
        <v>227.08333333333331</v>
      </c>
      <c r="K222" s="355">
        <v>211.95</v>
      </c>
      <c r="L222" s="355">
        <v>191.1</v>
      </c>
      <c r="M222" s="355">
        <v>5.0763400000000001</v>
      </c>
      <c r="N222" s="1"/>
      <c r="O222" s="1"/>
    </row>
    <row r="223" spans="1:15" ht="12.75" customHeight="1">
      <c r="A223" s="30">
        <v>213</v>
      </c>
      <c r="B223" s="384" t="s">
        <v>395</v>
      </c>
      <c r="C223" s="355">
        <v>45.15</v>
      </c>
      <c r="D223" s="356">
        <v>45.666666666666664</v>
      </c>
      <c r="E223" s="356">
        <v>44.483333333333327</v>
      </c>
      <c r="F223" s="356">
        <v>43.816666666666663</v>
      </c>
      <c r="G223" s="356">
        <v>42.633333333333326</v>
      </c>
      <c r="H223" s="356">
        <v>46.333333333333329</v>
      </c>
      <c r="I223" s="356">
        <v>47.516666666666666</v>
      </c>
      <c r="J223" s="356">
        <v>48.18333333333333</v>
      </c>
      <c r="K223" s="355">
        <v>46.85</v>
      </c>
      <c r="L223" s="355">
        <v>45</v>
      </c>
      <c r="M223" s="355">
        <v>102.84218</v>
      </c>
      <c r="N223" s="1"/>
      <c r="O223" s="1"/>
    </row>
    <row r="224" spans="1:15" ht="12.75" customHeight="1">
      <c r="A224" s="30">
        <v>214</v>
      </c>
      <c r="B224" s="384" t="s">
        <v>128</v>
      </c>
      <c r="C224" s="355">
        <v>10.15</v>
      </c>
      <c r="D224" s="356">
        <v>10.299999999999999</v>
      </c>
      <c r="E224" s="356">
        <v>9.9499999999999975</v>
      </c>
      <c r="F224" s="356">
        <v>9.7499999999999982</v>
      </c>
      <c r="G224" s="356">
        <v>9.3999999999999968</v>
      </c>
      <c r="H224" s="356">
        <v>10.499999999999998</v>
      </c>
      <c r="I224" s="356">
        <v>10.85</v>
      </c>
      <c r="J224" s="356">
        <v>11.049999999999999</v>
      </c>
      <c r="K224" s="355">
        <v>10.65</v>
      </c>
      <c r="L224" s="355">
        <v>10.1</v>
      </c>
      <c r="M224" s="355">
        <v>2163.3189699999998</v>
      </c>
      <c r="N224" s="1"/>
      <c r="O224" s="1"/>
    </row>
    <row r="225" spans="1:15" ht="12.75" customHeight="1">
      <c r="A225" s="30">
        <v>215</v>
      </c>
      <c r="B225" s="384" t="s">
        <v>396</v>
      </c>
      <c r="C225" s="355">
        <v>60.15</v>
      </c>
      <c r="D225" s="356">
        <v>60.699999999999996</v>
      </c>
      <c r="E225" s="356">
        <v>58.949999999999989</v>
      </c>
      <c r="F225" s="356">
        <v>57.749999999999993</v>
      </c>
      <c r="G225" s="356">
        <v>55.999999999999986</v>
      </c>
      <c r="H225" s="356">
        <v>61.899999999999991</v>
      </c>
      <c r="I225" s="356">
        <v>63.650000000000006</v>
      </c>
      <c r="J225" s="356">
        <v>64.849999999999994</v>
      </c>
      <c r="K225" s="355">
        <v>62.45</v>
      </c>
      <c r="L225" s="355">
        <v>59.5</v>
      </c>
      <c r="M225" s="355">
        <v>133.06137000000001</v>
      </c>
      <c r="N225" s="1"/>
      <c r="O225" s="1"/>
    </row>
    <row r="226" spans="1:15" ht="12.75" customHeight="1">
      <c r="A226" s="30">
        <v>216</v>
      </c>
      <c r="B226" s="384" t="s">
        <v>129</v>
      </c>
      <c r="C226" s="355">
        <v>43.8</v>
      </c>
      <c r="D226" s="356">
        <v>44.466666666666661</v>
      </c>
      <c r="E226" s="356">
        <v>42.883333333333326</v>
      </c>
      <c r="F226" s="356">
        <v>41.966666666666661</v>
      </c>
      <c r="G226" s="356">
        <v>40.383333333333326</v>
      </c>
      <c r="H226" s="356">
        <v>45.383333333333326</v>
      </c>
      <c r="I226" s="356">
        <v>46.966666666666654</v>
      </c>
      <c r="J226" s="356">
        <v>47.883333333333326</v>
      </c>
      <c r="K226" s="355">
        <v>46.05</v>
      </c>
      <c r="L226" s="355">
        <v>43.55</v>
      </c>
      <c r="M226" s="355">
        <v>359.04563999999999</v>
      </c>
      <c r="N226" s="1"/>
      <c r="O226" s="1"/>
    </row>
    <row r="227" spans="1:15" ht="12.75" customHeight="1">
      <c r="A227" s="30">
        <v>217</v>
      </c>
      <c r="B227" s="384" t="s">
        <v>407</v>
      </c>
      <c r="C227" s="355">
        <v>210.65</v>
      </c>
      <c r="D227" s="356">
        <v>212.70000000000002</v>
      </c>
      <c r="E227" s="356">
        <v>207.95000000000005</v>
      </c>
      <c r="F227" s="356">
        <v>205.25000000000003</v>
      </c>
      <c r="G227" s="356">
        <v>200.50000000000006</v>
      </c>
      <c r="H227" s="356">
        <v>215.40000000000003</v>
      </c>
      <c r="I227" s="356">
        <v>220.14999999999998</v>
      </c>
      <c r="J227" s="356">
        <v>222.85000000000002</v>
      </c>
      <c r="K227" s="355">
        <v>217.45</v>
      </c>
      <c r="L227" s="355">
        <v>210</v>
      </c>
      <c r="M227" s="355">
        <v>99.0047</v>
      </c>
      <c r="N227" s="1"/>
      <c r="O227" s="1"/>
    </row>
    <row r="228" spans="1:15" ht="12.75" customHeight="1">
      <c r="A228" s="30">
        <v>218</v>
      </c>
      <c r="B228" s="384" t="s">
        <v>397</v>
      </c>
      <c r="C228" s="355">
        <v>890.35</v>
      </c>
      <c r="D228" s="356">
        <v>894.11666666666667</v>
      </c>
      <c r="E228" s="356">
        <v>874.23333333333335</v>
      </c>
      <c r="F228" s="356">
        <v>858.11666666666667</v>
      </c>
      <c r="G228" s="356">
        <v>838.23333333333335</v>
      </c>
      <c r="H228" s="356">
        <v>910.23333333333335</v>
      </c>
      <c r="I228" s="356">
        <v>930.11666666666679</v>
      </c>
      <c r="J228" s="356">
        <v>946.23333333333335</v>
      </c>
      <c r="K228" s="355">
        <v>914</v>
      </c>
      <c r="L228" s="355">
        <v>878</v>
      </c>
      <c r="M228" s="355">
        <v>0.10131999999999999</v>
      </c>
      <c r="N228" s="1"/>
      <c r="O228" s="1"/>
    </row>
    <row r="229" spans="1:15" ht="12.75" customHeight="1">
      <c r="A229" s="30">
        <v>219</v>
      </c>
      <c r="B229" s="384" t="s">
        <v>130</v>
      </c>
      <c r="C229" s="355">
        <v>380.65</v>
      </c>
      <c r="D229" s="356">
        <v>381.16666666666669</v>
      </c>
      <c r="E229" s="356">
        <v>371.03333333333336</v>
      </c>
      <c r="F229" s="356">
        <v>361.41666666666669</v>
      </c>
      <c r="G229" s="356">
        <v>351.28333333333336</v>
      </c>
      <c r="H229" s="356">
        <v>390.78333333333336</v>
      </c>
      <c r="I229" s="356">
        <v>400.91666666666669</v>
      </c>
      <c r="J229" s="356">
        <v>410.53333333333336</v>
      </c>
      <c r="K229" s="355">
        <v>391.3</v>
      </c>
      <c r="L229" s="355">
        <v>371.55</v>
      </c>
      <c r="M229" s="355">
        <v>30.020859999999999</v>
      </c>
      <c r="N229" s="1"/>
      <c r="O229" s="1"/>
    </row>
    <row r="230" spans="1:15" ht="12.75" customHeight="1">
      <c r="A230" s="30">
        <v>220</v>
      </c>
      <c r="B230" s="384" t="s">
        <v>398</v>
      </c>
      <c r="C230" s="355">
        <v>314.2</v>
      </c>
      <c r="D230" s="356">
        <v>315</v>
      </c>
      <c r="E230" s="356">
        <v>307</v>
      </c>
      <c r="F230" s="356">
        <v>299.8</v>
      </c>
      <c r="G230" s="356">
        <v>291.8</v>
      </c>
      <c r="H230" s="356">
        <v>322.2</v>
      </c>
      <c r="I230" s="356">
        <v>330.2</v>
      </c>
      <c r="J230" s="356">
        <v>337.4</v>
      </c>
      <c r="K230" s="355">
        <v>323</v>
      </c>
      <c r="L230" s="355">
        <v>307.8</v>
      </c>
      <c r="M230" s="355">
        <v>6.7037699999999996</v>
      </c>
      <c r="N230" s="1"/>
      <c r="O230" s="1"/>
    </row>
    <row r="231" spans="1:15" ht="12.75" customHeight="1">
      <c r="A231" s="30">
        <v>221</v>
      </c>
      <c r="B231" s="384" t="s">
        <v>399</v>
      </c>
      <c r="C231" s="355">
        <v>1542.6</v>
      </c>
      <c r="D231" s="356">
        <v>1559.0333333333331</v>
      </c>
      <c r="E231" s="356">
        <v>1488.5166666666662</v>
      </c>
      <c r="F231" s="356">
        <v>1434.4333333333332</v>
      </c>
      <c r="G231" s="356">
        <v>1363.9166666666663</v>
      </c>
      <c r="H231" s="356">
        <v>1613.1166666666661</v>
      </c>
      <c r="I231" s="356">
        <v>1683.633333333333</v>
      </c>
      <c r="J231" s="356">
        <v>1737.716666666666</v>
      </c>
      <c r="K231" s="355">
        <v>1629.55</v>
      </c>
      <c r="L231" s="355">
        <v>1504.95</v>
      </c>
      <c r="M231" s="355">
        <v>1.3870400000000001</v>
      </c>
      <c r="N231" s="1"/>
      <c r="O231" s="1"/>
    </row>
    <row r="232" spans="1:15" ht="12.75" customHeight="1">
      <c r="A232" s="30">
        <v>222</v>
      </c>
      <c r="B232" s="384" t="s">
        <v>131</v>
      </c>
      <c r="C232" s="355">
        <v>195.1</v>
      </c>
      <c r="D232" s="356">
        <v>196.70000000000002</v>
      </c>
      <c r="E232" s="356">
        <v>191.40000000000003</v>
      </c>
      <c r="F232" s="356">
        <v>187.70000000000002</v>
      </c>
      <c r="G232" s="356">
        <v>182.40000000000003</v>
      </c>
      <c r="H232" s="356">
        <v>200.40000000000003</v>
      </c>
      <c r="I232" s="356">
        <v>205.70000000000005</v>
      </c>
      <c r="J232" s="356">
        <v>209.40000000000003</v>
      </c>
      <c r="K232" s="355">
        <v>202</v>
      </c>
      <c r="L232" s="355">
        <v>193</v>
      </c>
      <c r="M232" s="355">
        <v>57.144240000000003</v>
      </c>
      <c r="N232" s="1"/>
      <c r="O232" s="1"/>
    </row>
    <row r="233" spans="1:15" ht="12.75" customHeight="1">
      <c r="A233" s="30">
        <v>223</v>
      </c>
      <c r="B233" s="384" t="s">
        <v>404</v>
      </c>
      <c r="C233" s="355">
        <v>197.6</v>
      </c>
      <c r="D233" s="356">
        <v>200.35</v>
      </c>
      <c r="E233" s="356">
        <v>193.1</v>
      </c>
      <c r="F233" s="356">
        <v>188.6</v>
      </c>
      <c r="G233" s="356">
        <v>181.35</v>
      </c>
      <c r="H233" s="356">
        <v>204.85</v>
      </c>
      <c r="I233" s="356">
        <v>212.1</v>
      </c>
      <c r="J233" s="356">
        <v>216.6</v>
      </c>
      <c r="K233" s="355">
        <v>207.6</v>
      </c>
      <c r="L233" s="355">
        <v>195.85</v>
      </c>
      <c r="M233" s="355">
        <v>51.047820000000002</v>
      </c>
      <c r="N233" s="1"/>
      <c r="O233" s="1"/>
    </row>
    <row r="234" spans="1:15" ht="12.75" customHeight="1">
      <c r="A234" s="30">
        <v>224</v>
      </c>
      <c r="B234" s="384" t="s">
        <v>265</v>
      </c>
      <c r="C234" s="355">
        <v>5023.7</v>
      </c>
      <c r="D234" s="356">
        <v>4975.4666666666662</v>
      </c>
      <c r="E234" s="356">
        <v>4853.2333333333327</v>
      </c>
      <c r="F234" s="356">
        <v>4682.7666666666664</v>
      </c>
      <c r="G234" s="356">
        <v>4560.5333333333328</v>
      </c>
      <c r="H234" s="356">
        <v>5145.9333333333325</v>
      </c>
      <c r="I234" s="356">
        <v>5268.1666666666661</v>
      </c>
      <c r="J234" s="356">
        <v>5438.6333333333323</v>
      </c>
      <c r="K234" s="355">
        <v>5097.7</v>
      </c>
      <c r="L234" s="355">
        <v>4805</v>
      </c>
      <c r="M234" s="355">
        <v>1.5780799999999999</v>
      </c>
      <c r="N234" s="1"/>
      <c r="O234" s="1"/>
    </row>
    <row r="235" spans="1:15" ht="12.75" customHeight="1">
      <c r="A235" s="30">
        <v>225</v>
      </c>
      <c r="B235" s="384" t="s">
        <v>406</v>
      </c>
      <c r="C235" s="355">
        <v>149</v>
      </c>
      <c r="D235" s="356">
        <v>148.18333333333334</v>
      </c>
      <c r="E235" s="356">
        <v>146.36666666666667</v>
      </c>
      <c r="F235" s="356">
        <v>143.73333333333335</v>
      </c>
      <c r="G235" s="356">
        <v>141.91666666666669</v>
      </c>
      <c r="H235" s="356">
        <v>150.81666666666666</v>
      </c>
      <c r="I235" s="356">
        <v>152.63333333333333</v>
      </c>
      <c r="J235" s="356">
        <v>155.26666666666665</v>
      </c>
      <c r="K235" s="355">
        <v>150</v>
      </c>
      <c r="L235" s="355">
        <v>145.55000000000001</v>
      </c>
      <c r="M235" s="355">
        <v>33.061190000000003</v>
      </c>
      <c r="N235" s="1"/>
      <c r="O235" s="1"/>
    </row>
    <row r="236" spans="1:15" ht="12.75" customHeight="1">
      <c r="A236" s="30">
        <v>226</v>
      </c>
      <c r="B236" s="384" t="s">
        <v>132</v>
      </c>
      <c r="C236" s="355">
        <v>2092.3000000000002</v>
      </c>
      <c r="D236" s="356">
        <v>2134.5166666666669</v>
      </c>
      <c r="E236" s="356">
        <v>2040.5333333333338</v>
      </c>
      <c r="F236" s="356">
        <v>1988.7666666666669</v>
      </c>
      <c r="G236" s="356">
        <v>1894.7833333333338</v>
      </c>
      <c r="H236" s="356">
        <v>2186.2833333333338</v>
      </c>
      <c r="I236" s="356">
        <v>2280.2666666666664</v>
      </c>
      <c r="J236" s="356">
        <v>2332.0333333333338</v>
      </c>
      <c r="K236" s="355">
        <v>2228.5</v>
      </c>
      <c r="L236" s="355">
        <v>2082.75</v>
      </c>
      <c r="M236" s="355">
        <v>12.88158</v>
      </c>
      <c r="N236" s="1"/>
      <c r="O236" s="1"/>
    </row>
    <row r="237" spans="1:15" ht="12.75" customHeight="1">
      <c r="A237" s="30">
        <v>227</v>
      </c>
      <c r="B237" s="384" t="s">
        <v>839</v>
      </c>
      <c r="C237" s="355">
        <v>1898</v>
      </c>
      <c r="D237" s="356">
        <v>1904.8333333333333</v>
      </c>
      <c r="E237" s="356">
        <v>1878.1666666666665</v>
      </c>
      <c r="F237" s="356">
        <v>1858.3333333333333</v>
      </c>
      <c r="G237" s="356">
        <v>1831.6666666666665</v>
      </c>
      <c r="H237" s="356">
        <v>1924.6666666666665</v>
      </c>
      <c r="I237" s="356">
        <v>1951.333333333333</v>
      </c>
      <c r="J237" s="356">
        <v>1971.1666666666665</v>
      </c>
      <c r="K237" s="355">
        <v>1931.5</v>
      </c>
      <c r="L237" s="355">
        <v>1885</v>
      </c>
      <c r="M237" s="355">
        <v>0.21482000000000001</v>
      </c>
      <c r="N237" s="1"/>
      <c r="O237" s="1"/>
    </row>
    <row r="238" spans="1:15" ht="12.75" customHeight="1">
      <c r="A238" s="30">
        <v>228</v>
      </c>
      <c r="B238" s="384" t="s">
        <v>410</v>
      </c>
      <c r="C238" s="355">
        <v>362.55</v>
      </c>
      <c r="D238" s="356">
        <v>361.09999999999997</v>
      </c>
      <c r="E238" s="356">
        <v>356.74999999999994</v>
      </c>
      <c r="F238" s="356">
        <v>350.95</v>
      </c>
      <c r="G238" s="356">
        <v>346.59999999999997</v>
      </c>
      <c r="H238" s="356">
        <v>366.89999999999992</v>
      </c>
      <c r="I238" s="356">
        <v>371.24999999999994</v>
      </c>
      <c r="J238" s="356">
        <v>377.0499999999999</v>
      </c>
      <c r="K238" s="355">
        <v>365.45</v>
      </c>
      <c r="L238" s="355">
        <v>355.3</v>
      </c>
      <c r="M238" s="355">
        <v>0.96899999999999997</v>
      </c>
      <c r="N238" s="1"/>
      <c r="O238" s="1"/>
    </row>
    <row r="239" spans="1:15" ht="12.75" customHeight="1">
      <c r="A239" s="30">
        <v>229</v>
      </c>
      <c r="B239" s="384" t="s">
        <v>133</v>
      </c>
      <c r="C239" s="355">
        <v>941.6</v>
      </c>
      <c r="D239" s="356">
        <v>947.86666666666679</v>
      </c>
      <c r="E239" s="356">
        <v>930.93333333333362</v>
      </c>
      <c r="F239" s="356">
        <v>920.26666666666688</v>
      </c>
      <c r="G239" s="356">
        <v>903.33333333333371</v>
      </c>
      <c r="H239" s="356">
        <v>958.53333333333353</v>
      </c>
      <c r="I239" s="356">
        <v>975.4666666666667</v>
      </c>
      <c r="J239" s="356">
        <v>986.13333333333344</v>
      </c>
      <c r="K239" s="355">
        <v>964.8</v>
      </c>
      <c r="L239" s="355">
        <v>937.2</v>
      </c>
      <c r="M239" s="355">
        <v>36.524189999999997</v>
      </c>
      <c r="N239" s="1"/>
      <c r="O239" s="1"/>
    </row>
    <row r="240" spans="1:15" ht="12.75" customHeight="1">
      <c r="A240" s="30">
        <v>230</v>
      </c>
      <c r="B240" s="384" t="s">
        <v>134</v>
      </c>
      <c r="C240" s="355">
        <v>247.2</v>
      </c>
      <c r="D240" s="356">
        <v>248.9</v>
      </c>
      <c r="E240" s="356">
        <v>243.35000000000002</v>
      </c>
      <c r="F240" s="356">
        <v>239.50000000000003</v>
      </c>
      <c r="G240" s="356">
        <v>233.95000000000005</v>
      </c>
      <c r="H240" s="356">
        <v>252.75</v>
      </c>
      <c r="I240" s="356">
        <v>258.3</v>
      </c>
      <c r="J240" s="356">
        <v>262.14999999999998</v>
      </c>
      <c r="K240" s="355">
        <v>254.45</v>
      </c>
      <c r="L240" s="355">
        <v>245.05</v>
      </c>
      <c r="M240" s="355">
        <v>34.81353</v>
      </c>
      <c r="N240" s="1"/>
      <c r="O240" s="1"/>
    </row>
    <row r="241" spans="1:15" ht="12.75" customHeight="1">
      <c r="A241" s="30">
        <v>231</v>
      </c>
      <c r="B241" s="384" t="s">
        <v>411</v>
      </c>
      <c r="C241" s="355">
        <v>40.950000000000003</v>
      </c>
      <c r="D241" s="356">
        <v>41.166666666666664</v>
      </c>
      <c r="E241" s="356">
        <v>40.333333333333329</v>
      </c>
      <c r="F241" s="356">
        <v>39.716666666666661</v>
      </c>
      <c r="G241" s="356">
        <v>38.883333333333326</v>
      </c>
      <c r="H241" s="356">
        <v>41.783333333333331</v>
      </c>
      <c r="I241" s="356">
        <v>42.61666666666666</v>
      </c>
      <c r="J241" s="356">
        <v>43.233333333333334</v>
      </c>
      <c r="K241" s="355">
        <v>42</v>
      </c>
      <c r="L241" s="355">
        <v>40.549999999999997</v>
      </c>
      <c r="M241" s="355">
        <v>24.991610000000001</v>
      </c>
      <c r="N241" s="1"/>
      <c r="O241" s="1"/>
    </row>
    <row r="242" spans="1:15" ht="12.75" customHeight="1">
      <c r="A242" s="30">
        <v>232</v>
      </c>
      <c r="B242" s="384" t="s">
        <v>135</v>
      </c>
      <c r="C242" s="355">
        <v>1682.2</v>
      </c>
      <c r="D242" s="356">
        <v>1693</v>
      </c>
      <c r="E242" s="356">
        <v>1667.45</v>
      </c>
      <c r="F242" s="356">
        <v>1652.7</v>
      </c>
      <c r="G242" s="356">
        <v>1627.15</v>
      </c>
      <c r="H242" s="356">
        <v>1707.75</v>
      </c>
      <c r="I242" s="356">
        <v>1733.3000000000002</v>
      </c>
      <c r="J242" s="356">
        <v>1748.05</v>
      </c>
      <c r="K242" s="355">
        <v>1718.55</v>
      </c>
      <c r="L242" s="355">
        <v>1678.25</v>
      </c>
      <c r="M242" s="355">
        <v>74.596369999999993</v>
      </c>
      <c r="N242" s="1"/>
      <c r="O242" s="1"/>
    </row>
    <row r="243" spans="1:15" ht="12.75" customHeight="1">
      <c r="A243" s="30">
        <v>233</v>
      </c>
      <c r="B243" s="384" t="s">
        <v>412</v>
      </c>
      <c r="C243" s="355">
        <v>1352.85</v>
      </c>
      <c r="D243" s="356">
        <v>1327.6166666666666</v>
      </c>
      <c r="E243" s="356">
        <v>1275.2333333333331</v>
      </c>
      <c r="F243" s="356">
        <v>1197.6166666666666</v>
      </c>
      <c r="G243" s="356">
        <v>1145.2333333333331</v>
      </c>
      <c r="H243" s="356">
        <v>1405.2333333333331</v>
      </c>
      <c r="I243" s="356">
        <v>1457.6166666666668</v>
      </c>
      <c r="J243" s="356">
        <v>1535.2333333333331</v>
      </c>
      <c r="K243" s="355">
        <v>1380</v>
      </c>
      <c r="L243" s="355">
        <v>1250</v>
      </c>
      <c r="M243" s="355">
        <v>0.2271</v>
      </c>
      <c r="N243" s="1"/>
      <c r="O243" s="1"/>
    </row>
    <row r="244" spans="1:15" ht="12.75" customHeight="1">
      <c r="A244" s="30">
        <v>234</v>
      </c>
      <c r="B244" s="384" t="s">
        <v>413</v>
      </c>
      <c r="C244" s="355">
        <v>392.75</v>
      </c>
      <c r="D244" s="356">
        <v>396.25</v>
      </c>
      <c r="E244" s="356">
        <v>387.6</v>
      </c>
      <c r="F244" s="356">
        <v>382.45000000000005</v>
      </c>
      <c r="G244" s="356">
        <v>373.80000000000007</v>
      </c>
      <c r="H244" s="356">
        <v>401.4</v>
      </c>
      <c r="I244" s="356">
        <v>410.04999999999995</v>
      </c>
      <c r="J244" s="356">
        <v>415.19999999999993</v>
      </c>
      <c r="K244" s="355">
        <v>404.9</v>
      </c>
      <c r="L244" s="355">
        <v>391.1</v>
      </c>
      <c r="M244" s="355">
        <v>3.3016200000000002</v>
      </c>
      <c r="N244" s="1"/>
      <c r="O244" s="1"/>
    </row>
    <row r="245" spans="1:15" ht="12.75" customHeight="1">
      <c r="A245" s="30">
        <v>235</v>
      </c>
      <c r="B245" s="384" t="s">
        <v>414</v>
      </c>
      <c r="C245" s="355">
        <v>655.25</v>
      </c>
      <c r="D245" s="356">
        <v>652.38333333333333</v>
      </c>
      <c r="E245" s="356">
        <v>630.76666666666665</v>
      </c>
      <c r="F245" s="356">
        <v>606.2833333333333</v>
      </c>
      <c r="G245" s="356">
        <v>584.66666666666663</v>
      </c>
      <c r="H245" s="356">
        <v>676.86666666666667</v>
      </c>
      <c r="I245" s="356">
        <v>698.48333333333323</v>
      </c>
      <c r="J245" s="356">
        <v>722.9666666666667</v>
      </c>
      <c r="K245" s="355">
        <v>674</v>
      </c>
      <c r="L245" s="355">
        <v>627.9</v>
      </c>
      <c r="M245" s="355">
        <v>6.5958699999999997</v>
      </c>
      <c r="N245" s="1"/>
      <c r="O245" s="1"/>
    </row>
    <row r="246" spans="1:15" ht="12.75" customHeight="1">
      <c r="A246" s="30">
        <v>236</v>
      </c>
      <c r="B246" s="384" t="s">
        <v>408</v>
      </c>
      <c r="C246" s="355">
        <v>19.25</v>
      </c>
      <c r="D246" s="356">
        <v>19.466666666666669</v>
      </c>
      <c r="E246" s="356">
        <v>18.833333333333336</v>
      </c>
      <c r="F246" s="356">
        <v>18.416666666666668</v>
      </c>
      <c r="G246" s="356">
        <v>17.783333333333335</v>
      </c>
      <c r="H246" s="356">
        <v>19.883333333333336</v>
      </c>
      <c r="I246" s="356">
        <v>20.516666666666669</v>
      </c>
      <c r="J246" s="356">
        <v>20.933333333333337</v>
      </c>
      <c r="K246" s="355">
        <v>20.100000000000001</v>
      </c>
      <c r="L246" s="355">
        <v>19.05</v>
      </c>
      <c r="M246" s="355">
        <v>54.220550000000003</v>
      </c>
      <c r="N246" s="1"/>
      <c r="O246" s="1"/>
    </row>
    <row r="247" spans="1:15" ht="12.75" customHeight="1">
      <c r="A247" s="30">
        <v>237</v>
      </c>
      <c r="B247" s="384" t="s">
        <v>136</v>
      </c>
      <c r="C247" s="355">
        <v>116.55</v>
      </c>
      <c r="D247" s="356">
        <v>117.90000000000002</v>
      </c>
      <c r="E247" s="356">
        <v>114.80000000000004</v>
      </c>
      <c r="F247" s="356">
        <v>113.05000000000003</v>
      </c>
      <c r="G247" s="356">
        <v>109.95000000000005</v>
      </c>
      <c r="H247" s="356">
        <v>119.65000000000003</v>
      </c>
      <c r="I247" s="356">
        <v>122.75000000000003</v>
      </c>
      <c r="J247" s="356">
        <v>124.50000000000003</v>
      </c>
      <c r="K247" s="355">
        <v>121</v>
      </c>
      <c r="L247" s="355">
        <v>116.15</v>
      </c>
      <c r="M247" s="355">
        <v>109.75847</v>
      </c>
      <c r="N247" s="1"/>
      <c r="O247" s="1"/>
    </row>
    <row r="248" spans="1:15" ht="12.75" customHeight="1">
      <c r="A248" s="30">
        <v>238</v>
      </c>
      <c r="B248" s="384" t="s">
        <v>400</v>
      </c>
      <c r="C248" s="355">
        <v>384.95</v>
      </c>
      <c r="D248" s="356">
        <v>388.43333333333339</v>
      </c>
      <c r="E248" s="356">
        <v>376.61666666666679</v>
      </c>
      <c r="F248" s="356">
        <v>368.28333333333342</v>
      </c>
      <c r="G248" s="356">
        <v>356.46666666666681</v>
      </c>
      <c r="H248" s="356">
        <v>396.76666666666677</v>
      </c>
      <c r="I248" s="356">
        <v>408.58333333333337</v>
      </c>
      <c r="J248" s="356">
        <v>416.91666666666674</v>
      </c>
      <c r="K248" s="355">
        <v>400.25</v>
      </c>
      <c r="L248" s="355">
        <v>380.1</v>
      </c>
      <c r="M248" s="355">
        <v>1.8455699999999999</v>
      </c>
      <c r="N248" s="1"/>
      <c r="O248" s="1"/>
    </row>
    <row r="249" spans="1:15" ht="12.75" customHeight="1">
      <c r="A249" s="30">
        <v>239</v>
      </c>
      <c r="B249" s="384" t="s">
        <v>266</v>
      </c>
      <c r="C249" s="355">
        <v>964.55</v>
      </c>
      <c r="D249" s="356">
        <v>966.88333333333333</v>
      </c>
      <c r="E249" s="356">
        <v>939.76666666666665</v>
      </c>
      <c r="F249" s="356">
        <v>914.98333333333335</v>
      </c>
      <c r="G249" s="356">
        <v>887.86666666666667</v>
      </c>
      <c r="H249" s="356">
        <v>991.66666666666663</v>
      </c>
      <c r="I249" s="356">
        <v>1018.7833333333332</v>
      </c>
      <c r="J249" s="356">
        <v>1043.5666666666666</v>
      </c>
      <c r="K249" s="355">
        <v>994</v>
      </c>
      <c r="L249" s="355">
        <v>942.1</v>
      </c>
      <c r="M249" s="355">
        <v>8.5102499999999992</v>
      </c>
      <c r="N249" s="1"/>
      <c r="O249" s="1"/>
    </row>
    <row r="250" spans="1:15" ht="12.75" customHeight="1">
      <c r="A250" s="30">
        <v>240</v>
      </c>
      <c r="B250" s="384" t="s">
        <v>401</v>
      </c>
      <c r="C250" s="355">
        <v>272.95</v>
      </c>
      <c r="D250" s="356">
        <v>275.9666666666667</v>
      </c>
      <c r="E250" s="356">
        <v>269.93333333333339</v>
      </c>
      <c r="F250" s="356">
        <v>266.91666666666669</v>
      </c>
      <c r="G250" s="356">
        <v>260.88333333333338</v>
      </c>
      <c r="H250" s="356">
        <v>278.98333333333341</v>
      </c>
      <c r="I250" s="356">
        <v>285.01666666666671</v>
      </c>
      <c r="J250" s="356">
        <v>288.03333333333342</v>
      </c>
      <c r="K250" s="355">
        <v>282</v>
      </c>
      <c r="L250" s="355">
        <v>272.95</v>
      </c>
      <c r="M250" s="355">
        <v>15.94501</v>
      </c>
      <c r="N250" s="1"/>
      <c r="O250" s="1"/>
    </row>
    <row r="251" spans="1:15" ht="12.75" customHeight="1">
      <c r="A251" s="30">
        <v>241</v>
      </c>
      <c r="B251" s="384" t="s">
        <v>402</v>
      </c>
      <c r="C251" s="355">
        <v>43.6</v>
      </c>
      <c r="D251" s="356">
        <v>43.800000000000004</v>
      </c>
      <c r="E251" s="356">
        <v>42.800000000000011</v>
      </c>
      <c r="F251" s="356">
        <v>42.000000000000007</v>
      </c>
      <c r="G251" s="356">
        <v>41.000000000000014</v>
      </c>
      <c r="H251" s="356">
        <v>44.600000000000009</v>
      </c>
      <c r="I251" s="356">
        <v>45.599999999999994</v>
      </c>
      <c r="J251" s="356">
        <v>46.400000000000006</v>
      </c>
      <c r="K251" s="355">
        <v>44.8</v>
      </c>
      <c r="L251" s="355">
        <v>43</v>
      </c>
      <c r="M251" s="355">
        <v>14.383749999999999</v>
      </c>
      <c r="N251" s="1"/>
      <c r="O251" s="1"/>
    </row>
    <row r="252" spans="1:15" ht="12.75" customHeight="1">
      <c r="A252" s="30">
        <v>242</v>
      </c>
      <c r="B252" s="384" t="s">
        <v>137</v>
      </c>
      <c r="C252" s="355">
        <v>798.35</v>
      </c>
      <c r="D252" s="356">
        <v>803.55000000000007</v>
      </c>
      <c r="E252" s="356">
        <v>787.15000000000009</v>
      </c>
      <c r="F252" s="356">
        <v>775.95</v>
      </c>
      <c r="G252" s="356">
        <v>759.55000000000007</v>
      </c>
      <c r="H252" s="356">
        <v>814.75000000000011</v>
      </c>
      <c r="I252" s="356">
        <v>831.15</v>
      </c>
      <c r="J252" s="356">
        <v>842.35000000000014</v>
      </c>
      <c r="K252" s="355">
        <v>819.95</v>
      </c>
      <c r="L252" s="355">
        <v>792.35</v>
      </c>
      <c r="M252" s="355">
        <v>49.17765</v>
      </c>
      <c r="N252" s="1"/>
      <c r="O252" s="1"/>
    </row>
    <row r="253" spans="1:15" ht="12.75" customHeight="1">
      <c r="A253" s="30">
        <v>243</v>
      </c>
      <c r="B253" s="384" t="s">
        <v>832</v>
      </c>
      <c r="C253" s="355">
        <v>22.1</v>
      </c>
      <c r="D253" s="356">
        <v>22.316666666666666</v>
      </c>
      <c r="E253" s="356">
        <v>21.783333333333331</v>
      </c>
      <c r="F253" s="356">
        <v>21.466666666666665</v>
      </c>
      <c r="G253" s="356">
        <v>20.93333333333333</v>
      </c>
      <c r="H253" s="356">
        <v>22.633333333333333</v>
      </c>
      <c r="I253" s="356">
        <v>23.166666666666671</v>
      </c>
      <c r="J253" s="356">
        <v>23.483333333333334</v>
      </c>
      <c r="K253" s="355">
        <v>22.85</v>
      </c>
      <c r="L253" s="355">
        <v>22</v>
      </c>
      <c r="M253" s="355">
        <v>118.87542000000001</v>
      </c>
      <c r="N253" s="1"/>
      <c r="O253" s="1"/>
    </row>
    <row r="254" spans="1:15" ht="12.75" customHeight="1">
      <c r="A254" s="30">
        <v>244</v>
      </c>
      <c r="B254" s="384" t="s">
        <v>264</v>
      </c>
      <c r="C254" s="355">
        <v>723.55</v>
      </c>
      <c r="D254" s="356">
        <v>719.86666666666667</v>
      </c>
      <c r="E254" s="356">
        <v>709.93333333333339</v>
      </c>
      <c r="F254" s="356">
        <v>696.31666666666672</v>
      </c>
      <c r="G254" s="356">
        <v>686.38333333333344</v>
      </c>
      <c r="H254" s="356">
        <v>733.48333333333335</v>
      </c>
      <c r="I254" s="356">
        <v>743.41666666666652</v>
      </c>
      <c r="J254" s="356">
        <v>757.0333333333333</v>
      </c>
      <c r="K254" s="355">
        <v>729.8</v>
      </c>
      <c r="L254" s="355">
        <v>706.25</v>
      </c>
      <c r="M254" s="355">
        <v>8.7696500000000004</v>
      </c>
      <c r="N254" s="1"/>
      <c r="O254" s="1"/>
    </row>
    <row r="255" spans="1:15" ht="12.75" customHeight="1">
      <c r="A255" s="30">
        <v>245</v>
      </c>
      <c r="B255" s="384" t="s">
        <v>138</v>
      </c>
      <c r="C255" s="355">
        <v>219.45</v>
      </c>
      <c r="D255" s="356">
        <v>221.31666666666669</v>
      </c>
      <c r="E255" s="356">
        <v>216.63333333333338</v>
      </c>
      <c r="F255" s="356">
        <v>213.81666666666669</v>
      </c>
      <c r="G255" s="356">
        <v>209.13333333333338</v>
      </c>
      <c r="H255" s="356">
        <v>224.13333333333338</v>
      </c>
      <c r="I255" s="356">
        <v>228.81666666666672</v>
      </c>
      <c r="J255" s="356">
        <v>231.63333333333338</v>
      </c>
      <c r="K255" s="355">
        <v>226</v>
      </c>
      <c r="L255" s="355">
        <v>218.5</v>
      </c>
      <c r="M255" s="355">
        <v>227.45228</v>
      </c>
      <c r="N255" s="1"/>
      <c r="O255" s="1"/>
    </row>
    <row r="256" spans="1:15" ht="12.75" customHeight="1">
      <c r="A256" s="30">
        <v>246</v>
      </c>
      <c r="B256" s="384" t="s">
        <v>403</v>
      </c>
      <c r="C256" s="355">
        <v>110.1</v>
      </c>
      <c r="D256" s="356">
        <v>110.56666666666666</v>
      </c>
      <c r="E256" s="356">
        <v>109.53333333333333</v>
      </c>
      <c r="F256" s="356">
        <v>108.96666666666667</v>
      </c>
      <c r="G256" s="356">
        <v>107.93333333333334</v>
      </c>
      <c r="H256" s="356">
        <v>111.13333333333333</v>
      </c>
      <c r="I256" s="356">
        <v>112.16666666666666</v>
      </c>
      <c r="J256" s="356">
        <v>112.73333333333332</v>
      </c>
      <c r="K256" s="355">
        <v>111.6</v>
      </c>
      <c r="L256" s="355">
        <v>110</v>
      </c>
      <c r="M256" s="355">
        <v>1.8045100000000001</v>
      </c>
      <c r="N256" s="1"/>
      <c r="O256" s="1"/>
    </row>
    <row r="257" spans="1:15" ht="12.75" customHeight="1">
      <c r="A257" s="30">
        <v>247</v>
      </c>
      <c r="B257" s="384" t="s">
        <v>421</v>
      </c>
      <c r="C257" s="355">
        <v>101.5</v>
      </c>
      <c r="D257" s="356">
        <v>100.33333333333333</v>
      </c>
      <c r="E257" s="356">
        <v>96.166666666666657</v>
      </c>
      <c r="F257" s="356">
        <v>90.833333333333329</v>
      </c>
      <c r="G257" s="356">
        <v>86.666666666666657</v>
      </c>
      <c r="H257" s="356">
        <v>105.66666666666666</v>
      </c>
      <c r="I257" s="356">
        <v>109.83333333333331</v>
      </c>
      <c r="J257" s="356">
        <v>115.16666666666666</v>
      </c>
      <c r="K257" s="355">
        <v>104.5</v>
      </c>
      <c r="L257" s="355">
        <v>95</v>
      </c>
      <c r="M257" s="355">
        <v>14.07207</v>
      </c>
      <c r="N257" s="1"/>
      <c r="O257" s="1"/>
    </row>
    <row r="258" spans="1:15" ht="12.75" customHeight="1">
      <c r="A258" s="30">
        <v>248</v>
      </c>
      <c r="B258" s="384" t="s">
        <v>415</v>
      </c>
      <c r="C258" s="355">
        <v>1641.9</v>
      </c>
      <c r="D258" s="356">
        <v>1673.1833333333334</v>
      </c>
      <c r="E258" s="356">
        <v>1548.6166666666668</v>
      </c>
      <c r="F258" s="356">
        <v>1455.3333333333335</v>
      </c>
      <c r="G258" s="356">
        <v>1330.7666666666669</v>
      </c>
      <c r="H258" s="356">
        <v>1766.4666666666667</v>
      </c>
      <c r="I258" s="356">
        <v>1891.0333333333333</v>
      </c>
      <c r="J258" s="356">
        <v>1984.3166666666666</v>
      </c>
      <c r="K258" s="355">
        <v>1797.75</v>
      </c>
      <c r="L258" s="355">
        <v>1579.9</v>
      </c>
      <c r="M258" s="355">
        <v>1.5712600000000001</v>
      </c>
      <c r="N258" s="1"/>
      <c r="O258" s="1"/>
    </row>
    <row r="259" spans="1:15" ht="12.75" customHeight="1">
      <c r="A259" s="30">
        <v>249</v>
      </c>
      <c r="B259" s="384" t="s">
        <v>425</v>
      </c>
      <c r="C259" s="355">
        <v>1847.65</v>
      </c>
      <c r="D259" s="356">
        <v>1833.8833333333332</v>
      </c>
      <c r="E259" s="356">
        <v>1768.7666666666664</v>
      </c>
      <c r="F259" s="356">
        <v>1689.8833333333332</v>
      </c>
      <c r="G259" s="356">
        <v>1624.7666666666664</v>
      </c>
      <c r="H259" s="356">
        <v>1912.7666666666664</v>
      </c>
      <c r="I259" s="356">
        <v>1977.8833333333332</v>
      </c>
      <c r="J259" s="356">
        <v>2056.7666666666664</v>
      </c>
      <c r="K259" s="355">
        <v>1899</v>
      </c>
      <c r="L259" s="355">
        <v>1755</v>
      </c>
      <c r="M259" s="355">
        <v>0.49542000000000003</v>
      </c>
      <c r="N259" s="1"/>
      <c r="O259" s="1"/>
    </row>
    <row r="260" spans="1:15" ht="12.75" customHeight="1">
      <c r="A260" s="30">
        <v>250</v>
      </c>
      <c r="B260" s="384" t="s">
        <v>422</v>
      </c>
      <c r="C260" s="355">
        <v>95.45</v>
      </c>
      <c r="D260" s="356">
        <v>96.283333333333346</v>
      </c>
      <c r="E260" s="356">
        <v>94.166666666666686</v>
      </c>
      <c r="F260" s="356">
        <v>92.88333333333334</v>
      </c>
      <c r="G260" s="356">
        <v>90.76666666666668</v>
      </c>
      <c r="H260" s="356">
        <v>97.566666666666691</v>
      </c>
      <c r="I260" s="356">
        <v>99.683333333333337</v>
      </c>
      <c r="J260" s="356">
        <v>100.9666666666667</v>
      </c>
      <c r="K260" s="355">
        <v>98.4</v>
      </c>
      <c r="L260" s="355">
        <v>95</v>
      </c>
      <c r="M260" s="355">
        <v>11.06005</v>
      </c>
      <c r="N260" s="1"/>
      <c r="O260" s="1"/>
    </row>
    <row r="261" spans="1:15" ht="12.75" customHeight="1">
      <c r="A261" s="30">
        <v>251</v>
      </c>
      <c r="B261" s="384" t="s">
        <v>139</v>
      </c>
      <c r="C261" s="355">
        <v>407.65</v>
      </c>
      <c r="D261" s="356">
        <v>413.05</v>
      </c>
      <c r="E261" s="356">
        <v>397.1</v>
      </c>
      <c r="F261" s="356">
        <v>386.55</v>
      </c>
      <c r="G261" s="356">
        <v>370.6</v>
      </c>
      <c r="H261" s="356">
        <v>423.6</v>
      </c>
      <c r="I261" s="356">
        <v>439.54999999999995</v>
      </c>
      <c r="J261" s="356">
        <v>450.1</v>
      </c>
      <c r="K261" s="355">
        <v>429</v>
      </c>
      <c r="L261" s="355">
        <v>402.5</v>
      </c>
      <c r="M261" s="355">
        <v>89.079899999999995</v>
      </c>
      <c r="N261" s="1"/>
      <c r="O261" s="1"/>
    </row>
    <row r="262" spans="1:15" ht="12.75" customHeight="1">
      <c r="A262" s="30">
        <v>252</v>
      </c>
      <c r="B262" s="384" t="s">
        <v>416</v>
      </c>
      <c r="C262" s="355">
        <v>3063</v>
      </c>
      <c r="D262" s="356">
        <v>3092.4666666666667</v>
      </c>
      <c r="E262" s="356">
        <v>3010.5333333333333</v>
      </c>
      <c r="F262" s="356">
        <v>2958.0666666666666</v>
      </c>
      <c r="G262" s="356">
        <v>2876.1333333333332</v>
      </c>
      <c r="H262" s="356">
        <v>3144.9333333333334</v>
      </c>
      <c r="I262" s="356">
        <v>3226.8666666666668</v>
      </c>
      <c r="J262" s="356">
        <v>3279.3333333333335</v>
      </c>
      <c r="K262" s="355">
        <v>3174.4</v>
      </c>
      <c r="L262" s="355">
        <v>3040</v>
      </c>
      <c r="M262" s="355">
        <v>1.3534600000000001</v>
      </c>
      <c r="N262" s="1"/>
      <c r="O262" s="1"/>
    </row>
    <row r="263" spans="1:15" ht="12.75" customHeight="1">
      <c r="A263" s="30">
        <v>253</v>
      </c>
      <c r="B263" s="384" t="s">
        <v>417</v>
      </c>
      <c r="C263" s="355">
        <v>489.15</v>
      </c>
      <c r="D263" s="356">
        <v>495.66666666666669</v>
      </c>
      <c r="E263" s="356">
        <v>479.73333333333335</v>
      </c>
      <c r="F263" s="356">
        <v>470.31666666666666</v>
      </c>
      <c r="G263" s="356">
        <v>454.38333333333333</v>
      </c>
      <c r="H263" s="356">
        <v>505.08333333333337</v>
      </c>
      <c r="I263" s="356">
        <v>521.01666666666665</v>
      </c>
      <c r="J263" s="356">
        <v>530.43333333333339</v>
      </c>
      <c r="K263" s="355">
        <v>511.6</v>
      </c>
      <c r="L263" s="355">
        <v>486.25</v>
      </c>
      <c r="M263" s="355">
        <v>1.77593</v>
      </c>
      <c r="N263" s="1"/>
      <c r="O263" s="1"/>
    </row>
    <row r="264" spans="1:15" ht="12.75" customHeight="1">
      <c r="A264" s="30">
        <v>254</v>
      </c>
      <c r="B264" s="384" t="s">
        <v>418</v>
      </c>
      <c r="C264" s="355">
        <v>218.8</v>
      </c>
      <c r="D264" s="356">
        <v>220.58333333333334</v>
      </c>
      <c r="E264" s="356">
        <v>213.41666666666669</v>
      </c>
      <c r="F264" s="356">
        <v>208.03333333333333</v>
      </c>
      <c r="G264" s="356">
        <v>200.86666666666667</v>
      </c>
      <c r="H264" s="356">
        <v>225.9666666666667</v>
      </c>
      <c r="I264" s="356">
        <v>233.13333333333338</v>
      </c>
      <c r="J264" s="356">
        <v>238.51666666666671</v>
      </c>
      <c r="K264" s="355">
        <v>227.75</v>
      </c>
      <c r="L264" s="355">
        <v>215.2</v>
      </c>
      <c r="M264" s="355">
        <v>5.6435399999999998</v>
      </c>
      <c r="N264" s="1"/>
      <c r="O264" s="1"/>
    </row>
    <row r="265" spans="1:15" ht="12.75" customHeight="1">
      <c r="A265" s="30">
        <v>255</v>
      </c>
      <c r="B265" s="384" t="s">
        <v>419</v>
      </c>
      <c r="C265" s="355">
        <v>117.25</v>
      </c>
      <c r="D265" s="356">
        <v>118.71666666666665</v>
      </c>
      <c r="E265" s="356">
        <v>115.5333333333333</v>
      </c>
      <c r="F265" s="356">
        <v>113.81666666666665</v>
      </c>
      <c r="G265" s="356">
        <v>110.6333333333333</v>
      </c>
      <c r="H265" s="356">
        <v>120.43333333333331</v>
      </c>
      <c r="I265" s="356">
        <v>123.61666666666667</v>
      </c>
      <c r="J265" s="356">
        <v>125.33333333333331</v>
      </c>
      <c r="K265" s="355">
        <v>121.9</v>
      </c>
      <c r="L265" s="355">
        <v>117</v>
      </c>
      <c r="M265" s="355">
        <v>4.9990100000000002</v>
      </c>
      <c r="N265" s="1"/>
      <c r="O265" s="1"/>
    </row>
    <row r="266" spans="1:15" ht="12.75" customHeight="1">
      <c r="A266" s="30">
        <v>256</v>
      </c>
      <c r="B266" s="384" t="s">
        <v>420</v>
      </c>
      <c r="C266" s="355">
        <v>67.599999999999994</v>
      </c>
      <c r="D266" s="356">
        <v>68.3</v>
      </c>
      <c r="E266" s="356">
        <v>66.449999999999989</v>
      </c>
      <c r="F266" s="356">
        <v>65.3</v>
      </c>
      <c r="G266" s="356">
        <v>63.449999999999989</v>
      </c>
      <c r="H266" s="356">
        <v>69.449999999999989</v>
      </c>
      <c r="I266" s="356">
        <v>71.299999999999983</v>
      </c>
      <c r="J266" s="356">
        <v>72.449999999999989</v>
      </c>
      <c r="K266" s="355">
        <v>70.150000000000006</v>
      </c>
      <c r="L266" s="355">
        <v>67.150000000000006</v>
      </c>
      <c r="M266" s="355">
        <v>6.3425000000000002</v>
      </c>
      <c r="N266" s="1"/>
      <c r="O266" s="1"/>
    </row>
    <row r="267" spans="1:15" ht="12.75" customHeight="1">
      <c r="A267" s="30">
        <v>257</v>
      </c>
      <c r="B267" s="384" t="s">
        <v>424</v>
      </c>
      <c r="C267" s="355">
        <v>191.7</v>
      </c>
      <c r="D267" s="356">
        <v>195.56666666666669</v>
      </c>
      <c r="E267" s="356">
        <v>186.13333333333338</v>
      </c>
      <c r="F267" s="356">
        <v>180.56666666666669</v>
      </c>
      <c r="G267" s="356">
        <v>171.13333333333338</v>
      </c>
      <c r="H267" s="356">
        <v>201.13333333333338</v>
      </c>
      <c r="I267" s="356">
        <v>210.56666666666672</v>
      </c>
      <c r="J267" s="356">
        <v>216.13333333333338</v>
      </c>
      <c r="K267" s="355">
        <v>205</v>
      </c>
      <c r="L267" s="355">
        <v>190</v>
      </c>
      <c r="M267" s="355">
        <v>11.19232</v>
      </c>
      <c r="N267" s="1"/>
      <c r="O267" s="1"/>
    </row>
    <row r="268" spans="1:15" ht="12.75" customHeight="1">
      <c r="A268" s="30">
        <v>258</v>
      </c>
      <c r="B268" s="384" t="s">
        <v>423</v>
      </c>
      <c r="C268" s="355">
        <v>375</v>
      </c>
      <c r="D268" s="356">
        <v>381.65000000000003</v>
      </c>
      <c r="E268" s="356">
        <v>365.35000000000008</v>
      </c>
      <c r="F268" s="356">
        <v>355.70000000000005</v>
      </c>
      <c r="G268" s="356">
        <v>339.40000000000009</v>
      </c>
      <c r="H268" s="356">
        <v>391.30000000000007</v>
      </c>
      <c r="I268" s="356">
        <v>407.6</v>
      </c>
      <c r="J268" s="356">
        <v>417.25000000000006</v>
      </c>
      <c r="K268" s="355">
        <v>397.95</v>
      </c>
      <c r="L268" s="355">
        <v>372</v>
      </c>
      <c r="M268" s="355">
        <v>1.70929</v>
      </c>
      <c r="N268" s="1"/>
      <c r="O268" s="1"/>
    </row>
    <row r="269" spans="1:15" ht="12.75" customHeight="1">
      <c r="A269" s="30">
        <v>259</v>
      </c>
      <c r="B269" s="384" t="s">
        <v>267</v>
      </c>
      <c r="C269" s="355">
        <v>324.35000000000002</v>
      </c>
      <c r="D269" s="356">
        <v>328.86666666666667</v>
      </c>
      <c r="E269" s="356">
        <v>319.73333333333335</v>
      </c>
      <c r="F269" s="356">
        <v>315.11666666666667</v>
      </c>
      <c r="G269" s="356">
        <v>305.98333333333335</v>
      </c>
      <c r="H269" s="356">
        <v>333.48333333333335</v>
      </c>
      <c r="I269" s="356">
        <v>342.61666666666667</v>
      </c>
      <c r="J269" s="356">
        <v>347.23333333333335</v>
      </c>
      <c r="K269" s="355">
        <v>338</v>
      </c>
      <c r="L269" s="355">
        <v>324.25</v>
      </c>
      <c r="M269" s="355">
        <v>4.5232099999999997</v>
      </c>
      <c r="N269" s="1"/>
      <c r="O269" s="1"/>
    </row>
    <row r="270" spans="1:15" ht="12.75" customHeight="1">
      <c r="A270" s="30">
        <v>260</v>
      </c>
      <c r="B270" s="384" t="s">
        <v>140</v>
      </c>
      <c r="C270" s="355">
        <v>626.54999999999995</v>
      </c>
      <c r="D270" s="356">
        <v>631.94999999999993</v>
      </c>
      <c r="E270" s="356">
        <v>598.89999999999986</v>
      </c>
      <c r="F270" s="356">
        <v>571.24999999999989</v>
      </c>
      <c r="G270" s="356">
        <v>538.19999999999982</v>
      </c>
      <c r="H270" s="356">
        <v>659.59999999999991</v>
      </c>
      <c r="I270" s="356">
        <v>692.64999999999986</v>
      </c>
      <c r="J270" s="356">
        <v>720.3</v>
      </c>
      <c r="K270" s="355">
        <v>665</v>
      </c>
      <c r="L270" s="355">
        <v>604.29999999999995</v>
      </c>
      <c r="M270" s="355">
        <v>64.915760000000006</v>
      </c>
      <c r="N270" s="1"/>
      <c r="O270" s="1"/>
    </row>
    <row r="271" spans="1:15" ht="12.75" customHeight="1">
      <c r="A271" s="30">
        <v>261</v>
      </c>
      <c r="B271" s="384" t="s">
        <v>141</v>
      </c>
      <c r="C271" s="355">
        <v>2947.7</v>
      </c>
      <c r="D271" s="356">
        <v>2952.3166666666671</v>
      </c>
      <c r="E271" s="356">
        <v>2885.6333333333341</v>
      </c>
      <c r="F271" s="356">
        <v>2823.5666666666671</v>
      </c>
      <c r="G271" s="356">
        <v>2756.8833333333341</v>
      </c>
      <c r="H271" s="356">
        <v>3014.3833333333341</v>
      </c>
      <c r="I271" s="356">
        <v>3081.0666666666675</v>
      </c>
      <c r="J271" s="356">
        <v>3143.1333333333341</v>
      </c>
      <c r="K271" s="355">
        <v>3019</v>
      </c>
      <c r="L271" s="355">
        <v>2890.25</v>
      </c>
      <c r="M271" s="355">
        <v>12.12832</v>
      </c>
      <c r="N271" s="1"/>
      <c r="O271" s="1"/>
    </row>
    <row r="272" spans="1:15" ht="12.75" customHeight="1">
      <c r="A272" s="30">
        <v>262</v>
      </c>
      <c r="B272" s="384" t="s">
        <v>840</v>
      </c>
      <c r="C272" s="355">
        <v>526.35</v>
      </c>
      <c r="D272" s="356">
        <v>529.81666666666672</v>
      </c>
      <c r="E272" s="356">
        <v>517.53333333333342</v>
      </c>
      <c r="F272" s="356">
        <v>508.7166666666667</v>
      </c>
      <c r="G272" s="356">
        <v>496.43333333333339</v>
      </c>
      <c r="H272" s="356">
        <v>538.63333333333344</v>
      </c>
      <c r="I272" s="356">
        <v>550.91666666666674</v>
      </c>
      <c r="J272" s="356">
        <v>559.73333333333346</v>
      </c>
      <c r="K272" s="355">
        <v>542.1</v>
      </c>
      <c r="L272" s="355">
        <v>521</v>
      </c>
      <c r="M272" s="355">
        <v>5.2235399999999998</v>
      </c>
      <c r="N272" s="1"/>
      <c r="O272" s="1"/>
    </row>
    <row r="273" spans="1:15" ht="12.75" customHeight="1">
      <c r="A273" s="30">
        <v>263</v>
      </c>
      <c r="B273" s="384" t="s">
        <v>841</v>
      </c>
      <c r="C273" s="355">
        <v>457.4</v>
      </c>
      <c r="D273" s="356">
        <v>464.05</v>
      </c>
      <c r="E273" s="356">
        <v>448.35</v>
      </c>
      <c r="F273" s="356">
        <v>439.3</v>
      </c>
      <c r="G273" s="356">
        <v>423.6</v>
      </c>
      <c r="H273" s="356">
        <v>473.1</v>
      </c>
      <c r="I273" s="356">
        <v>488.79999999999995</v>
      </c>
      <c r="J273" s="356">
        <v>497.85</v>
      </c>
      <c r="K273" s="355">
        <v>479.75</v>
      </c>
      <c r="L273" s="355">
        <v>455</v>
      </c>
      <c r="M273" s="355">
        <v>2.3205300000000002</v>
      </c>
      <c r="N273" s="1"/>
      <c r="O273" s="1"/>
    </row>
    <row r="274" spans="1:15" ht="12.75" customHeight="1">
      <c r="A274" s="30">
        <v>264</v>
      </c>
      <c r="B274" s="384" t="s">
        <v>426</v>
      </c>
      <c r="C274" s="355">
        <v>792.75</v>
      </c>
      <c r="D274" s="356">
        <v>802.98333333333323</v>
      </c>
      <c r="E274" s="356">
        <v>772.36666666666645</v>
      </c>
      <c r="F274" s="356">
        <v>751.98333333333323</v>
      </c>
      <c r="G274" s="356">
        <v>721.36666666666645</v>
      </c>
      <c r="H274" s="356">
        <v>823.36666666666645</v>
      </c>
      <c r="I274" s="356">
        <v>853.98333333333323</v>
      </c>
      <c r="J274" s="356">
        <v>874.36666666666645</v>
      </c>
      <c r="K274" s="355">
        <v>833.6</v>
      </c>
      <c r="L274" s="355">
        <v>782.6</v>
      </c>
      <c r="M274" s="355">
        <v>4.3713800000000003</v>
      </c>
      <c r="N274" s="1"/>
      <c r="O274" s="1"/>
    </row>
    <row r="275" spans="1:15" ht="12.75" customHeight="1">
      <c r="A275" s="30">
        <v>265</v>
      </c>
      <c r="B275" s="384" t="s">
        <v>427</v>
      </c>
      <c r="C275" s="355">
        <v>135.65</v>
      </c>
      <c r="D275" s="356">
        <v>136.21666666666667</v>
      </c>
      <c r="E275" s="356">
        <v>134.53333333333333</v>
      </c>
      <c r="F275" s="356">
        <v>133.41666666666666</v>
      </c>
      <c r="G275" s="356">
        <v>131.73333333333332</v>
      </c>
      <c r="H275" s="356">
        <v>137.33333333333334</v>
      </c>
      <c r="I275" s="356">
        <v>139.01666666666668</v>
      </c>
      <c r="J275" s="356">
        <v>140.13333333333335</v>
      </c>
      <c r="K275" s="355">
        <v>137.9</v>
      </c>
      <c r="L275" s="355">
        <v>135.1</v>
      </c>
      <c r="M275" s="355">
        <v>2.1745299999999999</v>
      </c>
      <c r="N275" s="1"/>
      <c r="O275" s="1"/>
    </row>
    <row r="276" spans="1:15" ht="12.75" customHeight="1">
      <c r="A276" s="30">
        <v>266</v>
      </c>
      <c r="B276" s="384" t="s">
        <v>434</v>
      </c>
      <c r="C276" s="355">
        <v>1246.1500000000001</v>
      </c>
      <c r="D276" s="356">
        <v>1240.0666666666666</v>
      </c>
      <c r="E276" s="356">
        <v>1221.1333333333332</v>
      </c>
      <c r="F276" s="356">
        <v>1196.1166666666666</v>
      </c>
      <c r="G276" s="356">
        <v>1177.1833333333332</v>
      </c>
      <c r="H276" s="356">
        <v>1265.0833333333333</v>
      </c>
      <c r="I276" s="356">
        <v>1284.0166666666667</v>
      </c>
      <c r="J276" s="356">
        <v>1309.0333333333333</v>
      </c>
      <c r="K276" s="355">
        <v>1259</v>
      </c>
      <c r="L276" s="355">
        <v>1215.05</v>
      </c>
      <c r="M276" s="355">
        <v>1.20899</v>
      </c>
      <c r="N276" s="1"/>
      <c r="O276" s="1"/>
    </row>
    <row r="277" spans="1:15" ht="12.75" customHeight="1">
      <c r="A277" s="30">
        <v>267</v>
      </c>
      <c r="B277" s="384" t="s">
        <v>435</v>
      </c>
      <c r="C277" s="355">
        <v>377.05</v>
      </c>
      <c r="D277" s="356">
        <v>378.25</v>
      </c>
      <c r="E277" s="356">
        <v>370.85</v>
      </c>
      <c r="F277" s="356">
        <v>364.65000000000003</v>
      </c>
      <c r="G277" s="356">
        <v>357.25000000000006</v>
      </c>
      <c r="H277" s="356">
        <v>384.45</v>
      </c>
      <c r="I277" s="356">
        <v>391.84999999999997</v>
      </c>
      <c r="J277" s="356">
        <v>398.04999999999995</v>
      </c>
      <c r="K277" s="355">
        <v>385.65</v>
      </c>
      <c r="L277" s="355">
        <v>372.05</v>
      </c>
      <c r="M277" s="355">
        <v>1.04775</v>
      </c>
      <c r="N277" s="1"/>
      <c r="O277" s="1"/>
    </row>
    <row r="278" spans="1:15" ht="12.75" customHeight="1">
      <c r="A278" s="30">
        <v>268</v>
      </c>
      <c r="B278" s="384" t="s">
        <v>842</v>
      </c>
      <c r="C278" s="355">
        <v>62.75</v>
      </c>
      <c r="D278" s="356">
        <v>63.033333333333331</v>
      </c>
      <c r="E278" s="356">
        <v>62.216666666666661</v>
      </c>
      <c r="F278" s="356">
        <v>61.68333333333333</v>
      </c>
      <c r="G278" s="356">
        <v>60.86666666666666</v>
      </c>
      <c r="H278" s="356">
        <v>63.566666666666663</v>
      </c>
      <c r="I278" s="356">
        <v>64.383333333333326</v>
      </c>
      <c r="J278" s="356">
        <v>64.916666666666657</v>
      </c>
      <c r="K278" s="355">
        <v>63.85</v>
      </c>
      <c r="L278" s="355">
        <v>62.5</v>
      </c>
      <c r="M278" s="355">
        <v>8.3349799999999998</v>
      </c>
      <c r="N278" s="1"/>
      <c r="O278" s="1"/>
    </row>
    <row r="279" spans="1:15" ht="12.75" customHeight="1">
      <c r="A279" s="30">
        <v>269</v>
      </c>
      <c r="B279" s="384" t="s">
        <v>436</v>
      </c>
      <c r="C279" s="355">
        <v>486.95</v>
      </c>
      <c r="D279" s="356">
        <v>486.15000000000003</v>
      </c>
      <c r="E279" s="356">
        <v>471.30000000000007</v>
      </c>
      <c r="F279" s="356">
        <v>455.65000000000003</v>
      </c>
      <c r="G279" s="356">
        <v>440.80000000000007</v>
      </c>
      <c r="H279" s="356">
        <v>501.80000000000007</v>
      </c>
      <c r="I279" s="356">
        <v>516.65000000000009</v>
      </c>
      <c r="J279" s="356">
        <v>532.30000000000007</v>
      </c>
      <c r="K279" s="355">
        <v>501</v>
      </c>
      <c r="L279" s="355">
        <v>470.5</v>
      </c>
      <c r="M279" s="355">
        <v>2.2019500000000001</v>
      </c>
      <c r="N279" s="1"/>
      <c r="O279" s="1"/>
    </row>
    <row r="280" spans="1:15" ht="12.75" customHeight="1">
      <c r="A280" s="30">
        <v>270</v>
      </c>
      <c r="B280" s="384" t="s">
        <v>437</v>
      </c>
      <c r="C280" s="355">
        <v>51.6</v>
      </c>
      <c r="D280" s="356">
        <v>51.933333333333337</v>
      </c>
      <c r="E280" s="356">
        <v>50.666666666666671</v>
      </c>
      <c r="F280" s="356">
        <v>49.733333333333334</v>
      </c>
      <c r="G280" s="356">
        <v>48.466666666666669</v>
      </c>
      <c r="H280" s="356">
        <v>52.866666666666674</v>
      </c>
      <c r="I280" s="356">
        <v>54.13333333333334</v>
      </c>
      <c r="J280" s="356">
        <v>55.066666666666677</v>
      </c>
      <c r="K280" s="355">
        <v>53.2</v>
      </c>
      <c r="L280" s="355">
        <v>51</v>
      </c>
      <c r="M280" s="355">
        <v>35.276899999999998</v>
      </c>
      <c r="N280" s="1"/>
      <c r="O280" s="1"/>
    </row>
    <row r="281" spans="1:15" ht="12.75" customHeight="1">
      <c r="A281" s="30">
        <v>271</v>
      </c>
      <c r="B281" s="384" t="s">
        <v>439</v>
      </c>
      <c r="C281" s="355">
        <v>485.25</v>
      </c>
      <c r="D281" s="356">
        <v>490.48333333333335</v>
      </c>
      <c r="E281" s="356">
        <v>474.61666666666667</v>
      </c>
      <c r="F281" s="356">
        <v>463.98333333333335</v>
      </c>
      <c r="G281" s="356">
        <v>448.11666666666667</v>
      </c>
      <c r="H281" s="356">
        <v>501.11666666666667</v>
      </c>
      <c r="I281" s="356">
        <v>516.98333333333335</v>
      </c>
      <c r="J281" s="356">
        <v>527.61666666666667</v>
      </c>
      <c r="K281" s="355">
        <v>506.35</v>
      </c>
      <c r="L281" s="355">
        <v>479.85</v>
      </c>
      <c r="M281" s="355">
        <v>1.61738</v>
      </c>
      <c r="N281" s="1"/>
      <c r="O281" s="1"/>
    </row>
    <row r="282" spans="1:15" ht="12.75" customHeight="1">
      <c r="A282" s="30">
        <v>272</v>
      </c>
      <c r="B282" s="384" t="s">
        <v>429</v>
      </c>
      <c r="C282" s="355">
        <v>1005.85</v>
      </c>
      <c r="D282" s="356">
        <v>991</v>
      </c>
      <c r="E282" s="356">
        <v>967.3</v>
      </c>
      <c r="F282" s="356">
        <v>928.75</v>
      </c>
      <c r="G282" s="356">
        <v>905.05</v>
      </c>
      <c r="H282" s="356">
        <v>1029.55</v>
      </c>
      <c r="I282" s="356">
        <v>1053.25</v>
      </c>
      <c r="J282" s="356">
        <v>1091.8</v>
      </c>
      <c r="K282" s="355">
        <v>1014.7</v>
      </c>
      <c r="L282" s="355">
        <v>952.45</v>
      </c>
      <c r="M282" s="355">
        <v>2.8251300000000001</v>
      </c>
      <c r="N282" s="1"/>
      <c r="O282" s="1"/>
    </row>
    <row r="283" spans="1:15" ht="12.75" customHeight="1">
      <c r="A283" s="30">
        <v>273</v>
      </c>
      <c r="B283" s="384" t="s">
        <v>430</v>
      </c>
      <c r="C283" s="355">
        <v>303.85000000000002</v>
      </c>
      <c r="D283" s="356">
        <v>303.76666666666665</v>
      </c>
      <c r="E283" s="356">
        <v>295.08333333333331</v>
      </c>
      <c r="F283" s="356">
        <v>286.31666666666666</v>
      </c>
      <c r="G283" s="356">
        <v>277.63333333333333</v>
      </c>
      <c r="H283" s="356">
        <v>312.5333333333333</v>
      </c>
      <c r="I283" s="356">
        <v>321.2166666666667</v>
      </c>
      <c r="J283" s="356">
        <v>329.98333333333329</v>
      </c>
      <c r="K283" s="355">
        <v>312.45</v>
      </c>
      <c r="L283" s="355">
        <v>295</v>
      </c>
      <c r="M283" s="355">
        <v>9.3951200000000004</v>
      </c>
      <c r="N283" s="1"/>
      <c r="O283" s="1"/>
    </row>
    <row r="284" spans="1:15" ht="12.75" customHeight="1">
      <c r="A284" s="30">
        <v>274</v>
      </c>
      <c r="B284" s="384" t="s">
        <v>142</v>
      </c>
      <c r="C284" s="355">
        <v>1746.85</v>
      </c>
      <c r="D284" s="356">
        <v>1769.55</v>
      </c>
      <c r="E284" s="356">
        <v>1715.25</v>
      </c>
      <c r="F284" s="356">
        <v>1683.65</v>
      </c>
      <c r="G284" s="356">
        <v>1629.3500000000001</v>
      </c>
      <c r="H284" s="356">
        <v>1801.1499999999999</v>
      </c>
      <c r="I284" s="356">
        <v>1855.4499999999996</v>
      </c>
      <c r="J284" s="356">
        <v>1887.0499999999997</v>
      </c>
      <c r="K284" s="355">
        <v>1823.85</v>
      </c>
      <c r="L284" s="355">
        <v>1737.95</v>
      </c>
      <c r="M284" s="355">
        <v>30.26821</v>
      </c>
      <c r="N284" s="1"/>
      <c r="O284" s="1"/>
    </row>
    <row r="285" spans="1:15" ht="12.75" customHeight="1">
      <c r="A285" s="30">
        <v>275</v>
      </c>
      <c r="B285" s="384" t="s">
        <v>431</v>
      </c>
      <c r="C285" s="355">
        <v>539.75</v>
      </c>
      <c r="D285" s="356">
        <v>547.43333333333328</v>
      </c>
      <c r="E285" s="356">
        <v>529.36666666666656</v>
      </c>
      <c r="F285" s="356">
        <v>518.98333333333323</v>
      </c>
      <c r="G285" s="356">
        <v>500.91666666666652</v>
      </c>
      <c r="H285" s="356">
        <v>557.81666666666661</v>
      </c>
      <c r="I285" s="356">
        <v>575.88333333333344</v>
      </c>
      <c r="J285" s="356">
        <v>586.26666666666665</v>
      </c>
      <c r="K285" s="355">
        <v>565.5</v>
      </c>
      <c r="L285" s="355">
        <v>537.04999999999995</v>
      </c>
      <c r="M285" s="355">
        <v>22.038620000000002</v>
      </c>
      <c r="N285" s="1"/>
      <c r="O285" s="1"/>
    </row>
    <row r="286" spans="1:15" ht="12.75" customHeight="1">
      <c r="A286" s="30">
        <v>276</v>
      </c>
      <c r="B286" s="384" t="s">
        <v>428</v>
      </c>
      <c r="C286" s="355">
        <v>638.75</v>
      </c>
      <c r="D286" s="356">
        <v>631.48333333333335</v>
      </c>
      <c r="E286" s="356">
        <v>618.9666666666667</v>
      </c>
      <c r="F286" s="356">
        <v>599.18333333333339</v>
      </c>
      <c r="G286" s="356">
        <v>586.66666666666674</v>
      </c>
      <c r="H286" s="356">
        <v>651.26666666666665</v>
      </c>
      <c r="I286" s="356">
        <v>663.7833333333333</v>
      </c>
      <c r="J286" s="356">
        <v>683.56666666666661</v>
      </c>
      <c r="K286" s="355">
        <v>644</v>
      </c>
      <c r="L286" s="355">
        <v>611.70000000000005</v>
      </c>
      <c r="M286" s="355">
        <v>5.9737299999999998</v>
      </c>
      <c r="N286" s="1"/>
      <c r="O286" s="1"/>
    </row>
    <row r="287" spans="1:15" ht="12.75" customHeight="1">
      <c r="A287" s="30">
        <v>277</v>
      </c>
      <c r="B287" s="384" t="s">
        <v>432</v>
      </c>
      <c r="C287" s="355">
        <v>200.7</v>
      </c>
      <c r="D287" s="356">
        <v>204.25</v>
      </c>
      <c r="E287" s="356">
        <v>194.5</v>
      </c>
      <c r="F287" s="356">
        <v>188.3</v>
      </c>
      <c r="G287" s="356">
        <v>178.55</v>
      </c>
      <c r="H287" s="356">
        <v>210.45</v>
      </c>
      <c r="I287" s="356">
        <v>220.2</v>
      </c>
      <c r="J287" s="356">
        <v>226.39999999999998</v>
      </c>
      <c r="K287" s="355">
        <v>214</v>
      </c>
      <c r="L287" s="355">
        <v>198.05</v>
      </c>
      <c r="M287" s="355">
        <v>21.669</v>
      </c>
      <c r="N287" s="1"/>
      <c r="O287" s="1"/>
    </row>
    <row r="288" spans="1:15" ht="12.75" customHeight="1">
      <c r="A288" s="30">
        <v>278</v>
      </c>
      <c r="B288" s="384" t="s">
        <v>433</v>
      </c>
      <c r="C288" s="355">
        <v>1089.8</v>
      </c>
      <c r="D288" s="356">
        <v>1098.95</v>
      </c>
      <c r="E288" s="356">
        <v>1072.8500000000001</v>
      </c>
      <c r="F288" s="356">
        <v>1055.9000000000001</v>
      </c>
      <c r="G288" s="356">
        <v>1029.8000000000002</v>
      </c>
      <c r="H288" s="356">
        <v>1115.9000000000001</v>
      </c>
      <c r="I288" s="356">
        <v>1142</v>
      </c>
      <c r="J288" s="356">
        <v>1158.95</v>
      </c>
      <c r="K288" s="355">
        <v>1125.05</v>
      </c>
      <c r="L288" s="355">
        <v>1082</v>
      </c>
      <c r="M288" s="355">
        <v>0.14704</v>
      </c>
      <c r="N288" s="1"/>
      <c r="O288" s="1"/>
    </row>
    <row r="289" spans="1:15" ht="12.75" customHeight="1">
      <c r="A289" s="30">
        <v>279</v>
      </c>
      <c r="B289" s="384" t="s">
        <v>438</v>
      </c>
      <c r="C289" s="355">
        <v>512.65</v>
      </c>
      <c r="D289" s="356">
        <v>511.11666666666673</v>
      </c>
      <c r="E289" s="356">
        <v>500.23333333333346</v>
      </c>
      <c r="F289" s="356">
        <v>487.81666666666672</v>
      </c>
      <c r="G289" s="356">
        <v>476.93333333333345</v>
      </c>
      <c r="H289" s="356">
        <v>523.53333333333353</v>
      </c>
      <c r="I289" s="356">
        <v>534.41666666666674</v>
      </c>
      <c r="J289" s="356">
        <v>546.83333333333348</v>
      </c>
      <c r="K289" s="355">
        <v>522</v>
      </c>
      <c r="L289" s="355">
        <v>498.7</v>
      </c>
      <c r="M289" s="355">
        <v>1.8686499999999999</v>
      </c>
      <c r="N289" s="1"/>
      <c r="O289" s="1"/>
    </row>
    <row r="290" spans="1:15" ht="12.75" customHeight="1">
      <c r="A290" s="30">
        <v>280</v>
      </c>
      <c r="B290" s="384" t="s">
        <v>143</v>
      </c>
      <c r="C290" s="355">
        <v>70.5</v>
      </c>
      <c r="D290" s="356">
        <v>71.233333333333334</v>
      </c>
      <c r="E290" s="356">
        <v>69.466666666666669</v>
      </c>
      <c r="F290" s="356">
        <v>68.433333333333337</v>
      </c>
      <c r="G290" s="356">
        <v>66.666666666666671</v>
      </c>
      <c r="H290" s="356">
        <v>72.266666666666666</v>
      </c>
      <c r="I290" s="356">
        <v>74.033333333333346</v>
      </c>
      <c r="J290" s="356">
        <v>75.066666666666663</v>
      </c>
      <c r="K290" s="355">
        <v>73</v>
      </c>
      <c r="L290" s="355">
        <v>70.2</v>
      </c>
      <c r="M290" s="355">
        <v>75.998519999999999</v>
      </c>
      <c r="N290" s="1"/>
      <c r="O290" s="1"/>
    </row>
    <row r="291" spans="1:15" ht="12.75" customHeight="1">
      <c r="A291" s="30">
        <v>281</v>
      </c>
      <c r="B291" s="384" t="s">
        <v>144</v>
      </c>
      <c r="C291" s="355">
        <v>2698.85</v>
      </c>
      <c r="D291" s="356">
        <v>2726.8833333333332</v>
      </c>
      <c r="E291" s="356">
        <v>2646.1166666666663</v>
      </c>
      <c r="F291" s="356">
        <v>2593.3833333333332</v>
      </c>
      <c r="G291" s="356">
        <v>2512.6166666666663</v>
      </c>
      <c r="H291" s="356">
        <v>2779.6166666666663</v>
      </c>
      <c r="I291" s="356">
        <v>2860.3833333333328</v>
      </c>
      <c r="J291" s="356">
        <v>2913.1166666666663</v>
      </c>
      <c r="K291" s="355">
        <v>2807.65</v>
      </c>
      <c r="L291" s="355">
        <v>2674.15</v>
      </c>
      <c r="M291" s="355">
        <v>2.8624299999999998</v>
      </c>
      <c r="N291" s="1"/>
      <c r="O291" s="1"/>
    </row>
    <row r="292" spans="1:15" ht="12.75" customHeight="1">
      <c r="A292" s="30">
        <v>282</v>
      </c>
      <c r="B292" s="384" t="s">
        <v>440</v>
      </c>
      <c r="C292" s="355">
        <v>349.75</v>
      </c>
      <c r="D292" s="356">
        <v>355.39999999999992</v>
      </c>
      <c r="E292" s="356">
        <v>336.99999999999983</v>
      </c>
      <c r="F292" s="356">
        <v>324.24999999999989</v>
      </c>
      <c r="G292" s="356">
        <v>305.8499999999998</v>
      </c>
      <c r="H292" s="356">
        <v>368.14999999999986</v>
      </c>
      <c r="I292" s="356">
        <v>386.54999999999995</v>
      </c>
      <c r="J292" s="356">
        <v>399.2999999999999</v>
      </c>
      <c r="K292" s="355">
        <v>373.8</v>
      </c>
      <c r="L292" s="355">
        <v>342.65</v>
      </c>
      <c r="M292" s="355">
        <v>2.6865299999999999</v>
      </c>
      <c r="N292" s="1"/>
      <c r="O292" s="1"/>
    </row>
    <row r="293" spans="1:15" ht="12.75" customHeight="1">
      <c r="A293" s="30">
        <v>283</v>
      </c>
      <c r="B293" s="384" t="s">
        <v>268</v>
      </c>
      <c r="C293" s="355">
        <v>528.35</v>
      </c>
      <c r="D293" s="356">
        <v>536.86666666666667</v>
      </c>
      <c r="E293" s="356">
        <v>515.33333333333337</v>
      </c>
      <c r="F293" s="356">
        <v>502.31666666666672</v>
      </c>
      <c r="G293" s="356">
        <v>480.78333333333342</v>
      </c>
      <c r="H293" s="356">
        <v>549.88333333333333</v>
      </c>
      <c r="I293" s="356">
        <v>571.41666666666663</v>
      </c>
      <c r="J293" s="356">
        <v>584.43333333333328</v>
      </c>
      <c r="K293" s="355">
        <v>558.4</v>
      </c>
      <c r="L293" s="355">
        <v>523.85</v>
      </c>
      <c r="M293" s="355">
        <v>33.548929999999999</v>
      </c>
      <c r="N293" s="1"/>
      <c r="O293" s="1"/>
    </row>
    <row r="294" spans="1:15" ht="12.75" customHeight="1">
      <c r="A294" s="30">
        <v>284</v>
      </c>
      <c r="B294" s="384" t="s">
        <v>441</v>
      </c>
      <c r="C294" s="355">
        <v>10710.85</v>
      </c>
      <c r="D294" s="356">
        <v>10723.616666666667</v>
      </c>
      <c r="E294" s="356">
        <v>10487.233333333334</v>
      </c>
      <c r="F294" s="356">
        <v>10263.616666666667</v>
      </c>
      <c r="G294" s="356">
        <v>10027.233333333334</v>
      </c>
      <c r="H294" s="356">
        <v>10947.233333333334</v>
      </c>
      <c r="I294" s="356">
        <v>11183.616666666669</v>
      </c>
      <c r="J294" s="356">
        <v>11407.233333333334</v>
      </c>
      <c r="K294" s="355">
        <v>10960</v>
      </c>
      <c r="L294" s="355">
        <v>10500</v>
      </c>
      <c r="M294" s="355">
        <v>0.17025999999999999</v>
      </c>
      <c r="N294" s="1"/>
      <c r="O294" s="1"/>
    </row>
    <row r="295" spans="1:15" ht="12.75" customHeight="1">
      <c r="A295" s="30">
        <v>285</v>
      </c>
      <c r="B295" s="384" t="s">
        <v>442</v>
      </c>
      <c r="C295" s="355">
        <v>47.2</v>
      </c>
      <c r="D295" s="356">
        <v>48.016666666666673</v>
      </c>
      <c r="E295" s="356">
        <v>45.833333333333343</v>
      </c>
      <c r="F295" s="356">
        <v>44.466666666666669</v>
      </c>
      <c r="G295" s="356">
        <v>42.283333333333339</v>
      </c>
      <c r="H295" s="356">
        <v>49.383333333333347</v>
      </c>
      <c r="I295" s="356">
        <v>51.56666666666667</v>
      </c>
      <c r="J295" s="356">
        <v>52.933333333333351</v>
      </c>
      <c r="K295" s="355">
        <v>50.2</v>
      </c>
      <c r="L295" s="355">
        <v>46.65</v>
      </c>
      <c r="M295" s="355">
        <v>72.093829999999997</v>
      </c>
      <c r="N295" s="1"/>
      <c r="O295" s="1"/>
    </row>
    <row r="296" spans="1:15" ht="12.75" customHeight="1">
      <c r="A296" s="30">
        <v>286</v>
      </c>
      <c r="B296" s="384" t="s">
        <v>145</v>
      </c>
      <c r="C296" s="355">
        <v>358.6</v>
      </c>
      <c r="D296" s="356">
        <v>365.7833333333333</v>
      </c>
      <c r="E296" s="356">
        <v>349.56666666666661</v>
      </c>
      <c r="F296" s="356">
        <v>340.5333333333333</v>
      </c>
      <c r="G296" s="356">
        <v>324.31666666666661</v>
      </c>
      <c r="H296" s="356">
        <v>374.81666666666661</v>
      </c>
      <c r="I296" s="356">
        <v>391.0333333333333</v>
      </c>
      <c r="J296" s="356">
        <v>400.06666666666661</v>
      </c>
      <c r="K296" s="355">
        <v>382</v>
      </c>
      <c r="L296" s="355">
        <v>356.75</v>
      </c>
      <c r="M296" s="355">
        <v>93.231139999999996</v>
      </c>
      <c r="N296" s="1"/>
      <c r="O296" s="1"/>
    </row>
    <row r="297" spans="1:15" ht="12.75" customHeight="1">
      <c r="A297" s="30">
        <v>287</v>
      </c>
      <c r="B297" s="384" t="s">
        <v>443</v>
      </c>
      <c r="C297" s="355">
        <v>2581.1999999999998</v>
      </c>
      <c r="D297" s="356">
        <v>2572.9333333333329</v>
      </c>
      <c r="E297" s="356">
        <v>2539.516666666666</v>
      </c>
      <c r="F297" s="356">
        <v>2497.833333333333</v>
      </c>
      <c r="G297" s="356">
        <v>2464.4166666666661</v>
      </c>
      <c r="H297" s="356">
        <v>2614.6166666666659</v>
      </c>
      <c r="I297" s="356">
        <v>2648.0333333333328</v>
      </c>
      <c r="J297" s="356">
        <v>2689.7166666666658</v>
      </c>
      <c r="K297" s="355">
        <v>2606.35</v>
      </c>
      <c r="L297" s="355">
        <v>2531.25</v>
      </c>
      <c r="M297" s="355">
        <v>0.68023</v>
      </c>
      <c r="N297" s="1"/>
      <c r="O297" s="1"/>
    </row>
    <row r="298" spans="1:15" ht="12.75" customHeight="1">
      <c r="A298" s="30">
        <v>288</v>
      </c>
      <c r="B298" s="384" t="s">
        <v>843</v>
      </c>
      <c r="C298" s="355">
        <v>1223.05</v>
      </c>
      <c r="D298" s="356">
        <v>1233.0833333333333</v>
      </c>
      <c r="E298" s="356">
        <v>1206.7666666666664</v>
      </c>
      <c r="F298" s="356">
        <v>1190.4833333333331</v>
      </c>
      <c r="G298" s="356">
        <v>1164.1666666666663</v>
      </c>
      <c r="H298" s="356">
        <v>1249.3666666666666</v>
      </c>
      <c r="I298" s="356">
        <v>1275.6833333333336</v>
      </c>
      <c r="J298" s="356">
        <v>1291.9666666666667</v>
      </c>
      <c r="K298" s="355">
        <v>1259.4000000000001</v>
      </c>
      <c r="L298" s="355">
        <v>1216.8</v>
      </c>
      <c r="M298" s="355">
        <v>1.02637</v>
      </c>
      <c r="N298" s="1"/>
      <c r="O298" s="1"/>
    </row>
    <row r="299" spans="1:15" ht="12.75" customHeight="1">
      <c r="A299" s="30">
        <v>289</v>
      </c>
      <c r="B299" s="384" t="s">
        <v>146</v>
      </c>
      <c r="C299" s="355">
        <v>1799</v>
      </c>
      <c r="D299" s="356">
        <v>1813.6499999999999</v>
      </c>
      <c r="E299" s="356">
        <v>1780.3499999999997</v>
      </c>
      <c r="F299" s="356">
        <v>1761.6999999999998</v>
      </c>
      <c r="G299" s="356">
        <v>1728.3999999999996</v>
      </c>
      <c r="H299" s="356">
        <v>1832.2999999999997</v>
      </c>
      <c r="I299" s="356">
        <v>1865.6</v>
      </c>
      <c r="J299" s="356">
        <v>1884.2499999999998</v>
      </c>
      <c r="K299" s="355">
        <v>1846.95</v>
      </c>
      <c r="L299" s="355">
        <v>1795</v>
      </c>
      <c r="M299" s="355">
        <v>22.901990000000001</v>
      </c>
      <c r="N299" s="1"/>
      <c r="O299" s="1"/>
    </row>
    <row r="300" spans="1:15" ht="12.75" customHeight="1">
      <c r="A300" s="30">
        <v>290</v>
      </c>
      <c r="B300" s="384" t="s">
        <v>147</v>
      </c>
      <c r="C300" s="355">
        <v>5885.35</v>
      </c>
      <c r="D300" s="356">
        <v>5849.3500000000013</v>
      </c>
      <c r="E300" s="356">
        <v>5706.1000000000022</v>
      </c>
      <c r="F300" s="356">
        <v>5526.8500000000013</v>
      </c>
      <c r="G300" s="356">
        <v>5383.6000000000022</v>
      </c>
      <c r="H300" s="356">
        <v>6028.6000000000022</v>
      </c>
      <c r="I300" s="356">
        <v>6171.85</v>
      </c>
      <c r="J300" s="356">
        <v>6351.1000000000022</v>
      </c>
      <c r="K300" s="355">
        <v>5992.6</v>
      </c>
      <c r="L300" s="355">
        <v>5670.1</v>
      </c>
      <c r="M300" s="355">
        <v>3.9415499999999999</v>
      </c>
      <c r="N300" s="1"/>
      <c r="O300" s="1"/>
    </row>
    <row r="301" spans="1:15" ht="12.75" customHeight="1">
      <c r="A301" s="30">
        <v>291</v>
      </c>
      <c r="B301" s="384" t="s">
        <v>148</v>
      </c>
      <c r="C301" s="355">
        <v>4423.2</v>
      </c>
      <c r="D301" s="356">
        <v>4398.333333333333</v>
      </c>
      <c r="E301" s="356">
        <v>4283.8666666666659</v>
      </c>
      <c r="F301" s="356">
        <v>4144.5333333333328</v>
      </c>
      <c r="G301" s="356">
        <v>4030.0666666666657</v>
      </c>
      <c r="H301" s="356">
        <v>4537.6666666666661</v>
      </c>
      <c r="I301" s="356">
        <v>4652.1333333333332</v>
      </c>
      <c r="J301" s="356">
        <v>4791.4666666666662</v>
      </c>
      <c r="K301" s="355">
        <v>4512.8</v>
      </c>
      <c r="L301" s="355">
        <v>4259</v>
      </c>
      <c r="M301" s="355">
        <v>4.3280200000000004</v>
      </c>
      <c r="N301" s="1"/>
      <c r="O301" s="1"/>
    </row>
    <row r="302" spans="1:15" ht="12.75" customHeight="1">
      <c r="A302" s="30">
        <v>292</v>
      </c>
      <c r="B302" s="384" t="s">
        <v>149</v>
      </c>
      <c r="C302" s="355">
        <v>761.35</v>
      </c>
      <c r="D302" s="356">
        <v>770.35</v>
      </c>
      <c r="E302" s="356">
        <v>749</v>
      </c>
      <c r="F302" s="356">
        <v>736.65</v>
      </c>
      <c r="G302" s="356">
        <v>715.3</v>
      </c>
      <c r="H302" s="356">
        <v>782.7</v>
      </c>
      <c r="I302" s="356">
        <v>804.05000000000018</v>
      </c>
      <c r="J302" s="356">
        <v>816.40000000000009</v>
      </c>
      <c r="K302" s="355">
        <v>791.7</v>
      </c>
      <c r="L302" s="355">
        <v>758</v>
      </c>
      <c r="M302" s="355">
        <v>28.496420000000001</v>
      </c>
      <c r="N302" s="1"/>
      <c r="O302" s="1"/>
    </row>
    <row r="303" spans="1:15" ht="12.75" customHeight="1">
      <c r="A303" s="30">
        <v>293</v>
      </c>
      <c r="B303" s="384" t="s">
        <v>444</v>
      </c>
      <c r="C303" s="355">
        <v>2726.3</v>
      </c>
      <c r="D303" s="356">
        <v>2749.6333333333332</v>
      </c>
      <c r="E303" s="356">
        <v>2667.5666666666666</v>
      </c>
      <c r="F303" s="356">
        <v>2608.8333333333335</v>
      </c>
      <c r="G303" s="356">
        <v>2526.7666666666669</v>
      </c>
      <c r="H303" s="356">
        <v>2808.3666666666663</v>
      </c>
      <c r="I303" s="356">
        <v>2890.4333333333329</v>
      </c>
      <c r="J303" s="356">
        <v>2949.1666666666661</v>
      </c>
      <c r="K303" s="355">
        <v>2831.7</v>
      </c>
      <c r="L303" s="355">
        <v>2690.9</v>
      </c>
      <c r="M303" s="355">
        <v>0.40251999999999999</v>
      </c>
      <c r="N303" s="1"/>
      <c r="O303" s="1"/>
    </row>
    <row r="304" spans="1:15" ht="12.75" customHeight="1">
      <c r="A304" s="30">
        <v>294</v>
      </c>
      <c r="B304" s="384" t="s">
        <v>844</v>
      </c>
      <c r="C304" s="355">
        <v>422.1</v>
      </c>
      <c r="D304" s="356">
        <v>426.23333333333335</v>
      </c>
      <c r="E304" s="356">
        <v>410.86666666666667</v>
      </c>
      <c r="F304" s="356">
        <v>399.63333333333333</v>
      </c>
      <c r="G304" s="356">
        <v>384.26666666666665</v>
      </c>
      <c r="H304" s="356">
        <v>437.4666666666667</v>
      </c>
      <c r="I304" s="356">
        <v>452.83333333333337</v>
      </c>
      <c r="J304" s="356">
        <v>464.06666666666672</v>
      </c>
      <c r="K304" s="355">
        <v>441.6</v>
      </c>
      <c r="L304" s="355">
        <v>415</v>
      </c>
      <c r="M304" s="355">
        <v>11.30419</v>
      </c>
      <c r="N304" s="1"/>
      <c r="O304" s="1"/>
    </row>
    <row r="305" spans="1:15" ht="12.75" customHeight="1">
      <c r="A305" s="30">
        <v>295</v>
      </c>
      <c r="B305" s="384" t="s">
        <v>150</v>
      </c>
      <c r="C305" s="355">
        <v>825.05</v>
      </c>
      <c r="D305" s="356">
        <v>817.04999999999984</v>
      </c>
      <c r="E305" s="356">
        <v>788.6999999999997</v>
      </c>
      <c r="F305" s="356">
        <v>752.34999999999991</v>
      </c>
      <c r="G305" s="356">
        <v>723.99999999999977</v>
      </c>
      <c r="H305" s="356">
        <v>853.39999999999964</v>
      </c>
      <c r="I305" s="356">
        <v>881.74999999999977</v>
      </c>
      <c r="J305" s="356">
        <v>918.09999999999957</v>
      </c>
      <c r="K305" s="355">
        <v>845.4</v>
      </c>
      <c r="L305" s="355">
        <v>780.7</v>
      </c>
      <c r="M305" s="355">
        <v>42.021650000000001</v>
      </c>
      <c r="N305" s="1"/>
      <c r="O305" s="1"/>
    </row>
    <row r="306" spans="1:15" ht="12.75" customHeight="1">
      <c r="A306" s="30">
        <v>296</v>
      </c>
      <c r="B306" s="384" t="s">
        <v>151</v>
      </c>
      <c r="C306" s="355">
        <v>149.65</v>
      </c>
      <c r="D306" s="356">
        <v>150.18333333333334</v>
      </c>
      <c r="E306" s="356">
        <v>147.46666666666667</v>
      </c>
      <c r="F306" s="356">
        <v>145.28333333333333</v>
      </c>
      <c r="G306" s="356">
        <v>142.56666666666666</v>
      </c>
      <c r="H306" s="356">
        <v>152.36666666666667</v>
      </c>
      <c r="I306" s="356">
        <v>155.08333333333337</v>
      </c>
      <c r="J306" s="356">
        <v>157.26666666666668</v>
      </c>
      <c r="K306" s="355">
        <v>152.9</v>
      </c>
      <c r="L306" s="355">
        <v>148</v>
      </c>
      <c r="M306" s="355">
        <v>78.427859999999995</v>
      </c>
      <c r="N306" s="1"/>
      <c r="O306" s="1"/>
    </row>
    <row r="307" spans="1:15" ht="12.75" customHeight="1">
      <c r="A307" s="30">
        <v>297</v>
      </c>
      <c r="B307" s="384" t="s">
        <v>317</v>
      </c>
      <c r="C307" s="355">
        <v>19</v>
      </c>
      <c r="D307" s="356">
        <v>19.133333333333336</v>
      </c>
      <c r="E307" s="356">
        <v>18.666666666666671</v>
      </c>
      <c r="F307" s="356">
        <v>18.333333333333336</v>
      </c>
      <c r="G307" s="356">
        <v>17.866666666666671</v>
      </c>
      <c r="H307" s="356">
        <v>19.466666666666672</v>
      </c>
      <c r="I307" s="356">
        <v>19.933333333333334</v>
      </c>
      <c r="J307" s="356">
        <v>20.266666666666673</v>
      </c>
      <c r="K307" s="355">
        <v>19.600000000000001</v>
      </c>
      <c r="L307" s="355">
        <v>18.8</v>
      </c>
      <c r="M307" s="355">
        <v>39.04992</v>
      </c>
      <c r="N307" s="1"/>
      <c r="O307" s="1"/>
    </row>
    <row r="308" spans="1:15" ht="12.75" customHeight="1">
      <c r="A308" s="30">
        <v>298</v>
      </c>
      <c r="B308" s="384" t="s">
        <v>447</v>
      </c>
      <c r="C308" s="355">
        <v>204.5</v>
      </c>
      <c r="D308" s="356">
        <v>201.95000000000002</v>
      </c>
      <c r="E308" s="356">
        <v>193.90000000000003</v>
      </c>
      <c r="F308" s="356">
        <v>183.3</v>
      </c>
      <c r="G308" s="356">
        <v>175.25000000000003</v>
      </c>
      <c r="H308" s="356">
        <v>212.55000000000004</v>
      </c>
      <c r="I308" s="356">
        <v>220.60000000000005</v>
      </c>
      <c r="J308" s="356">
        <v>231.20000000000005</v>
      </c>
      <c r="K308" s="355">
        <v>210</v>
      </c>
      <c r="L308" s="355">
        <v>191.35</v>
      </c>
      <c r="M308" s="355">
        <v>2.6663999999999999</v>
      </c>
      <c r="N308" s="1"/>
      <c r="O308" s="1"/>
    </row>
    <row r="309" spans="1:15" ht="12.75" customHeight="1">
      <c r="A309" s="30">
        <v>299</v>
      </c>
      <c r="B309" s="384" t="s">
        <v>449</v>
      </c>
      <c r="C309" s="355">
        <v>426.1</v>
      </c>
      <c r="D309" s="356">
        <v>440.06666666666666</v>
      </c>
      <c r="E309" s="356">
        <v>391.13333333333333</v>
      </c>
      <c r="F309" s="356">
        <v>356.16666666666669</v>
      </c>
      <c r="G309" s="356">
        <v>307.23333333333335</v>
      </c>
      <c r="H309" s="356">
        <v>475.0333333333333</v>
      </c>
      <c r="I309" s="356">
        <v>523.96666666666658</v>
      </c>
      <c r="J309" s="356">
        <v>558.93333333333328</v>
      </c>
      <c r="K309" s="355">
        <v>489</v>
      </c>
      <c r="L309" s="355">
        <v>405.1</v>
      </c>
      <c r="M309" s="355">
        <v>6.8300099999999997</v>
      </c>
      <c r="N309" s="1"/>
      <c r="O309" s="1"/>
    </row>
    <row r="310" spans="1:15" ht="12.75" customHeight="1">
      <c r="A310" s="30">
        <v>300</v>
      </c>
      <c r="B310" s="384" t="s">
        <v>152</v>
      </c>
      <c r="C310" s="355">
        <v>142.9</v>
      </c>
      <c r="D310" s="356">
        <v>145.53333333333333</v>
      </c>
      <c r="E310" s="356">
        <v>139.56666666666666</v>
      </c>
      <c r="F310" s="356">
        <v>136.23333333333332</v>
      </c>
      <c r="G310" s="356">
        <v>130.26666666666665</v>
      </c>
      <c r="H310" s="356">
        <v>148.86666666666667</v>
      </c>
      <c r="I310" s="356">
        <v>154.83333333333331</v>
      </c>
      <c r="J310" s="356">
        <v>158.16666666666669</v>
      </c>
      <c r="K310" s="355">
        <v>151.5</v>
      </c>
      <c r="L310" s="355">
        <v>142.19999999999999</v>
      </c>
      <c r="M310" s="355">
        <v>82.57911</v>
      </c>
      <c r="N310" s="1"/>
      <c r="O310" s="1"/>
    </row>
    <row r="311" spans="1:15" ht="12.75" customHeight="1">
      <c r="A311" s="30">
        <v>301</v>
      </c>
      <c r="B311" s="384" t="s">
        <v>153</v>
      </c>
      <c r="C311" s="355">
        <v>489.8</v>
      </c>
      <c r="D311" s="356">
        <v>491.60000000000008</v>
      </c>
      <c r="E311" s="356">
        <v>484.80000000000018</v>
      </c>
      <c r="F311" s="356">
        <v>479.80000000000013</v>
      </c>
      <c r="G311" s="356">
        <v>473.00000000000023</v>
      </c>
      <c r="H311" s="356">
        <v>496.60000000000014</v>
      </c>
      <c r="I311" s="356">
        <v>503.4</v>
      </c>
      <c r="J311" s="356">
        <v>508.40000000000009</v>
      </c>
      <c r="K311" s="355">
        <v>498.4</v>
      </c>
      <c r="L311" s="355">
        <v>486.6</v>
      </c>
      <c r="M311" s="355">
        <v>10.011939999999999</v>
      </c>
      <c r="N311" s="1"/>
      <c r="O311" s="1"/>
    </row>
    <row r="312" spans="1:15" ht="12.75" customHeight="1">
      <c r="A312" s="30">
        <v>302</v>
      </c>
      <c r="B312" s="384" t="s">
        <v>154</v>
      </c>
      <c r="C312" s="355">
        <v>8366.4</v>
      </c>
      <c r="D312" s="356">
        <v>8435.4833333333318</v>
      </c>
      <c r="E312" s="356">
        <v>8255.9166666666642</v>
      </c>
      <c r="F312" s="356">
        <v>8145.4333333333325</v>
      </c>
      <c r="G312" s="356">
        <v>7965.866666666665</v>
      </c>
      <c r="H312" s="356">
        <v>8545.9666666666635</v>
      </c>
      <c r="I312" s="356">
        <v>8725.5333333333328</v>
      </c>
      <c r="J312" s="356">
        <v>8836.0166666666628</v>
      </c>
      <c r="K312" s="355">
        <v>8615.0499999999993</v>
      </c>
      <c r="L312" s="355">
        <v>8325</v>
      </c>
      <c r="M312" s="355">
        <v>9.9553999999999991</v>
      </c>
      <c r="N312" s="1"/>
      <c r="O312" s="1"/>
    </row>
    <row r="313" spans="1:15" ht="12.75" customHeight="1">
      <c r="A313" s="30">
        <v>303</v>
      </c>
      <c r="B313" s="384" t="s">
        <v>845</v>
      </c>
      <c r="C313" s="355">
        <v>2549.35</v>
      </c>
      <c r="D313" s="356">
        <v>2569.7833333333333</v>
      </c>
      <c r="E313" s="356">
        <v>2479.5666666666666</v>
      </c>
      <c r="F313" s="356">
        <v>2409.7833333333333</v>
      </c>
      <c r="G313" s="356">
        <v>2319.5666666666666</v>
      </c>
      <c r="H313" s="356">
        <v>2639.5666666666666</v>
      </c>
      <c r="I313" s="356">
        <v>2729.7833333333328</v>
      </c>
      <c r="J313" s="356">
        <v>2799.5666666666666</v>
      </c>
      <c r="K313" s="355">
        <v>2660</v>
      </c>
      <c r="L313" s="355">
        <v>2500</v>
      </c>
      <c r="M313" s="355">
        <v>0.86304000000000003</v>
      </c>
      <c r="N313" s="1"/>
      <c r="O313" s="1"/>
    </row>
    <row r="314" spans="1:15" ht="12.75" customHeight="1">
      <c r="A314" s="30">
        <v>304</v>
      </c>
      <c r="B314" s="384" t="s">
        <v>451</v>
      </c>
      <c r="C314" s="355">
        <v>362.6</v>
      </c>
      <c r="D314" s="356">
        <v>362.33333333333331</v>
      </c>
      <c r="E314" s="356">
        <v>352.26666666666665</v>
      </c>
      <c r="F314" s="356">
        <v>341.93333333333334</v>
      </c>
      <c r="G314" s="356">
        <v>331.86666666666667</v>
      </c>
      <c r="H314" s="356">
        <v>372.66666666666663</v>
      </c>
      <c r="I314" s="356">
        <v>382.73333333333335</v>
      </c>
      <c r="J314" s="356">
        <v>393.06666666666661</v>
      </c>
      <c r="K314" s="355">
        <v>372.4</v>
      </c>
      <c r="L314" s="355">
        <v>352</v>
      </c>
      <c r="M314" s="355">
        <v>16.419309999999999</v>
      </c>
      <c r="N314" s="1"/>
      <c r="O314" s="1"/>
    </row>
    <row r="315" spans="1:15" ht="12.75" customHeight="1">
      <c r="A315" s="30">
        <v>305</v>
      </c>
      <c r="B315" s="384" t="s">
        <v>452</v>
      </c>
      <c r="C315" s="355">
        <v>255.4</v>
      </c>
      <c r="D315" s="356">
        <v>259.43333333333334</v>
      </c>
      <c r="E315" s="356">
        <v>250.9666666666667</v>
      </c>
      <c r="F315" s="356">
        <v>246.53333333333336</v>
      </c>
      <c r="G315" s="356">
        <v>238.06666666666672</v>
      </c>
      <c r="H315" s="356">
        <v>263.86666666666667</v>
      </c>
      <c r="I315" s="356">
        <v>272.33333333333326</v>
      </c>
      <c r="J315" s="356">
        <v>276.76666666666665</v>
      </c>
      <c r="K315" s="355">
        <v>267.89999999999998</v>
      </c>
      <c r="L315" s="355">
        <v>255</v>
      </c>
      <c r="M315" s="355">
        <v>3.6069100000000001</v>
      </c>
      <c r="N315" s="1"/>
      <c r="O315" s="1"/>
    </row>
    <row r="316" spans="1:15" ht="12.75" customHeight="1">
      <c r="A316" s="30">
        <v>306</v>
      </c>
      <c r="B316" s="384" t="s">
        <v>155</v>
      </c>
      <c r="C316" s="355">
        <v>813.6</v>
      </c>
      <c r="D316" s="356">
        <v>818.81666666666661</v>
      </c>
      <c r="E316" s="356">
        <v>802.83333333333326</v>
      </c>
      <c r="F316" s="356">
        <v>792.06666666666661</v>
      </c>
      <c r="G316" s="356">
        <v>776.08333333333326</v>
      </c>
      <c r="H316" s="356">
        <v>829.58333333333326</v>
      </c>
      <c r="I316" s="356">
        <v>845.56666666666661</v>
      </c>
      <c r="J316" s="356">
        <v>856.33333333333326</v>
      </c>
      <c r="K316" s="355">
        <v>834.8</v>
      </c>
      <c r="L316" s="355">
        <v>808.05</v>
      </c>
      <c r="M316" s="355">
        <v>14.79218</v>
      </c>
      <c r="N316" s="1"/>
      <c r="O316" s="1"/>
    </row>
    <row r="317" spans="1:15" ht="12.75" customHeight="1">
      <c r="A317" s="30">
        <v>307</v>
      </c>
      <c r="B317" s="384" t="s">
        <v>457</v>
      </c>
      <c r="C317" s="355">
        <v>1373.45</v>
      </c>
      <c r="D317" s="356">
        <v>1383.5</v>
      </c>
      <c r="E317" s="356">
        <v>1352</v>
      </c>
      <c r="F317" s="356">
        <v>1330.55</v>
      </c>
      <c r="G317" s="356">
        <v>1299.05</v>
      </c>
      <c r="H317" s="356">
        <v>1404.95</v>
      </c>
      <c r="I317" s="356">
        <v>1436.45</v>
      </c>
      <c r="J317" s="356">
        <v>1457.9</v>
      </c>
      <c r="K317" s="355">
        <v>1415</v>
      </c>
      <c r="L317" s="355">
        <v>1362.05</v>
      </c>
      <c r="M317" s="355">
        <v>3.8614299999999999</v>
      </c>
      <c r="N317" s="1"/>
      <c r="O317" s="1"/>
    </row>
    <row r="318" spans="1:15" ht="12.75" customHeight="1">
      <c r="A318" s="30">
        <v>308</v>
      </c>
      <c r="B318" s="384" t="s">
        <v>156</v>
      </c>
      <c r="C318" s="355">
        <v>2051.3000000000002</v>
      </c>
      <c r="D318" s="356">
        <v>2095.9500000000003</v>
      </c>
      <c r="E318" s="356">
        <v>1893.9500000000007</v>
      </c>
      <c r="F318" s="356">
        <v>1736.6000000000004</v>
      </c>
      <c r="G318" s="356">
        <v>1534.6000000000008</v>
      </c>
      <c r="H318" s="356">
        <v>2253.3000000000006</v>
      </c>
      <c r="I318" s="356">
        <v>2455.2999999999997</v>
      </c>
      <c r="J318" s="356">
        <v>2612.6500000000005</v>
      </c>
      <c r="K318" s="355">
        <v>2297.9499999999998</v>
      </c>
      <c r="L318" s="355">
        <v>1938.6</v>
      </c>
      <c r="M318" s="355">
        <v>20.35126</v>
      </c>
      <c r="N318" s="1"/>
      <c r="O318" s="1"/>
    </row>
    <row r="319" spans="1:15" ht="12.75" customHeight="1">
      <c r="A319" s="30">
        <v>309</v>
      </c>
      <c r="B319" s="384" t="s">
        <v>157</v>
      </c>
      <c r="C319" s="355">
        <v>826.5</v>
      </c>
      <c r="D319" s="356">
        <v>832.35</v>
      </c>
      <c r="E319" s="356">
        <v>812.25</v>
      </c>
      <c r="F319" s="356">
        <v>798</v>
      </c>
      <c r="G319" s="356">
        <v>777.9</v>
      </c>
      <c r="H319" s="356">
        <v>846.6</v>
      </c>
      <c r="I319" s="356">
        <v>866.70000000000016</v>
      </c>
      <c r="J319" s="356">
        <v>880.95</v>
      </c>
      <c r="K319" s="355">
        <v>852.45</v>
      </c>
      <c r="L319" s="355">
        <v>818.1</v>
      </c>
      <c r="M319" s="355">
        <v>3.9150900000000002</v>
      </c>
      <c r="N319" s="1"/>
      <c r="O319" s="1"/>
    </row>
    <row r="320" spans="1:15" ht="12.75" customHeight="1">
      <c r="A320" s="30">
        <v>310</v>
      </c>
      <c r="B320" s="384" t="s">
        <v>158</v>
      </c>
      <c r="C320" s="355">
        <v>786.15</v>
      </c>
      <c r="D320" s="356">
        <v>785.18333333333339</v>
      </c>
      <c r="E320" s="356">
        <v>764.61666666666679</v>
      </c>
      <c r="F320" s="356">
        <v>743.08333333333337</v>
      </c>
      <c r="G320" s="356">
        <v>722.51666666666677</v>
      </c>
      <c r="H320" s="356">
        <v>806.71666666666681</v>
      </c>
      <c r="I320" s="356">
        <v>827.28333333333342</v>
      </c>
      <c r="J320" s="356">
        <v>848.81666666666683</v>
      </c>
      <c r="K320" s="355">
        <v>805.75</v>
      </c>
      <c r="L320" s="355">
        <v>763.65</v>
      </c>
      <c r="M320" s="355">
        <v>7.3331</v>
      </c>
      <c r="N320" s="1"/>
      <c r="O320" s="1"/>
    </row>
    <row r="321" spans="1:15" ht="12.75" customHeight="1">
      <c r="A321" s="30">
        <v>311</v>
      </c>
      <c r="B321" s="384" t="s">
        <v>448</v>
      </c>
      <c r="C321" s="355">
        <v>198.05</v>
      </c>
      <c r="D321" s="356">
        <v>199.71666666666667</v>
      </c>
      <c r="E321" s="356">
        <v>195.43333333333334</v>
      </c>
      <c r="F321" s="356">
        <v>192.81666666666666</v>
      </c>
      <c r="G321" s="356">
        <v>188.53333333333333</v>
      </c>
      <c r="H321" s="356">
        <v>202.33333333333334</v>
      </c>
      <c r="I321" s="356">
        <v>206.6166666666667</v>
      </c>
      <c r="J321" s="356">
        <v>209.23333333333335</v>
      </c>
      <c r="K321" s="355">
        <v>204</v>
      </c>
      <c r="L321" s="355">
        <v>197.1</v>
      </c>
      <c r="M321" s="355">
        <v>2.07403</v>
      </c>
      <c r="N321" s="1"/>
      <c r="O321" s="1"/>
    </row>
    <row r="322" spans="1:15" ht="12.75" customHeight="1">
      <c r="A322" s="30">
        <v>312</v>
      </c>
      <c r="B322" s="384" t="s">
        <v>455</v>
      </c>
      <c r="C322" s="355">
        <v>178.85</v>
      </c>
      <c r="D322" s="356">
        <v>179.9</v>
      </c>
      <c r="E322" s="356">
        <v>176.95000000000002</v>
      </c>
      <c r="F322" s="356">
        <v>175.05</v>
      </c>
      <c r="G322" s="356">
        <v>172.10000000000002</v>
      </c>
      <c r="H322" s="356">
        <v>181.8</v>
      </c>
      <c r="I322" s="356">
        <v>184.75</v>
      </c>
      <c r="J322" s="356">
        <v>186.65</v>
      </c>
      <c r="K322" s="355">
        <v>182.85</v>
      </c>
      <c r="L322" s="355">
        <v>178</v>
      </c>
      <c r="M322" s="355">
        <v>2.1740599999999999</v>
      </c>
      <c r="N322" s="1"/>
      <c r="O322" s="1"/>
    </row>
    <row r="323" spans="1:15" ht="12.75" customHeight="1">
      <c r="A323" s="30">
        <v>313</v>
      </c>
      <c r="B323" s="384" t="s">
        <v>453</v>
      </c>
      <c r="C323" s="355">
        <v>181.35</v>
      </c>
      <c r="D323" s="356">
        <v>183.13333333333333</v>
      </c>
      <c r="E323" s="356">
        <v>174.41666666666666</v>
      </c>
      <c r="F323" s="356">
        <v>167.48333333333332</v>
      </c>
      <c r="G323" s="356">
        <v>158.76666666666665</v>
      </c>
      <c r="H323" s="356">
        <v>190.06666666666666</v>
      </c>
      <c r="I323" s="356">
        <v>198.78333333333336</v>
      </c>
      <c r="J323" s="356">
        <v>205.71666666666667</v>
      </c>
      <c r="K323" s="355">
        <v>191.85</v>
      </c>
      <c r="L323" s="355">
        <v>176.2</v>
      </c>
      <c r="M323" s="355">
        <v>6.8385100000000003</v>
      </c>
      <c r="N323" s="1"/>
      <c r="O323" s="1"/>
    </row>
    <row r="324" spans="1:15" ht="12.75" customHeight="1">
      <c r="A324" s="30">
        <v>314</v>
      </c>
      <c r="B324" s="384" t="s">
        <v>454</v>
      </c>
      <c r="C324" s="355">
        <v>962.4</v>
      </c>
      <c r="D324" s="356">
        <v>959.35</v>
      </c>
      <c r="E324" s="356">
        <v>934.05000000000007</v>
      </c>
      <c r="F324" s="356">
        <v>905.7</v>
      </c>
      <c r="G324" s="356">
        <v>880.40000000000009</v>
      </c>
      <c r="H324" s="356">
        <v>987.7</v>
      </c>
      <c r="I324" s="356">
        <v>1013</v>
      </c>
      <c r="J324" s="356">
        <v>1041.3499999999999</v>
      </c>
      <c r="K324" s="355">
        <v>984.65</v>
      </c>
      <c r="L324" s="355">
        <v>931</v>
      </c>
      <c r="M324" s="355">
        <v>6.31494</v>
      </c>
      <c r="N324" s="1"/>
      <c r="O324" s="1"/>
    </row>
    <row r="325" spans="1:15" ht="12.75" customHeight="1">
      <c r="A325" s="30">
        <v>315</v>
      </c>
      <c r="B325" s="384" t="s">
        <v>159</v>
      </c>
      <c r="C325" s="355">
        <v>3776.45</v>
      </c>
      <c r="D325" s="356">
        <v>3756.0666666666671</v>
      </c>
      <c r="E325" s="356">
        <v>3676.1833333333343</v>
      </c>
      <c r="F325" s="356">
        <v>3575.9166666666674</v>
      </c>
      <c r="G325" s="356">
        <v>3496.0333333333347</v>
      </c>
      <c r="H325" s="356">
        <v>3856.3333333333339</v>
      </c>
      <c r="I325" s="356">
        <v>3936.2166666666662</v>
      </c>
      <c r="J325" s="356">
        <v>4036.4833333333336</v>
      </c>
      <c r="K325" s="355">
        <v>3835.95</v>
      </c>
      <c r="L325" s="355">
        <v>3655.8</v>
      </c>
      <c r="M325" s="355">
        <v>6.6293600000000001</v>
      </c>
      <c r="N325" s="1"/>
      <c r="O325" s="1"/>
    </row>
    <row r="326" spans="1:15" ht="12.75" customHeight="1">
      <c r="A326" s="30">
        <v>316</v>
      </c>
      <c r="B326" s="384" t="s">
        <v>445</v>
      </c>
      <c r="C326" s="355">
        <v>47.05</v>
      </c>
      <c r="D326" s="356">
        <v>47.716666666666669</v>
      </c>
      <c r="E326" s="356">
        <v>45.833333333333336</v>
      </c>
      <c r="F326" s="356">
        <v>44.616666666666667</v>
      </c>
      <c r="G326" s="356">
        <v>42.733333333333334</v>
      </c>
      <c r="H326" s="356">
        <v>48.933333333333337</v>
      </c>
      <c r="I326" s="356">
        <v>50.816666666666663</v>
      </c>
      <c r="J326" s="356">
        <v>52.033333333333339</v>
      </c>
      <c r="K326" s="355">
        <v>49.6</v>
      </c>
      <c r="L326" s="355">
        <v>46.5</v>
      </c>
      <c r="M326" s="355">
        <v>43.336849999999998</v>
      </c>
      <c r="N326" s="1"/>
      <c r="O326" s="1"/>
    </row>
    <row r="327" spans="1:15" ht="12.75" customHeight="1">
      <c r="A327" s="30">
        <v>317</v>
      </c>
      <c r="B327" s="384" t="s">
        <v>446</v>
      </c>
      <c r="C327" s="355">
        <v>176.05</v>
      </c>
      <c r="D327" s="356">
        <v>178.65</v>
      </c>
      <c r="E327" s="356">
        <v>172.4</v>
      </c>
      <c r="F327" s="356">
        <v>168.75</v>
      </c>
      <c r="G327" s="356">
        <v>162.5</v>
      </c>
      <c r="H327" s="356">
        <v>182.3</v>
      </c>
      <c r="I327" s="356">
        <v>188.55</v>
      </c>
      <c r="J327" s="356">
        <v>192.20000000000002</v>
      </c>
      <c r="K327" s="355">
        <v>184.9</v>
      </c>
      <c r="L327" s="355">
        <v>175</v>
      </c>
      <c r="M327" s="355">
        <v>8.2726799999999994</v>
      </c>
      <c r="N327" s="1"/>
      <c r="O327" s="1"/>
    </row>
    <row r="328" spans="1:15" ht="12.75" customHeight="1">
      <c r="A328" s="30">
        <v>318</v>
      </c>
      <c r="B328" s="384" t="s">
        <v>456</v>
      </c>
      <c r="C328" s="355">
        <v>901.2</v>
      </c>
      <c r="D328" s="356">
        <v>890.73333333333323</v>
      </c>
      <c r="E328" s="356">
        <v>872.66666666666652</v>
      </c>
      <c r="F328" s="356">
        <v>844.13333333333333</v>
      </c>
      <c r="G328" s="356">
        <v>826.06666666666661</v>
      </c>
      <c r="H328" s="356">
        <v>919.26666666666642</v>
      </c>
      <c r="I328" s="356">
        <v>937.33333333333326</v>
      </c>
      <c r="J328" s="356">
        <v>965.86666666666633</v>
      </c>
      <c r="K328" s="355">
        <v>908.8</v>
      </c>
      <c r="L328" s="355">
        <v>862.2</v>
      </c>
      <c r="M328" s="355">
        <v>1.7754700000000001</v>
      </c>
      <c r="N328" s="1"/>
      <c r="O328" s="1"/>
    </row>
    <row r="329" spans="1:15" ht="12.75" customHeight="1">
      <c r="A329" s="30">
        <v>319</v>
      </c>
      <c r="B329" s="384" t="s">
        <v>161</v>
      </c>
      <c r="C329" s="355">
        <v>2899.95</v>
      </c>
      <c r="D329" s="356">
        <v>2923.8666666666668</v>
      </c>
      <c r="E329" s="356">
        <v>2859.0833333333335</v>
      </c>
      <c r="F329" s="356">
        <v>2818.2166666666667</v>
      </c>
      <c r="G329" s="356">
        <v>2753.4333333333334</v>
      </c>
      <c r="H329" s="356">
        <v>2964.7333333333336</v>
      </c>
      <c r="I329" s="356">
        <v>3029.5166666666664</v>
      </c>
      <c r="J329" s="356">
        <v>3070.3833333333337</v>
      </c>
      <c r="K329" s="355">
        <v>2988.65</v>
      </c>
      <c r="L329" s="355">
        <v>2883</v>
      </c>
      <c r="M329" s="355">
        <v>4.7583299999999999</v>
      </c>
      <c r="N329" s="1"/>
      <c r="O329" s="1"/>
    </row>
    <row r="330" spans="1:15" ht="12.75" customHeight="1">
      <c r="A330" s="30">
        <v>320</v>
      </c>
      <c r="B330" s="384" t="s">
        <v>162</v>
      </c>
      <c r="C330" s="355">
        <v>65929</v>
      </c>
      <c r="D330" s="356">
        <v>66501</v>
      </c>
      <c r="E330" s="356">
        <v>65136</v>
      </c>
      <c r="F330" s="356">
        <v>64343</v>
      </c>
      <c r="G330" s="356">
        <v>62978</v>
      </c>
      <c r="H330" s="356">
        <v>67294</v>
      </c>
      <c r="I330" s="356">
        <v>68659</v>
      </c>
      <c r="J330" s="356">
        <v>69452</v>
      </c>
      <c r="K330" s="355">
        <v>67866</v>
      </c>
      <c r="L330" s="355">
        <v>65708</v>
      </c>
      <c r="M330" s="355">
        <v>0.18628</v>
      </c>
      <c r="N330" s="1"/>
      <c r="O330" s="1"/>
    </row>
    <row r="331" spans="1:15" ht="12.75" customHeight="1">
      <c r="A331" s="30">
        <v>321</v>
      </c>
      <c r="B331" s="384" t="s">
        <v>450</v>
      </c>
      <c r="C331" s="355">
        <v>41.95</v>
      </c>
      <c r="D331" s="356">
        <v>42.816666666666663</v>
      </c>
      <c r="E331" s="356">
        <v>40.233333333333327</v>
      </c>
      <c r="F331" s="356">
        <v>38.516666666666666</v>
      </c>
      <c r="G331" s="356">
        <v>35.93333333333333</v>
      </c>
      <c r="H331" s="356">
        <v>44.533333333333324</v>
      </c>
      <c r="I331" s="356">
        <v>47.116666666666667</v>
      </c>
      <c r="J331" s="356">
        <v>48.833333333333321</v>
      </c>
      <c r="K331" s="355">
        <v>45.4</v>
      </c>
      <c r="L331" s="355">
        <v>41.1</v>
      </c>
      <c r="M331" s="355">
        <v>16.92371</v>
      </c>
      <c r="N331" s="1"/>
      <c r="O331" s="1"/>
    </row>
    <row r="332" spans="1:15" ht="12.75" customHeight="1">
      <c r="A332" s="30">
        <v>322</v>
      </c>
      <c r="B332" s="384" t="s">
        <v>163</v>
      </c>
      <c r="C332" s="355">
        <v>1355.2</v>
      </c>
      <c r="D332" s="356">
        <v>1366.3833333333332</v>
      </c>
      <c r="E332" s="356">
        <v>1338.8166666666664</v>
      </c>
      <c r="F332" s="356">
        <v>1322.4333333333332</v>
      </c>
      <c r="G332" s="356">
        <v>1294.8666666666663</v>
      </c>
      <c r="H332" s="356">
        <v>1382.7666666666664</v>
      </c>
      <c r="I332" s="356">
        <v>1410.333333333333</v>
      </c>
      <c r="J332" s="356">
        <v>1426.7166666666665</v>
      </c>
      <c r="K332" s="355">
        <v>1393.95</v>
      </c>
      <c r="L332" s="355">
        <v>1350</v>
      </c>
      <c r="M332" s="355">
        <v>21.117349999999998</v>
      </c>
      <c r="N332" s="1"/>
      <c r="O332" s="1"/>
    </row>
    <row r="333" spans="1:15" ht="12.75" customHeight="1">
      <c r="A333" s="30">
        <v>323</v>
      </c>
      <c r="B333" s="384" t="s">
        <v>164</v>
      </c>
      <c r="C333" s="355">
        <v>318</v>
      </c>
      <c r="D333" s="356">
        <v>318.61666666666662</v>
      </c>
      <c r="E333" s="356">
        <v>314.43333333333322</v>
      </c>
      <c r="F333" s="356">
        <v>310.86666666666662</v>
      </c>
      <c r="G333" s="356">
        <v>306.68333333333322</v>
      </c>
      <c r="H333" s="356">
        <v>322.18333333333322</v>
      </c>
      <c r="I333" s="356">
        <v>326.36666666666662</v>
      </c>
      <c r="J333" s="356">
        <v>329.93333333333322</v>
      </c>
      <c r="K333" s="355">
        <v>322.8</v>
      </c>
      <c r="L333" s="355">
        <v>315.05</v>
      </c>
      <c r="M333" s="355">
        <v>8.6179000000000006</v>
      </c>
      <c r="N333" s="1"/>
      <c r="O333" s="1"/>
    </row>
    <row r="334" spans="1:15" ht="12.75" customHeight="1">
      <c r="A334" s="30">
        <v>324</v>
      </c>
      <c r="B334" s="384" t="s">
        <v>269</v>
      </c>
      <c r="C334" s="355">
        <v>917.4</v>
      </c>
      <c r="D334" s="356">
        <v>914.78333333333342</v>
      </c>
      <c r="E334" s="356">
        <v>900.56666666666683</v>
      </c>
      <c r="F334" s="356">
        <v>883.73333333333346</v>
      </c>
      <c r="G334" s="356">
        <v>869.51666666666688</v>
      </c>
      <c r="H334" s="356">
        <v>931.61666666666679</v>
      </c>
      <c r="I334" s="356">
        <v>945.83333333333326</v>
      </c>
      <c r="J334" s="356">
        <v>962.66666666666674</v>
      </c>
      <c r="K334" s="355">
        <v>929</v>
      </c>
      <c r="L334" s="355">
        <v>897.95</v>
      </c>
      <c r="M334" s="355">
        <v>1.8628400000000001</v>
      </c>
      <c r="N334" s="1"/>
      <c r="O334" s="1"/>
    </row>
    <row r="335" spans="1:15" ht="12.75" customHeight="1">
      <c r="A335" s="30">
        <v>325</v>
      </c>
      <c r="B335" s="384" t="s">
        <v>165</v>
      </c>
      <c r="C335" s="355">
        <v>119.3</v>
      </c>
      <c r="D335" s="356">
        <v>120.51666666666667</v>
      </c>
      <c r="E335" s="356">
        <v>117.58333333333333</v>
      </c>
      <c r="F335" s="356">
        <v>115.86666666666666</v>
      </c>
      <c r="G335" s="356">
        <v>112.93333333333332</v>
      </c>
      <c r="H335" s="356">
        <v>122.23333333333333</v>
      </c>
      <c r="I335" s="356">
        <v>125.16666666666667</v>
      </c>
      <c r="J335" s="356">
        <v>126.88333333333334</v>
      </c>
      <c r="K335" s="355">
        <v>123.45</v>
      </c>
      <c r="L335" s="355">
        <v>118.8</v>
      </c>
      <c r="M335" s="355">
        <v>240.8015</v>
      </c>
      <c r="N335" s="1"/>
      <c r="O335" s="1"/>
    </row>
    <row r="336" spans="1:15" ht="12.75" customHeight="1">
      <c r="A336" s="30">
        <v>326</v>
      </c>
      <c r="B336" s="384" t="s">
        <v>166</v>
      </c>
      <c r="C336" s="355">
        <v>4511.3999999999996</v>
      </c>
      <c r="D336" s="356">
        <v>4461.05</v>
      </c>
      <c r="E336" s="356">
        <v>4352.8500000000004</v>
      </c>
      <c r="F336" s="356">
        <v>4194.3</v>
      </c>
      <c r="G336" s="356">
        <v>4086.1000000000004</v>
      </c>
      <c r="H336" s="356">
        <v>4619.6000000000004</v>
      </c>
      <c r="I336" s="356">
        <v>4727.7999999999993</v>
      </c>
      <c r="J336" s="356">
        <v>4886.3500000000004</v>
      </c>
      <c r="K336" s="355">
        <v>4569.25</v>
      </c>
      <c r="L336" s="355">
        <v>4302.5</v>
      </c>
      <c r="M336" s="355">
        <v>3.8119700000000001</v>
      </c>
      <c r="N336" s="1"/>
      <c r="O336" s="1"/>
    </row>
    <row r="337" spans="1:15" ht="12.75" customHeight="1">
      <c r="A337" s="30">
        <v>327</v>
      </c>
      <c r="B337" s="384" t="s">
        <v>167</v>
      </c>
      <c r="C337" s="355">
        <v>3714.1</v>
      </c>
      <c r="D337" s="356">
        <v>3762.4666666666672</v>
      </c>
      <c r="E337" s="356">
        <v>3652.4333333333343</v>
      </c>
      <c r="F337" s="356">
        <v>3590.7666666666673</v>
      </c>
      <c r="G337" s="356">
        <v>3480.7333333333345</v>
      </c>
      <c r="H337" s="356">
        <v>3824.1333333333341</v>
      </c>
      <c r="I337" s="356">
        <v>3934.166666666667</v>
      </c>
      <c r="J337" s="356">
        <v>3995.8333333333339</v>
      </c>
      <c r="K337" s="355">
        <v>3872.5</v>
      </c>
      <c r="L337" s="355">
        <v>3700.8</v>
      </c>
      <c r="M337" s="355">
        <v>1.17289</v>
      </c>
      <c r="N337" s="1"/>
      <c r="O337" s="1"/>
    </row>
    <row r="338" spans="1:15" ht="12.75" customHeight="1">
      <c r="A338" s="30">
        <v>328</v>
      </c>
      <c r="B338" s="384" t="s">
        <v>846</v>
      </c>
      <c r="C338" s="355">
        <v>1884.05</v>
      </c>
      <c r="D338" s="356">
        <v>1894.45</v>
      </c>
      <c r="E338" s="356">
        <v>1810.9</v>
      </c>
      <c r="F338" s="356">
        <v>1737.75</v>
      </c>
      <c r="G338" s="356">
        <v>1654.2</v>
      </c>
      <c r="H338" s="356">
        <v>1967.6000000000001</v>
      </c>
      <c r="I338" s="356">
        <v>2051.1499999999996</v>
      </c>
      <c r="J338" s="356">
        <v>2124.3000000000002</v>
      </c>
      <c r="K338" s="355">
        <v>1978</v>
      </c>
      <c r="L338" s="355">
        <v>1821.3</v>
      </c>
      <c r="M338" s="355">
        <v>1.01972</v>
      </c>
      <c r="N338" s="1"/>
      <c r="O338" s="1"/>
    </row>
    <row r="339" spans="1:15" ht="12.75" customHeight="1">
      <c r="A339" s="30">
        <v>329</v>
      </c>
      <c r="B339" s="384" t="s">
        <v>458</v>
      </c>
      <c r="C339" s="355">
        <v>42.3</v>
      </c>
      <c r="D339" s="356">
        <v>42.883333333333333</v>
      </c>
      <c r="E339" s="356">
        <v>41.266666666666666</v>
      </c>
      <c r="F339" s="356">
        <v>40.233333333333334</v>
      </c>
      <c r="G339" s="356">
        <v>38.616666666666667</v>
      </c>
      <c r="H339" s="356">
        <v>43.916666666666664</v>
      </c>
      <c r="I339" s="356">
        <v>45.533333333333324</v>
      </c>
      <c r="J339" s="356">
        <v>46.566666666666663</v>
      </c>
      <c r="K339" s="355">
        <v>44.5</v>
      </c>
      <c r="L339" s="355">
        <v>41.85</v>
      </c>
      <c r="M339" s="355">
        <v>58.845910000000003</v>
      </c>
      <c r="N339" s="1"/>
      <c r="O339" s="1"/>
    </row>
    <row r="340" spans="1:15" ht="12.75" customHeight="1">
      <c r="A340" s="30">
        <v>330</v>
      </c>
      <c r="B340" s="384" t="s">
        <v>459</v>
      </c>
      <c r="C340" s="355">
        <v>67</v>
      </c>
      <c r="D340" s="356">
        <v>67.616666666666674</v>
      </c>
      <c r="E340" s="356">
        <v>65.333333333333343</v>
      </c>
      <c r="F340" s="356">
        <v>63.666666666666671</v>
      </c>
      <c r="G340" s="356">
        <v>61.38333333333334</v>
      </c>
      <c r="H340" s="356">
        <v>69.283333333333346</v>
      </c>
      <c r="I340" s="356">
        <v>71.566666666666677</v>
      </c>
      <c r="J340" s="356">
        <v>73.233333333333348</v>
      </c>
      <c r="K340" s="355">
        <v>69.900000000000006</v>
      </c>
      <c r="L340" s="355">
        <v>65.95</v>
      </c>
      <c r="M340" s="355">
        <v>43.581159999999997</v>
      </c>
      <c r="N340" s="1"/>
      <c r="O340" s="1"/>
    </row>
    <row r="341" spans="1:15" ht="12.75" customHeight="1">
      <c r="A341" s="30">
        <v>331</v>
      </c>
      <c r="B341" s="384" t="s">
        <v>460</v>
      </c>
      <c r="C341" s="355">
        <v>546.70000000000005</v>
      </c>
      <c r="D341" s="356">
        <v>551.51666666666677</v>
      </c>
      <c r="E341" s="356">
        <v>533.68333333333351</v>
      </c>
      <c r="F341" s="356">
        <v>520.66666666666674</v>
      </c>
      <c r="G341" s="356">
        <v>502.83333333333348</v>
      </c>
      <c r="H341" s="356">
        <v>564.53333333333353</v>
      </c>
      <c r="I341" s="356">
        <v>582.36666666666679</v>
      </c>
      <c r="J341" s="356">
        <v>595.38333333333355</v>
      </c>
      <c r="K341" s="355">
        <v>569.35</v>
      </c>
      <c r="L341" s="355">
        <v>538.5</v>
      </c>
      <c r="M341" s="355">
        <v>0.32052999999999998</v>
      </c>
      <c r="N341" s="1"/>
      <c r="O341" s="1"/>
    </row>
    <row r="342" spans="1:15" ht="12.75" customHeight="1">
      <c r="A342" s="30">
        <v>332</v>
      </c>
      <c r="B342" s="384" t="s">
        <v>168</v>
      </c>
      <c r="C342" s="355">
        <v>17670.25</v>
      </c>
      <c r="D342" s="356">
        <v>17633.433333333334</v>
      </c>
      <c r="E342" s="356">
        <v>17466.616666666669</v>
      </c>
      <c r="F342" s="356">
        <v>17262.983333333334</v>
      </c>
      <c r="G342" s="356">
        <v>17096.166666666668</v>
      </c>
      <c r="H342" s="356">
        <v>17837.066666666669</v>
      </c>
      <c r="I342" s="356">
        <v>18003.883333333335</v>
      </c>
      <c r="J342" s="356">
        <v>18207.51666666667</v>
      </c>
      <c r="K342" s="355">
        <v>17800.25</v>
      </c>
      <c r="L342" s="355">
        <v>17429.8</v>
      </c>
      <c r="M342" s="355">
        <v>0.42917</v>
      </c>
      <c r="N342" s="1"/>
      <c r="O342" s="1"/>
    </row>
    <row r="343" spans="1:15" ht="12.75" customHeight="1">
      <c r="A343" s="30">
        <v>333</v>
      </c>
      <c r="B343" s="384" t="s">
        <v>466</v>
      </c>
      <c r="C343" s="355">
        <v>86.9</v>
      </c>
      <c r="D343" s="356">
        <v>88.25</v>
      </c>
      <c r="E343" s="356">
        <v>85.55</v>
      </c>
      <c r="F343" s="356">
        <v>84.2</v>
      </c>
      <c r="G343" s="356">
        <v>81.5</v>
      </c>
      <c r="H343" s="356">
        <v>89.6</v>
      </c>
      <c r="I343" s="356">
        <v>92.299999999999983</v>
      </c>
      <c r="J343" s="356">
        <v>93.649999999999991</v>
      </c>
      <c r="K343" s="355">
        <v>90.95</v>
      </c>
      <c r="L343" s="355">
        <v>86.9</v>
      </c>
      <c r="M343" s="355">
        <v>12.11722</v>
      </c>
      <c r="N343" s="1"/>
      <c r="O343" s="1"/>
    </row>
    <row r="344" spans="1:15" ht="12.75" customHeight="1">
      <c r="A344" s="30">
        <v>334</v>
      </c>
      <c r="B344" s="384" t="s">
        <v>465</v>
      </c>
      <c r="C344" s="355">
        <v>50.35</v>
      </c>
      <c r="D344" s="356">
        <v>51.216666666666669</v>
      </c>
      <c r="E344" s="356">
        <v>49.13333333333334</v>
      </c>
      <c r="F344" s="356">
        <v>47.916666666666671</v>
      </c>
      <c r="G344" s="356">
        <v>45.833333333333343</v>
      </c>
      <c r="H344" s="356">
        <v>52.433333333333337</v>
      </c>
      <c r="I344" s="356">
        <v>54.516666666666666</v>
      </c>
      <c r="J344" s="356">
        <v>55.733333333333334</v>
      </c>
      <c r="K344" s="355">
        <v>53.3</v>
      </c>
      <c r="L344" s="355">
        <v>50</v>
      </c>
      <c r="M344" s="355">
        <v>6.2357500000000003</v>
      </c>
      <c r="N344" s="1"/>
      <c r="O344" s="1"/>
    </row>
    <row r="345" spans="1:15" ht="12.75" customHeight="1">
      <c r="A345" s="30">
        <v>335</v>
      </c>
      <c r="B345" s="384" t="s">
        <v>464</v>
      </c>
      <c r="C345" s="355">
        <v>644.5</v>
      </c>
      <c r="D345" s="356">
        <v>644.44999999999993</v>
      </c>
      <c r="E345" s="356">
        <v>630.04999999999984</v>
      </c>
      <c r="F345" s="356">
        <v>615.59999999999991</v>
      </c>
      <c r="G345" s="356">
        <v>601.19999999999982</v>
      </c>
      <c r="H345" s="356">
        <v>658.89999999999986</v>
      </c>
      <c r="I345" s="356">
        <v>673.3</v>
      </c>
      <c r="J345" s="356">
        <v>687.74999999999989</v>
      </c>
      <c r="K345" s="355">
        <v>658.85</v>
      </c>
      <c r="L345" s="355">
        <v>630</v>
      </c>
      <c r="M345" s="355">
        <v>2.45173</v>
      </c>
      <c r="N345" s="1"/>
      <c r="O345" s="1"/>
    </row>
    <row r="346" spans="1:15" ht="12.75" customHeight="1">
      <c r="A346" s="30">
        <v>336</v>
      </c>
      <c r="B346" s="384" t="s">
        <v>461</v>
      </c>
      <c r="C346" s="355">
        <v>29.45</v>
      </c>
      <c r="D346" s="356">
        <v>29.333333333333332</v>
      </c>
      <c r="E346" s="356">
        <v>28.816666666666663</v>
      </c>
      <c r="F346" s="356">
        <v>28.18333333333333</v>
      </c>
      <c r="G346" s="356">
        <v>27.666666666666661</v>
      </c>
      <c r="H346" s="356">
        <v>29.966666666666665</v>
      </c>
      <c r="I346" s="356">
        <v>30.483333333333338</v>
      </c>
      <c r="J346" s="356">
        <v>31.116666666666667</v>
      </c>
      <c r="K346" s="355">
        <v>29.85</v>
      </c>
      <c r="L346" s="355">
        <v>28.7</v>
      </c>
      <c r="M346" s="355">
        <v>54.79007</v>
      </c>
      <c r="N346" s="1"/>
      <c r="O346" s="1"/>
    </row>
    <row r="347" spans="1:15" ht="12.75" customHeight="1">
      <c r="A347" s="30">
        <v>337</v>
      </c>
      <c r="B347" s="384" t="s">
        <v>537</v>
      </c>
      <c r="C347" s="355">
        <v>132.6</v>
      </c>
      <c r="D347" s="356">
        <v>133.31666666666666</v>
      </c>
      <c r="E347" s="356">
        <v>131.28333333333333</v>
      </c>
      <c r="F347" s="356">
        <v>129.96666666666667</v>
      </c>
      <c r="G347" s="356">
        <v>127.93333333333334</v>
      </c>
      <c r="H347" s="356">
        <v>134.63333333333333</v>
      </c>
      <c r="I347" s="356">
        <v>136.66666666666663</v>
      </c>
      <c r="J347" s="356">
        <v>137.98333333333332</v>
      </c>
      <c r="K347" s="355">
        <v>135.35</v>
      </c>
      <c r="L347" s="355">
        <v>132</v>
      </c>
      <c r="M347" s="355">
        <v>1.46519</v>
      </c>
      <c r="N347" s="1"/>
      <c r="O347" s="1"/>
    </row>
    <row r="348" spans="1:15" ht="12.75" customHeight="1">
      <c r="A348" s="30">
        <v>338</v>
      </c>
      <c r="B348" s="384" t="s">
        <v>467</v>
      </c>
      <c r="C348" s="355">
        <v>2219.6999999999998</v>
      </c>
      <c r="D348" s="356">
        <v>2209.6499999999996</v>
      </c>
      <c r="E348" s="356">
        <v>2170.4499999999994</v>
      </c>
      <c r="F348" s="356">
        <v>2121.1999999999998</v>
      </c>
      <c r="G348" s="356">
        <v>2081.9999999999995</v>
      </c>
      <c r="H348" s="356">
        <v>2258.8999999999992</v>
      </c>
      <c r="I348" s="356">
        <v>2298.1</v>
      </c>
      <c r="J348" s="356">
        <v>2347.349999999999</v>
      </c>
      <c r="K348" s="355">
        <v>2248.85</v>
      </c>
      <c r="L348" s="355">
        <v>2160.4</v>
      </c>
      <c r="M348" s="355">
        <v>3.8980000000000001E-2</v>
      </c>
      <c r="N348" s="1"/>
      <c r="O348" s="1"/>
    </row>
    <row r="349" spans="1:15" ht="12.75" customHeight="1">
      <c r="A349" s="30">
        <v>339</v>
      </c>
      <c r="B349" s="384" t="s">
        <v>462</v>
      </c>
      <c r="C349" s="355">
        <v>70.599999999999994</v>
      </c>
      <c r="D349" s="356">
        <v>71.7</v>
      </c>
      <c r="E349" s="356">
        <v>68</v>
      </c>
      <c r="F349" s="356">
        <v>65.399999999999991</v>
      </c>
      <c r="G349" s="356">
        <v>61.699999999999989</v>
      </c>
      <c r="H349" s="356">
        <v>74.300000000000011</v>
      </c>
      <c r="I349" s="356">
        <v>78.000000000000028</v>
      </c>
      <c r="J349" s="356">
        <v>80.600000000000023</v>
      </c>
      <c r="K349" s="355">
        <v>75.400000000000006</v>
      </c>
      <c r="L349" s="355">
        <v>69.099999999999994</v>
      </c>
      <c r="M349" s="355">
        <v>59.52205</v>
      </c>
      <c r="N349" s="1"/>
      <c r="O349" s="1"/>
    </row>
    <row r="350" spans="1:15" ht="12.75" customHeight="1">
      <c r="A350" s="30">
        <v>340</v>
      </c>
      <c r="B350" s="384" t="s">
        <v>169</v>
      </c>
      <c r="C350" s="355">
        <v>152.75</v>
      </c>
      <c r="D350" s="356">
        <v>154.01666666666668</v>
      </c>
      <c r="E350" s="356">
        <v>150.73333333333335</v>
      </c>
      <c r="F350" s="356">
        <v>148.71666666666667</v>
      </c>
      <c r="G350" s="356">
        <v>145.43333333333334</v>
      </c>
      <c r="H350" s="356">
        <v>156.03333333333336</v>
      </c>
      <c r="I350" s="356">
        <v>159.31666666666672</v>
      </c>
      <c r="J350" s="356">
        <v>161.33333333333337</v>
      </c>
      <c r="K350" s="355">
        <v>157.30000000000001</v>
      </c>
      <c r="L350" s="355">
        <v>152</v>
      </c>
      <c r="M350" s="355">
        <v>133.14770999999999</v>
      </c>
      <c r="N350" s="1"/>
      <c r="O350" s="1"/>
    </row>
    <row r="351" spans="1:15" ht="12.75" customHeight="1">
      <c r="A351" s="30">
        <v>341</v>
      </c>
      <c r="B351" s="384" t="s">
        <v>463</v>
      </c>
      <c r="C351" s="355">
        <v>207.15</v>
      </c>
      <c r="D351" s="356">
        <v>210.93333333333331</v>
      </c>
      <c r="E351" s="356">
        <v>201.51666666666662</v>
      </c>
      <c r="F351" s="356">
        <v>195.88333333333333</v>
      </c>
      <c r="G351" s="356">
        <v>186.46666666666664</v>
      </c>
      <c r="H351" s="356">
        <v>216.56666666666661</v>
      </c>
      <c r="I351" s="356">
        <v>225.98333333333329</v>
      </c>
      <c r="J351" s="356">
        <v>231.61666666666659</v>
      </c>
      <c r="K351" s="355">
        <v>220.35</v>
      </c>
      <c r="L351" s="355">
        <v>205.3</v>
      </c>
      <c r="M351" s="355">
        <v>6.4407399999999999</v>
      </c>
      <c r="N351" s="1"/>
      <c r="O351" s="1"/>
    </row>
    <row r="352" spans="1:15" ht="12.75" customHeight="1">
      <c r="A352" s="30">
        <v>342</v>
      </c>
      <c r="B352" s="384" t="s">
        <v>171</v>
      </c>
      <c r="C352" s="355">
        <v>132.5</v>
      </c>
      <c r="D352" s="356">
        <v>133.58333333333334</v>
      </c>
      <c r="E352" s="356">
        <v>130.7166666666667</v>
      </c>
      <c r="F352" s="356">
        <v>128.93333333333337</v>
      </c>
      <c r="G352" s="356">
        <v>126.06666666666672</v>
      </c>
      <c r="H352" s="356">
        <v>135.36666666666667</v>
      </c>
      <c r="I352" s="356">
        <v>138.23333333333329</v>
      </c>
      <c r="J352" s="356">
        <v>140.01666666666665</v>
      </c>
      <c r="K352" s="355">
        <v>136.44999999999999</v>
      </c>
      <c r="L352" s="355">
        <v>131.80000000000001</v>
      </c>
      <c r="M352" s="355">
        <v>77.050719999999998</v>
      </c>
      <c r="N352" s="1"/>
      <c r="O352" s="1"/>
    </row>
    <row r="353" spans="1:15" ht="12.75" customHeight="1">
      <c r="A353" s="30">
        <v>343</v>
      </c>
      <c r="B353" s="384" t="s">
        <v>270</v>
      </c>
      <c r="C353" s="355">
        <v>866.45</v>
      </c>
      <c r="D353" s="356">
        <v>876.66666666666663</v>
      </c>
      <c r="E353" s="356">
        <v>850.7833333333333</v>
      </c>
      <c r="F353" s="356">
        <v>835.11666666666667</v>
      </c>
      <c r="G353" s="356">
        <v>809.23333333333335</v>
      </c>
      <c r="H353" s="356">
        <v>892.33333333333326</v>
      </c>
      <c r="I353" s="356">
        <v>918.2166666666667</v>
      </c>
      <c r="J353" s="356">
        <v>933.88333333333321</v>
      </c>
      <c r="K353" s="355">
        <v>902.55</v>
      </c>
      <c r="L353" s="355">
        <v>861</v>
      </c>
      <c r="M353" s="355">
        <v>13.20077</v>
      </c>
      <c r="N353" s="1"/>
      <c r="O353" s="1"/>
    </row>
    <row r="354" spans="1:15" ht="12.75" customHeight="1">
      <c r="A354" s="30">
        <v>344</v>
      </c>
      <c r="B354" s="384" t="s">
        <v>468</v>
      </c>
      <c r="C354" s="355">
        <v>3520.4</v>
      </c>
      <c r="D354" s="356">
        <v>3557.75</v>
      </c>
      <c r="E354" s="356">
        <v>3467.65</v>
      </c>
      <c r="F354" s="356">
        <v>3414.9</v>
      </c>
      <c r="G354" s="356">
        <v>3324.8</v>
      </c>
      <c r="H354" s="356">
        <v>3610.5</v>
      </c>
      <c r="I354" s="356">
        <v>3700.6000000000004</v>
      </c>
      <c r="J354" s="356">
        <v>3753.35</v>
      </c>
      <c r="K354" s="355">
        <v>3647.85</v>
      </c>
      <c r="L354" s="355">
        <v>3505</v>
      </c>
      <c r="M354" s="355">
        <v>0.74736000000000002</v>
      </c>
      <c r="N354" s="1"/>
      <c r="O354" s="1"/>
    </row>
    <row r="355" spans="1:15" ht="12.75" customHeight="1">
      <c r="A355" s="30">
        <v>345</v>
      </c>
      <c r="B355" s="384" t="s">
        <v>271</v>
      </c>
      <c r="C355" s="355">
        <v>225.75</v>
      </c>
      <c r="D355" s="356">
        <v>228.81666666666669</v>
      </c>
      <c r="E355" s="356">
        <v>221.93333333333339</v>
      </c>
      <c r="F355" s="356">
        <v>218.1166666666667</v>
      </c>
      <c r="G355" s="356">
        <v>211.23333333333341</v>
      </c>
      <c r="H355" s="356">
        <v>232.63333333333338</v>
      </c>
      <c r="I355" s="356">
        <v>239.51666666666665</v>
      </c>
      <c r="J355" s="356">
        <v>243.33333333333337</v>
      </c>
      <c r="K355" s="355">
        <v>235.7</v>
      </c>
      <c r="L355" s="355">
        <v>225</v>
      </c>
      <c r="M355" s="355">
        <v>18.60877</v>
      </c>
      <c r="N355" s="1"/>
      <c r="O355" s="1"/>
    </row>
    <row r="356" spans="1:15" ht="12.75" customHeight="1">
      <c r="A356" s="30">
        <v>346</v>
      </c>
      <c r="B356" s="384" t="s">
        <v>172</v>
      </c>
      <c r="C356" s="355">
        <v>166.2</v>
      </c>
      <c r="D356" s="356">
        <v>169.24999999999997</v>
      </c>
      <c r="E356" s="356">
        <v>162.14999999999995</v>
      </c>
      <c r="F356" s="356">
        <v>158.09999999999997</v>
      </c>
      <c r="G356" s="356">
        <v>150.99999999999994</v>
      </c>
      <c r="H356" s="356">
        <v>173.29999999999995</v>
      </c>
      <c r="I356" s="356">
        <v>180.39999999999998</v>
      </c>
      <c r="J356" s="356">
        <v>184.44999999999996</v>
      </c>
      <c r="K356" s="355">
        <v>176.35</v>
      </c>
      <c r="L356" s="355">
        <v>165.2</v>
      </c>
      <c r="M356" s="355">
        <v>446.04163999999997</v>
      </c>
      <c r="N356" s="1"/>
      <c r="O356" s="1"/>
    </row>
    <row r="357" spans="1:15" ht="12.75" customHeight="1">
      <c r="A357" s="30">
        <v>347</v>
      </c>
      <c r="B357" s="384" t="s">
        <v>469</v>
      </c>
      <c r="C357" s="355">
        <v>326.25</v>
      </c>
      <c r="D357" s="356">
        <v>326.84999999999997</v>
      </c>
      <c r="E357" s="356">
        <v>323.44999999999993</v>
      </c>
      <c r="F357" s="356">
        <v>320.64999999999998</v>
      </c>
      <c r="G357" s="356">
        <v>317.24999999999994</v>
      </c>
      <c r="H357" s="356">
        <v>329.64999999999992</v>
      </c>
      <c r="I357" s="356">
        <v>333.0499999999999</v>
      </c>
      <c r="J357" s="356">
        <v>335.84999999999991</v>
      </c>
      <c r="K357" s="355">
        <v>330.25</v>
      </c>
      <c r="L357" s="355">
        <v>324.05</v>
      </c>
      <c r="M357" s="355">
        <v>1.77102</v>
      </c>
      <c r="N357" s="1"/>
      <c r="O357" s="1"/>
    </row>
    <row r="358" spans="1:15" ht="12.75" customHeight="1">
      <c r="A358" s="30">
        <v>348</v>
      </c>
      <c r="B358" s="384" t="s">
        <v>173</v>
      </c>
      <c r="C358" s="355">
        <v>39129.300000000003</v>
      </c>
      <c r="D358" s="356">
        <v>39308</v>
      </c>
      <c r="E358" s="356">
        <v>38766</v>
      </c>
      <c r="F358" s="356">
        <v>38402.699999999997</v>
      </c>
      <c r="G358" s="356">
        <v>37860.699999999997</v>
      </c>
      <c r="H358" s="356">
        <v>39671.300000000003</v>
      </c>
      <c r="I358" s="356">
        <v>40213.300000000003</v>
      </c>
      <c r="J358" s="356">
        <v>40576.600000000006</v>
      </c>
      <c r="K358" s="355">
        <v>39850</v>
      </c>
      <c r="L358" s="355">
        <v>38944.699999999997</v>
      </c>
      <c r="M358" s="355">
        <v>0.19164</v>
      </c>
      <c r="N358" s="1"/>
      <c r="O358" s="1"/>
    </row>
    <row r="359" spans="1:15" ht="12.75" customHeight="1">
      <c r="A359" s="30">
        <v>349</v>
      </c>
      <c r="B359" s="384" t="s">
        <v>174</v>
      </c>
      <c r="C359" s="355">
        <v>2255.4</v>
      </c>
      <c r="D359" s="356">
        <v>2287.2333333333331</v>
      </c>
      <c r="E359" s="356">
        <v>2204.4666666666662</v>
      </c>
      <c r="F359" s="356">
        <v>2153.5333333333333</v>
      </c>
      <c r="G359" s="356">
        <v>2070.7666666666664</v>
      </c>
      <c r="H359" s="356">
        <v>2338.1666666666661</v>
      </c>
      <c r="I359" s="356">
        <v>2420.9333333333334</v>
      </c>
      <c r="J359" s="356">
        <v>2471.8666666666659</v>
      </c>
      <c r="K359" s="355">
        <v>2370</v>
      </c>
      <c r="L359" s="355">
        <v>2236.3000000000002</v>
      </c>
      <c r="M359" s="355">
        <v>7.06806</v>
      </c>
      <c r="N359" s="1"/>
      <c r="O359" s="1"/>
    </row>
    <row r="360" spans="1:15" ht="12.75" customHeight="1">
      <c r="A360" s="30">
        <v>350</v>
      </c>
      <c r="B360" s="384" t="s">
        <v>473</v>
      </c>
      <c r="C360" s="355">
        <v>3943.9</v>
      </c>
      <c r="D360" s="356">
        <v>4002.1</v>
      </c>
      <c r="E360" s="356">
        <v>3843.8</v>
      </c>
      <c r="F360" s="356">
        <v>3743.7000000000003</v>
      </c>
      <c r="G360" s="356">
        <v>3585.4000000000005</v>
      </c>
      <c r="H360" s="356">
        <v>4102.2</v>
      </c>
      <c r="I360" s="356">
        <v>4260.5</v>
      </c>
      <c r="J360" s="356">
        <v>4360.5999999999995</v>
      </c>
      <c r="K360" s="355">
        <v>4160.3999999999996</v>
      </c>
      <c r="L360" s="355">
        <v>3902</v>
      </c>
      <c r="M360" s="355">
        <v>4.0556099999999997</v>
      </c>
      <c r="N360" s="1"/>
      <c r="O360" s="1"/>
    </row>
    <row r="361" spans="1:15" ht="12.75" customHeight="1">
      <c r="A361" s="30">
        <v>351</v>
      </c>
      <c r="B361" s="384" t="s">
        <v>175</v>
      </c>
      <c r="C361" s="355">
        <v>216.05</v>
      </c>
      <c r="D361" s="356">
        <v>218.70000000000002</v>
      </c>
      <c r="E361" s="356">
        <v>212.50000000000003</v>
      </c>
      <c r="F361" s="356">
        <v>208.95000000000002</v>
      </c>
      <c r="G361" s="356">
        <v>202.75000000000003</v>
      </c>
      <c r="H361" s="356">
        <v>222.25000000000003</v>
      </c>
      <c r="I361" s="356">
        <v>228.45000000000002</v>
      </c>
      <c r="J361" s="356">
        <v>232.00000000000003</v>
      </c>
      <c r="K361" s="355">
        <v>224.9</v>
      </c>
      <c r="L361" s="355">
        <v>215.15</v>
      </c>
      <c r="M361" s="355">
        <v>24.459990000000001</v>
      </c>
      <c r="N361" s="1"/>
      <c r="O361" s="1"/>
    </row>
    <row r="362" spans="1:15" ht="12.75" customHeight="1">
      <c r="A362" s="30">
        <v>352</v>
      </c>
      <c r="B362" s="384" t="s">
        <v>176</v>
      </c>
      <c r="C362" s="355">
        <v>117.2</v>
      </c>
      <c r="D362" s="356">
        <v>118.43333333333334</v>
      </c>
      <c r="E362" s="356">
        <v>115.46666666666667</v>
      </c>
      <c r="F362" s="356">
        <v>113.73333333333333</v>
      </c>
      <c r="G362" s="356">
        <v>110.76666666666667</v>
      </c>
      <c r="H362" s="356">
        <v>120.16666666666667</v>
      </c>
      <c r="I362" s="356">
        <v>123.13333333333334</v>
      </c>
      <c r="J362" s="356">
        <v>124.86666666666667</v>
      </c>
      <c r="K362" s="355">
        <v>121.4</v>
      </c>
      <c r="L362" s="355">
        <v>116.7</v>
      </c>
      <c r="M362" s="355">
        <v>90.132710000000003</v>
      </c>
      <c r="N362" s="1"/>
      <c r="O362" s="1"/>
    </row>
    <row r="363" spans="1:15" ht="12.75" customHeight="1">
      <c r="A363" s="30">
        <v>353</v>
      </c>
      <c r="B363" s="384" t="s">
        <v>177</v>
      </c>
      <c r="C363" s="355">
        <v>4313.7</v>
      </c>
      <c r="D363" s="356">
        <v>4346.3499999999995</v>
      </c>
      <c r="E363" s="356">
        <v>4267.3499999999985</v>
      </c>
      <c r="F363" s="356">
        <v>4220.9999999999991</v>
      </c>
      <c r="G363" s="356">
        <v>4141.9999999999982</v>
      </c>
      <c r="H363" s="356">
        <v>4392.6999999999989</v>
      </c>
      <c r="I363" s="356">
        <v>4471.7000000000007</v>
      </c>
      <c r="J363" s="356">
        <v>4518.0499999999993</v>
      </c>
      <c r="K363" s="355">
        <v>4425.3500000000004</v>
      </c>
      <c r="L363" s="355">
        <v>4300</v>
      </c>
      <c r="M363" s="355">
        <v>0.33204</v>
      </c>
      <c r="N363" s="1"/>
      <c r="O363" s="1"/>
    </row>
    <row r="364" spans="1:15" ht="12.75" customHeight="1">
      <c r="A364" s="30">
        <v>354</v>
      </c>
      <c r="B364" s="384" t="s">
        <v>274</v>
      </c>
      <c r="C364" s="355">
        <v>15375.75</v>
      </c>
      <c r="D364" s="356">
        <v>15380.450000000003</v>
      </c>
      <c r="E364" s="356">
        <v>15065.250000000005</v>
      </c>
      <c r="F364" s="356">
        <v>14754.750000000004</v>
      </c>
      <c r="G364" s="356">
        <v>14439.550000000007</v>
      </c>
      <c r="H364" s="356">
        <v>15690.950000000004</v>
      </c>
      <c r="I364" s="356">
        <v>16006.150000000001</v>
      </c>
      <c r="J364" s="356">
        <v>16316.650000000003</v>
      </c>
      <c r="K364" s="355">
        <v>15695.65</v>
      </c>
      <c r="L364" s="355">
        <v>15069.95</v>
      </c>
      <c r="M364" s="355">
        <v>0.10264</v>
      </c>
      <c r="N364" s="1"/>
      <c r="O364" s="1"/>
    </row>
    <row r="365" spans="1:15" ht="12.75" customHeight="1">
      <c r="A365" s="30">
        <v>355</v>
      </c>
      <c r="B365" s="384" t="s">
        <v>480</v>
      </c>
      <c r="C365" s="355">
        <v>4850.05</v>
      </c>
      <c r="D365" s="356">
        <v>4854.4000000000005</v>
      </c>
      <c r="E365" s="356">
        <v>4790.6500000000015</v>
      </c>
      <c r="F365" s="356">
        <v>4731.2500000000009</v>
      </c>
      <c r="G365" s="356">
        <v>4667.5000000000018</v>
      </c>
      <c r="H365" s="356">
        <v>4913.8000000000011</v>
      </c>
      <c r="I365" s="356">
        <v>4977.5499999999993</v>
      </c>
      <c r="J365" s="356">
        <v>5036.9500000000007</v>
      </c>
      <c r="K365" s="355">
        <v>4918.1499999999996</v>
      </c>
      <c r="L365" s="355">
        <v>4795</v>
      </c>
      <c r="M365" s="355">
        <v>0.14002000000000001</v>
      </c>
      <c r="N365" s="1"/>
      <c r="O365" s="1"/>
    </row>
    <row r="366" spans="1:15" ht="12.75" customHeight="1">
      <c r="A366" s="30">
        <v>356</v>
      </c>
      <c r="B366" s="384" t="s">
        <v>474</v>
      </c>
      <c r="C366" s="355" t="e">
        <v>#N/A</v>
      </c>
      <c r="D366" s="356" t="e">
        <v>#N/A</v>
      </c>
      <c r="E366" s="356" t="e">
        <v>#N/A</v>
      </c>
      <c r="F366" s="356" t="e">
        <v>#N/A</v>
      </c>
      <c r="G366" s="356" t="e">
        <v>#N/A</v>
      </c>
      <c r="H366" s="356" t="e">
        <v>#N/A</v>
      </c>
      <c r="I366" s="356" t="e">
        <v>#N/A</v>
      </c>
      <c r="J366" s="356" t="e">
        <v>#N/A</v>
      </c>
      <c r="K366" s="355" t="e">
        <v>#N/A</v>
      </c>
      <c r="L366" s="355" t="e">
        <v>#N/A</v>
      </c>
      <c r="M366" s="355" t="e">
        <v>#N/A</v>
      </c>
      <c r="N366" s="1"/>
      <c r="O366" s="1"/>
    </row>
    <row r="367" spans="1:15" ht="12.75" customHeight="1">
      <c r="A367" s="30">
        <v>357</v>
      </c>
      <c r="B367" s="384" t="s">
        <v>475</v>
      </c>
      <c r="C367" s="355">
        <v>931.4</v>
      </c>
      <c r="D367" s="356">
        <v>937.01666666666677</v>
      </c>
      <c r="E367" s="356">
        <v>908.78333333333353</v>
      </c>
      <c r="F367" s="356">
        <v>886.16666666666674</v>
      </c>
      <c r="G367" s="356">
        <v>857.93333333333351</v>
      </c>
      <c r="H367" s="356">
        <v>959.63333333333355</v>
      </c>
      <c r="I367" s="356">
        <v>987.8666666666669</v>
      </c>
      <c r="J367" s="356">
        <v>1010.4833333333336</v>
      </c>
      <c r="K367" s="355">
        <v>965.25</v>
      </c>
      <c r="L367" s="355">
        <v>914.4</v>
      </c>
      <c r="M367" s="355">
        <v>2.0453399999999999</v>
      </c>
      <c r="N367" s="1"/>
      <c r="O367" s="1"/>
    </row>
    <row r="368" spans="1:15" ht="12.75" customHeight="1">
      <c r="A368" s="30">
        <v>358</v>
      </c>
      <c r="B368" s="384" t="s">
        <v>178</v>
      </c>
      <c r="C368" s="355">
        <v>2388.5500000000002</v>
      </c>
      <c r="D368" s="356">
        <v>2390.1833333333329</v>
      </c>
      <c r="E368" s="356">
        <v>2363.766666666666</v>
      </c>
      <c r="F368" s="356">
        <v>2338.9833333333331</v>
      </c>
      <c r="G368" s="356">
        <v>2312.5666666666662</v>
      </c>
      <c r="H368" s="356">
        <v>2414.9666666666658</v>
      </c>
      <c r="I368" s="356">
        <v>2441.3833333333328</v>
      </c>
      <c r="J368" s="356">
        <v>2466.1666666666656</v>
      </c>
      <c r="K368" s="355">
        <v>2416.6</v>
      </c>
      <c r="L368" s="355">
        <v>2365.4</v>
      </c>
      <c r="M368" s="355">
        <v>4.2229000000000001</v>
      </c>
      <c r="N368" s="1"/>
      <c r="O368" s="1"/>
    </row>
    <row r="369" spans="1:15" ht="12.75" customHeight="1">
      <c r="A369" s="30">
        <v>359</v>
      </c>
      <c r="B369" s="384" t="s">
        <v>179</v>
      </c>
      <c r="C369" s="355">
        <v>2540.9499999999998</v>
      </c>
      <c r="D369" s="356">
        <v>2524.75</v>
      </c>
      <c r="E369" s="356">
        <v>2476.1999999999998</v>
      </c>
      <c r="F369" s="356">
        <v>2411.4499999999998</v>
      </c>
      <c r="G369" s="356">
        <v>2362.8999999999996</v>
      </c>
      <c r="H369" s="356">
        <v>2589.5</v>
      </c>
      <c r="I369" s="356">
        <v>2638.05</v>
      </c>
      <c r="J369" s="356">
        <v>2702.8</v>
      </c>
      <c r="K369" s="355">
        <v>2573.3000000000002</v>
      </c>
      <c r="L369" s="355">
        <v>2460</v>
      </c>
      <c r="M369" s="355">
        <v>4.6441100000000004</v>
      </c>
      <c r="N369" s="1"/>
      <c r="O369" s="1"/>
    </row>
    <row r="370" spans="1:15" ht="12.75" customHeight="1">
      <c r="A370" s="30">
        <v>360</v>
      </c>
      <c r="B370" s="384" t="s">
        <v>180</v>
      </c>
      <c r="C370" s="355">
        <v>37.1</v>
      </c>
      <c r="D370" s="356">
        <v>37.5</v>
      </c>
      <c r="E370" s="356">
        <v>36.6</v>
      </c>
      <c r="F370" s="356">
        <v>36.1</v>
      </c>
      <c r="G370" s="356">
        <v>35.200000000000003</v>
      </c>
      <c r="H370" s="356">
        <v>38</v>
      </c>
      <c r="I370" s="356">
        <v>38.900000000000006</v>
      </c>
      <c r="J370" s="356">
        <v>39.4</v>
      </c>
      <c r="K370" s="355">
        <v>38.4</v>
      </c>
      <c r="L370" s="355">
        <v>37</v>
      </c>
      <c r="M370" s="355">
        <v>688.21969999999999</v>
      </c>
      <c r="N370" s="1"/>
      <c r="O370" s="1"/>
    </row>
    <row r="371" spans="1:15" ht="12.75" customHeight="1">
      <c r="A371" s="30">
        <v>361</v>
      </c>
      <c r="B371" s="384" t="s">
        <v>471</v>
      </c>
      <c r="C371" s="355">
        <v>394.15</v>
      </c>
      <c r="D371" s="356">
        <v>399.21666666666664</v>
      </c>
      <c r="E371" s="356">
        <v>385.48333333333329</v>
      </c>
      <c r="F371" s="356">
        <v>376.81666666666666</v>
      </c>
      <c r="G371" s="356">
        <v>363.08333333333331</v>
      </c>
      <c r="H371" s="356">
        <v>407.88333333333327</v>
      </c>
      <c r="I371" s="356">
        <v>421.61666666666662</v>
      </c>
      <c r="J371" s="356">
        <v>430.28333333333325</v>
      </c>
      <c r="K371" s="355">
        <v>412.95</v>
      </c>
      <c r="L371" s="355">
        <v>390.55</v>
      </c>
      <c r="M371" s="355">
        <v>2.3079399999999999</v>
      </c>
      <c r="N371" s="1"/>
      <c r="O371" s="1"/>
    </row>
    <row r="372" spans="1:15" ht="12.75" customHeight="1">
      <c r="A372" s="30">
        <v>362</v>
      </c>
      <c r="B372" s="384" t="s">
        <v>472</v>
      </c>
      <c r="C372" s="355">
        <v>275.5</v>
      </c>
      <c r="D372" s="356">
        <v>273.96666666666664</v>
      </c>
      <c r="E372" s="356">
        <v>269.93333333333328</v>
      </c>
      <c r="F372" s="356">
        <v>264.36666666666662</v>
      </c>
      <c r="G372" s="356">
        <v>260.33333333333326</v>
      </c>
      <c r="H372" s="356">
        <v>279.5333333333333</v>
      </c>
      <c r="I372" s="356">
        <v>283.56666666666672</v>
      </c>
      <c r="J372" s="356">
        <v>289.13333333333333</v>
      </c>
      <c r="K372" s="355">
        <v>278</v>
      </c>
      <c r="L372" s="355">
        <v>268.39999999999998</v>
      </c>
      <c r="M372" s="355">
        <v>6.0829000000000004</v>
      </c>
      <c r="N372" s="1"/>
      <c r="O372" s="1"/>
    </row>
    <row r="373" spans="1:15" ht="12.75" customHeight="1">
      <c r="A373" s="30">
        <v>363</v>
      </c>
      <c r="B373" s="384" t="s">
        <v>272</v>
      </c>
      <c r="C373" s="355">
        <v>2290.15</v>
      </c>
      <c r="D373" s="356">
        <v>2296.0666666666671</v>
      </c>
      <c r="E373" s="356">
        <v>2247.0833333333339</v>
      </c>
      <c r="F373" s="356">
        <v>2204.0166666666669</v>
      </c>
      <c r="G373" s="356">
        <v>2155.0333333333338</v>
      </c>
      <c r="H373" s="356">
        <v>2339.1333333333341</v>
      </c>
      <c r="I373" s="356">
        <v>2388.1166666666668</v>
      </c>
      <c r="J373" s="356">
        <v>2431.1833333333343</v>
      </c>
      <c r="K373" s="355">
        <v>2345.0500000000002</v>
      </c>
      <c r="L373" s="355">
        <v>2253</v>
      </c>
      <c r="M373" s="355">
        <v>4.5621299999999998</v>
      </c>
      <c r="N373" s="1"/>
      <c r="O373" s="1"/>
    </row>
    <row r="374" spans="1:15" ht="12.75" customHeight="1">
      <c r="A374" s="30">
        <v>364</v>
      </c>
      <c r="B374" s="384" t="s">
        <v>476</v>
      </c>
      <c r="C374" s="355">
        <v>767.4</v>
      </c>
      <c r="D374" s="356">
        <v>757.80000000000007</v>
      </c>
      <c r="E374" s="356">
        <v>735.60000000000014</v>
      </c>
      <c r="F374" s="356">
        <v>703.80000000000007</v>
      </c>
      <c r="G374" s="356">
        <v>681.60000000000014</v>
      </c>
      <c r="H374" s="356">
        <v>789.60000000000014</v>
      </c>
      <c r="I374" s="356">
        <v>811.80000000000018</v>
      </c>
      <c r="J374" s="356">
        <v>843.60000000000014</v>
      </c>
      <c r="K374" s="355">
        <v>780</v>
      </c>
      <c r="L374" s="355">
        <v>726</v>
      </c>
      <c r="M374" s="355">
        <v>0.89890999999999999</v>
      </c>
      <c r="N374" s="1"/>
      <c r="O374" s="1"/>
    </row>
    <row r="375" spans="1:15" ht="12.75" customHeight="1">
      <c r="A375" s="30">
        <v>365</v>
      </c>
      <c r="B375" s="384" t="s">
        <v>477</v>
      </c>
      <c r="C375" s="355">
        <v>2038.65</v>
      </c>
      <c r="D375" s="356">
        <v>2063.5833333333335</v>
      </c>
      <c r="E375" s="356">
        <v>1986.166666666667</v>
      </c>
      <c r="F375" s="356">
        <v>1933.6833333333334</v>
      </c>
      <c r="G375" s="356">
        <v>1856.2666666666669</v>
      </c>
      <c r="H375" s="356">
        <v>2116.0666666666671</v>
      </c>
      <c r="I375" s="356">
        <v>2193.483333333334</v>
      </c>
      <c r="J375" s="356">
        <v>2245.9666666666672</v>
      </c>
      <c r="K375" s="355">
        <v>2141</v>
      </c>
      <c r="L375" s="355">
        <v>2011.1</v>
      </c>
      <c r="M375" s="355">
        <v>3.33867</v>
      </c>
      <c r="N375" s="1"/>
      <c r="O375" s="1"/>
    </row>
    <row r="376" spans="1:15" ht="12.75" customHeight="1">
      <c r="A376" s="30">
        <v>366</v>
      </c>
      <c r="B376" s="384" t="s">
        <v>847</v>
      </c>
      <c r="C376" s="355">
        <v>242.85</v>
      </c>
      <c r="D376" s="356">
        <v>246.93333333333331</v>
      </c>
      <c r="E376" s="356">
        <v>235.91666666666663</v>
      </c>
      <c r="F376" s="356">
        <v>228.98333333333332</v>
      </c>
      <c r="G376" s="356">
        <v>217.96666666666664</v>
      </c>
      <c r="H376" s="356">
        <v>253.86666666666662</v>
      </c>
      <c r="I376" s="356">
        <v>264.88333333333333</v>
      </c>
      <c r="J376" s="356">
        <v>271.81666666666661</v>
      </c>
      <c r="K376" s="355">
        <v>257.95</v>
      </c>
      <c r="L376" s="355">
        <v>240</v>
      </c>
      <c r="M376" s="355">
        <v>40.581270000000004</v>
      </c>
      <c r="N376" s="1"/>
      <c r="O376" s="1"/>
    </row>
    <row r="377" spans="1:15" ht="12.75" customHeight="1">
      <c r="A377" s="30">
        <v>367</v>
      </c>
      <c r="B377" s="384" t="s">
        <v>181</v>
      </c>
      <c r="C377" s="355">
        <v>201.85</v>
      </c>
      <c r="D377" s="356">
        <v>203.35</v>
      </c>
      <c r="E377" s="356">
        <v>199.75</v>
      </c>
      <c r="F377" s="356">
        <v>197.65</v>
      </c>
      <c r="G377" s="356">
        <v>194.05</v>
      </c>
      <c r="H377" s="356">
        <v>205.45</v>
      </c>
      <c r="I377" s="356">
        <v>209.04999999999995</v>
      </c>
      <c r="J377" s="356">
        <v>211.14999999999998</v>
      </c>
      <c r="K377" s="355">
        <v>206.95</v>
      </c>
      <c r="L377" s="355">
        <v>201.25</v>
      </c>
      <c r="M377" s="355">
        <v>90.820319999999995</v>
      </c>
      <c r="N377" s="1"/>
      <c r="O377" s="1"/>
    </row>
    <row r="378" spans="1:15" ht="12.75" customHeight="1">
      <c r="A378" s="30">
        <v>368</v>
      </c>
      <c r="B378" s="384" t="s">
        <v>291</v>
      </c>
      <c r="C378" s="355">
        <v>2830.5</v>
      </c>
      <c r="D378" s="356">
        <v>2832.0499999999997</v>
      </c>
      <c r="E378" s="356">
        <v>2724.0999999999995</v>
      </c>
      <c r="F378" s="356">
        <v>2617.6999999999998</v>
      </c>
      <c r="G378" s="356">
        <v>2509.7499999999995</v>
      </c>
      <c r="H378" s="356">
        <v>2938.4499999999994</v>
      </c>
      <c r="I378" s="356">
        <v>3046.3999999999992</v>
      </c>
      <c r="J378" s="356">
        <v>3152.7999999999993</v>
      </c>
      <c r="K378" s="355">
        <v>2940</v>
      </c>
      <c r="L378" s="355">
        <v>2725.65</v>
      </c>
      <c r="M378" s="355">
        <v>0.67366999999999999</v>
      </c>
      <c r="N378" s="1"/>
      <c r="O378" s="1"/>
    </row>
    <row r="379" spans="1:15" ht="12.75" customHeight="1">
      <c r="A379" s="30">
        <v>369</v>
      </c>
      <c r="B379" s="384" t="s">
        <v>848</v>
      </c>
      <c r="C379" s="355">
        <v>349.85</v>
      </c>
      <c r="D379" s="356">
        <v>359.2166666666667</v>
      </c>
      <c r="E379" s="356">
        <v>338.43333333333339</v>
      </c>
      <c r="F379" s="356">
        <v>327.01666666666671</v>
      </c>
      <c r="G379" s="356">
        <v>306.23333333333341</v>
      </c>
      <c r="H379" s="356">
        <v>370.63333333333338</v>
      </c>
      <c r="I379" s="356">
        <v>391.41666666666669</v>
      </c>
      <c r="J379" s="356">
        <v>402.83333333333337</v>
      </c>
      <c r="K379" s="355">
        <v>380</v>
      </c>
      <c r="L379" s="355">
        <v>347.8</v>
      </c>
      <c r="M379" s="355">
        <v>18.068259999999999</v>
      </c>
      <c r="N379" s="1"/>
      <c r="O379" s="1"/>
    </row>
    <row r="380" spans="1:15" ht="12.75" customHeight="1">
      <c r="A380" s="30">
        <v>370</v>
      </c>
      <c r="B380" s="384" t="s">
        <v>273</v>
      </c>
      <c r="C380" s="355">
        <v>436.95</v>
      </c>
      <c r="D380" s="356">
        <v>439.75</v>
      </c>
      <c r="E380" s="356">
        <v>429.5</v>
      </c>
      <c r="F380" s="356">
        <v>422.05</v>
      </c>
      <c r="G380" s="356">
        <v>411.8</v>
      </c>
      <c r="H380" s="356">
        <v>447.2</v>
      </c>
      <c r="I380" s="356">
        <v>457.45</v>
      </c>
      <c r="J380" s="356">
        <v>464.9</v>
      </c>
      <c r="K380" s="355">
        <v>450</v>
      </c>
      <c r="L380" s="355">
        <v>432.3</v>
      </c>
      <c r="M380" s="355">
        <v>6.0939100000000002</v>
      </c>
      <c r="N380" s="1"/>
      <c r="O380" s="1"/>
    </row>
    <row r="381" spans="1:15" ht="12.75" customHeight="1">
      <c r="A381" s="30">
        <v>371</v>
      </c>
      <c r="B381" s="384" t="s">
        <v>478</v>
      </c>
      <c r="C381" s="355">
        <v>660.3</v>
      </c>
      <c r="D381" s="356">
        <v>663.76666666666665</v>
      </c>
      <c r="E381" s="356">
        <v>652.5333333333333</v>
      </c>
      <c r="F381" s="356">
        <v>644.76666666666665</v>
      </c>
      <c r="G381" s="356">
        <v>633.5333333333333</v>
      </c>
      <c r="H381" s="356">
        <v>671.5333333333333</v>
      </c>
      <c r="I381" s="356">
        <v>682.76666666666665</v>
      </c>
      <c r="J381" s="356">
        <v>690.5333333333333</v>
      </c>
      <c r="K381" s="355">
        <v>675</v>
      </c>
      <c r="L381" s="355">
        <v>656</v>
      </c>
      <c r="M381" s="355">
        <v>1.8370200000000001</v>
      </c>
      <c r="N381" s="1"/>
      <c r="O381" s="1"/>
    </row>
    <row r="382" spans="1:15" ht="12.75" customHeight="1">
      <c r="A382" s="30">
        <v>372</v>
      </c>
      <c r="B382" s="384" t="s">
        <v>479</v>
      </c>
      <c r="C382" s="355">
        <v>118.3</v>
      </c>
      <c r="D382" s="356">
        <v>120.39999999999999</v>
      </c>
      <c r="E382" s="356">
        <v>115.39999999999998</v>
      </c>
      <c r="F382" s="356">
        <v>112.49999999999999</v>
      </c>
      <c r="G382" s="356">
        <v>107.49999999999997</v>
      </c>
      <c r="H382" s="356">
        <v>123.29999999999998</v>
      </c>
      <c r="I382" s="356">
        <v>128.30000000000001</v>
      </c>
      <c r="J382" s="356">
        <v>131.19999999999999</v>
      </c>
      <c r="K382" s="355">
        <v>125.4</v>
      </c>
      <c r="L382" s="355">
        <v>117.5</v>
      </c>
      <c r="M382" s="355">
        <v>6.4724199999999996</v>
      </c>
      <c r="N382" s="1"/>
      <c r="O382" s="1"/>
    </row>
    <row r="383" spans="1:15" ht="12.75" customHeight="1">
      <c r="A383" s="30">
        <v>373</v>
      </c>
      <c r="B383" s="384" t="s">
        <v>183</v>
      </c>
      <c r="C383" s="355">
        <v>1597.55</v>
      </c>
      <c r="D383" s="356">
        <v>1602.8</v>
      </c>
      <c r="E383" s="356">
        <v>1570.6</v>
      </c>
      <c r="F383" s="356">
        <v>1543.6499999999999</v>
      </c>
      <c r="G383" s="356">
        <v>1511.4499999999998</v>
      </c>
      <c r="H383" s="356">
        <v>1629.75</v>
      </c>
      <c r="I383" s="356">
        <v>1661.9500000000003</v>
      </c>
      <c r="J383" s="356">
        <v>1688.9</v>
      </c>
      <c r="K383" s="355">
        <v>1635</v>
      </c>
      <c r="L383" s="355">
        <v>1575.85</v>
      </c>
      <c r="M383" s="355">
        <v>7.9050399999999996</v>
      </c>
      <c r="N383" s="1"/>
      <c r="O383" s="1"/>
    </row>
    <row r="384" spans="1:15" ht="12.75" customHeight="1">
      <c r="A384" s="30">
        <v>374</v>
      </c>
      <c r="B384" s="384" t="s">
        <v>481</v>
      </c>
      <c r="C384" s="355">
        <v>582.79999999999995</v>
      </c>
      <c r="D384" s="356">
        <v>591.55000000000007</v>
      </c>
      <c r="E384" s="356">
        <v>549.25000000000011</v>
      </c>
      <c r="F384" s="356">
        <v>515.70000000000005</v>
      </c>
      <c r="G384" s="356">
        <v>473.40000000000009</v>
      </c>
      <c r="H384" s="356">
        <v>625.10000000000014</v>
      </c>
      <c r="I384" s="356">
        <v>667.40000000000009</v>
      </c>
      <c r="J384" s="356">
        <v>700.95000000000016</v>
      </c>
      <c r="K384" s="355">
        <v>633.85</v>
      </c>
      <c r="L384" s="355">
        <v>558</v>
      </c>
      <c r="M384" s="355">
        <v>13.95567</v>
      </c>
      <c r="N384" s="1"/>
      <c r="O384" s="1"/>
    </row>
    <row r="385" spans="1:15" ht="12.75" customHeight="1">
      <c r="A385" s="30">
        <v>375</v>
      </c>
      <c r="B385" s="384" t="s">
        <v>483</v>
      </c>
      <c r="C385" s="355">
        <v>921.35</v>
      </c>
      <c r="D385" s="356">
        <v>925.79999999999984</v>
      </c>
      <c r="E385" s="356">
        <v>901.09999999999968</v>
      </c>
      <c r="F385" s="356">
        <v>880.8499999999998</v>
      </c>
      <c r="G385" s="356">
        <v>856.14999999999964</v>
      </c>
      <c r="H385" s="356">
        <v>946.04999999999973</v>
      </c>
      <c r="I385" s="356">
        <v>970.74999999999977</v>
      </c>
      <c r="J385" s="356">
        <v>990.99999999999977</v>
      </c>
      <c r="K385" s="355">
        <v>950.5</v>
      </c>
      <c r="L385" s="355">
        <v>905.55</v>
      </c>
      <c r="M385" s="355">
        <v>5.7587099999999998</v>
      </c>
      <c r="N385" s="1"/>
      <c r="O385" s="1"/>
    </row>
    <row r="386" spans="1:15" ht="12.75" customHeight="1">
      <c r="A386" s="30">
        <v>376</v>
      </c>
      <c r="B386" s="384" t="s">
        <v>849</v>
      </c>
      <c r="C386" s="355">
        <v>106.65</v>
      </c>
      <c r="D386" s="356">
        <v>102.21666666666665</v>
      </c>
      <c r="E386" s="356">
        <v>93.633333333333312</v>
      </c>
      <c r="F386" s="356">
        <v>80.61666666666666</v>
      </c>
      <c r="G386" s="356">
        <v>72.033333333333317</v>
      </c>
      <c r="H386" s="356">
        <v>115.23333333333331</v>
      </c>
      <c r="I386" s="356">
        <v>123.81666666666665</v>
      </c>
      <c r="J386" s="356">
        <v>136.83333333333331</v>
      </c>
      <c r="K386" s="355">
        <v>110.8</v>
      </c>
      <c r="L386" s="355">
        <v>89.2</v>
      </c>
      <c r="M386" s="355">
        <v>10.0923</v>
      </c>
      <c r="N386" s="1"/>
      <c r="O386" s="1"/>
    </row>
    <row r="387" spans="1:15" ht="12.75" customHeight="1">
      <c r="A387" s="30">
        <v>377</v>
      </c>
      <c r="B387" s="384" t="s">
        <v>485</v>
      </c>
      <c r="C387" s="355">
        <v>216.35</v>
      </c>
      <c r="D387" s="356">
        <v>219.63333333333333</v>
      </c>
      <c r="E387" s="356">
        <v>209.71666666666664</v>
      </c>
      <c r="F387" s="356">
        <v>203.08333333333331</v>
      </c>
      <c r="G387" s="356">
        <v>193.16666666666663</v>
      </c>
      <c r="H387" s="356">
        <v>226.26666666666665</v>
      </c>
      <c r="I387" s="356">
        <v>236.18333333333334</v>
      </c>
      <c r="J387" s="356">
        <v>242.81666666666666</v>
      </c>
      <c r="K387" s="355">
        <v>229.55</v>
      </c>
      <c r="L387" s="355">
        <v>213</v>
      </c>
      <c r="M387" s="355">
        <v>29.818829999999998</v>
      </c>
      <c r="N387" s="1"/>
      <c r="O387" s="1"/>
    </row>
    <row r="388" spans="1:15" ht="12.75" customHeight="1">
      <c r="A388" s="30">
        <v>378</v>
      </c>
      <c r="B388" s="384" t="s">
        <v>486</v>
      </c>
      <c r="C388" s="355">
        <v>819.3</v>
      </c>
      <c r="D388" s="356">
        <v>839.43333333333339</v>
      </c>
      <c r="E388" s="356">
        <v>794.86666666666679</v>
      </c>
      <c r="F388" s="356">
        <v>770.43333333333339</v>
      </c>
      <c r="G388" s="356">
        <v>725.86666666666679</v>
      </c>
      <c r="H388" s="356">
        <v>863.86666666666679</v>
      </c>
      <c r="I388" s="356">
        <v>908.43333333333339</v>
      </c>
      <c r="J388" s="356">
        <v>932.86666666666679</v>
      </c>
      <c r="K388" s="355">
        <v>884</v>
      </c>
      <c r="L388" s="355">
        <v>815</v>
      </c>
      <c r="M388" s="355">
        <v>1.1051599999999999</v>
      </c>
      <c r="N388" s="1"/>
      <c r="O388" s="1"/>
    </row>
    <row r="389" spans="1:15" ht="12.75" customHeight="1">
      <c r="A389" s="30">
        <v>379</v>
      </c>
      <c r="B389" s="384" t="s">
        <v>487</v>
      </c>
      <c r="C389" s="355">
        <v>243.85</v>
      </c>
      <c r="D389" s="356">
        <v>245.54999999999998</v>
      </c>
      <c r="E389" s="356">
        <v>241.29999999999995</v>
      </c>
      <c r="F389" s="356">
        <v>238.74999999999997</v>
      </c>
      <c r="G389" s="356">
        <v>234.49999999999994</v>
      </c>
      <c r="H389" s="356">
        <v>248.09999999999997</v>
      </c>
      <c r="I389" s="356">
        <v>252.35000000000002</v>
      </c>
      <c r="J389" s="356">
        <v>254.89999999999998</v>
      </c>
      <c r="K389" s="355">
        <v>249.8</v>
      </c>
      <c r="L389" s="355">
        <v>243</v>
      </c>
      <c r="M389" s="355">
        <v>2.7801100000000001</v>
      </c>
      <c r="N389" s="1"/>
      <c r="O389" s="1"/>
    </row>
    <row r="390" spans="1:15" ht="12.75" customHeight="1">
      <c r="A390" s="30">
        <v>380</v>
      </c>
      <c r="B390" s="384" t="s">
        <v>184</v>
      </c>
      <c r="C390" s="355">
        <v>836.5</v>
      </c>
      <c r="D390" s="356">
        <v>843.96666666666658</v>
      </c>
      <c r="E390" s="356">
        <v>825.58333333333314</v>
      </c>
      <c r="F390" s="356">
        <v>814.66666666666652</v>
      </c>
      <c r="G390" s="356">
        <v>796.28333333333308</v>
      </c>
      <c r="H390" s="356">
        <v>854.88333333333321</v>
      </c>
      <c r="I390" s="356">
        <v>873.26666666666665</v>
      </c>
      <c r="J390" s="356">
        <v>884.18333333333328</v>
      </c>
      <c r="K390" s="355">
        <v>862.35</v>
      </c>
      <c r="L390" s="355">
        <v>833.05</v>
      </c>
      <c r="M390" s="355">
        <v>1.5569</v>
      </c>
      <c r="N390" s="1"/>
      <c r="O390" s="1"/>
    </row>
    <row r="391" spans="1:15" ht="12.75" customHeight="1">
      <c r="A391" s="30">
        <v>381</v>
      </c>
      <c r="B391" s="384" t="s">
        <v>489</v>
      </c>
      <c r="C391" s="355">
        <v>2106.65</v>
      </c>
      <c r="D391" s="356">
        <v>2103.1</v>
      </c>
      <c r="E391" s="356">
        <v>2061.1999999999998</v>
      </c>
      <c r="F391" s="356">
        <v>2015.75</v>
      </c>
      <c r="G391" s="356">
        <v>1973.85</v>
      </c>
      <c r="H391" s="356">
        <v>2148.5499999999997</v>
      </c>
      <c r="I391" s="356">
        <v>2190.4500000000003</v>
      </c>
      <c r="J391" s="356">
        <v>2235.8999999999996</v>
      </c>
      <c r="K391" s="355">
        <v>2145</v>
      </c>
      <c r="L391" s="355">
        <v>2057.65</v>
      </c>
      <c r="M391" s="355">
        <v>9.5579999999999998E-2</v>
      </c>
      <c r="N391" s="1"/>
      <c r="O391" s="1"/>
    </row>
    <row r="392" spans="1:15" ht="12.75" customHeight="1">
      <c r="A392" s="30">
        <v>382</v>
      </c>
      <c r="B392" s="384" t="s">
        <v>185</v>
      </c>
      <c r="C392" s="355">
        <v>135.25</v>
      </c>
      <c r="D392" s="356">
        <v>136.88333333333333</v>
      </c>
      <c r="E392" s="356">
        <v>132.86666666666665</v>
      </c>
      <c r="F392" s="356">
        <v>130.48333333333332</v>
      </c>
      <c r="G392" s="356">
        <v>126.46666666666664</v>
      </c>
      <c r="H392" s="356">
        <v>139.26666666666665</v>
      </c>
      <c r="I392" s="356">
        <v>143.2833333333333</v>
      </c>
      <c r="J392" s="356">
        <v>145.66666666666666</v>
      </c>
      <c r="K392" s="355">
        <v>140.9</v>
      </c>
      <c r="L392" s="355">
        <v>134.5</v>
      </c>
      <c r="M392" s="355">
        <v>133.38417000000001</v>
      </c>
      <c r="N392" s="1"/>
      <c r="O392" s="1"/>
    </row>
    <row r="393" spans="1:15" ht="12.75" customHeight="1">
      <c r="A393" s="30">
        <v>383</v>
      </c>
      <c r="B393" s="384" t="s">
        <v>488</v>
      </c>
      <c r="C393" s="355">
        <v>74.75</v>
      </c>
      <c r="D393" s="356">
        <v>75.883333333333326</v>
      </c>
      <c r="E393" s="356">
        <v>72.916666666666657</v>
      </c>
      <c r="F393" s="356">
        <v>71.083333333333329</v>
      </c>
      <c r="G393" s="356">
        <v>68.11666666666666</v>
      </c>
      <c r="H393" s="356">
        <v>77.716666666666654</v>
      </c>
      <c r="I393" s="356">
        <v>80.683333333333323</v>
      </c>
      <c r="J393" s="356">
        <v>82.516666666666652</v>
      </c>
      <c r="K393" s="355">
        <v>78.849999999999994</v>
      </c>
      <c r="L393" s="355">
        <v>74.05</v>
      </c>
      <c r="M393" s="355">
        <v>30.95692</v>
      </c>
      <c r="N393" s="1"/>
      <c r="O393" s="1"/>
    </row>
    <row r="394" spans="1:15" ht="12.75" customHeight="1">
      <c r="A394" s="30">
        <v>384</v>
      </c>
      <c r="B394" s="384" t="s">
        <v>186</v>
      </c>
      <c r="C394" s="355">
        <v>133.75</v>
      </c>
      <c r="D394" s="356">
        <v>134.85</v>
      </c>
      <c r="E394" s="356">
        <v>132</v>
      </c>
      <c r="F394" s="356">
        <v>130.25</v>
      </c>
      <c r="G394" s="356">
        <v>127.4</v>
      </c>
      <c r="H394" s="356">
        <v>136.6</v>
      </c>
      <c r="I394" s="356">
        <v>139.44999999999996</v>
      </c>
      <c r="J394" s="356">
        <v>141.19999999999999</v>
      </c>
      <c r="K394" s="355">
        <v>137.69999999999999</v>
      </c>
      <c r="L394" s="355">
        <v>133.1</v>
      </c>
      <c r="M394" s="355">
        <v>66.6922</v>
      </c>
      <c r="N394" s="1"/>
      <c r="O394" s="1"/>
    </row>
    <row r="395" spans="1:15" ht="12.75" customHeight="1">
      <c r="A395" s="30">
        <v>385</v>
      </c>
      <c r="B395" s="384" t="s">
        <v>490</v>
      </c>
      <c r="C395" s="355">
        <v>162.25</v>
      </c>
      <c r="D395" s="356">
        <v>163.9</v>
      </c>
      <c r="E395" s="356">
        <v>159.4</v>
      </c>
      <c r="F395" s="356">
        <v>156.55000000000001</v>
      </c>
      <c r="G395" s="356">
        <v>152.05000000000001</v>
      </c>
      <c r="H395" s="356">
        <v>166.75</v>
      </c>
      <c r="I395" s="356">
        <v>171.25</v>
      </c>
      <c r="J395" s="356">
        <v>174.1</v>
      </c>
      <c r="K395" s="355">
        <v>168.4</v>
      </c>
      <c r="L395" s="355">
        <v>161.05000000000001</v>
      </c>
      <c r="M395" s="355">
        <v>51.389380000000003</v>
      </c>
      <c r="N395" s="1"/>
      <c r="O395" s="1"/>
    </row>
    <row r="396" spans="1:15" ht="12.75" customHeight="1">
      <c r="A396" s="30">
        <v>386</v>
      </c>
      <c r="B396" s="384" t="s">
        <v>491</v>
      </c>
      <c r="C396" s="355">
        <v>1266.3</v>
      </c>
      <c r="D396" s="356">
        <v>1266.3166666666666</v>
      </c>
      <c r="E396" s="356">
        <v>1245.0333333333333</v>
      </c>
      <c r="F396" s="356">
        <v>1223.7666666666667</v>
      </c>
      <c r="G396" s="356">
        <v>1202.4833333333333</v>
      </c>
      <c r="H396" s="356">
        <v>1287.5833333333333</v>
      </c>
      <c r="I396" s="356">
        <v>1308.8666666666666</v>
      </c>
      <c r="J396" s="356">
        <v>1330.1333333333332</v>
      </c>
      <c r="K396" s="355">
        <v>1287.5999999999999</v>
      </c>
      <c r="L396" s="355">
        <v>1245.05</v>
      </c>
      <c r="M396" s="355">
        <v>1.39998</v>
      </c>
      <c r="N396" s="1"/>
      <c r="O396" s="1"/>
    </row>
    <row r="397" spans="1:15" ht="12.75" customHeight="1">
      <c r="A397" s="30">
        <v>387</v>
      </c>
      <c r="B397" s="384" t="s">
        <v>187</v>
      </c>
      <c r="C397" s="355">
        <v>2338.5500000000002</v>
      </c>
      <c r="D397" s="356">
        <v>2335.5</v>
      </c>
      <c r="E397" s="356">
        <v>2316.0500000000002</v>
      </c>
      <c r="F397" s="356">
        <v>2293.5500000000002</v>
      </c>
      <c r="G397" s="356">
        <v>2274.1000000000004</v>
      </c>
      <c r="H397" s="356">
        <v>2358</v>
      </c>
      <c r="I397" s="356">
        <v>2377.4499999999998</v>
      </c>
      <c r="J397" s="356">
        <v>2399.9499999999998</v>
      </c>
      <c r="K397" s="355">
        <v>2354.9499999999998</v>
      </c>
      <c r="L397" s="355">
        <v>2313</v>
      </c>
      <c r="M397" s="355">
        <v>49.471089999999997</v>
      </c>
      <c r="N397" s="1"/>
      <c r="O397" s="1"/>
    </row>
    <row r="398" spans="1:15" ht="12.75" customHeight="1">
      <c r="A398" s="30">
        <v>388</v>
      </c>
      <c r="B398" s="384" t="s">
        <v>850</v>
      </c>
      <c r="C398" s="355">
        <v>494</v>
      </c>
      <c r="D398" s="356">
        <v>488.0333333333333</v>
      </c>
      <c r="E398" s="356">
        <v>462.06666666666661</v>
      </c>
      <c r="F398" s="356">
        <v>430.13333333333333</v>
      </c>
      <c r="G398" s="356">
        <v>404.16666666666663</v>
      </c>
      <c r="H398" s="356">
        <v>519.96666666666658</v>
      </c>
      <c r="I398" s="356">
        <v>545.93333333333328</v>
      </c>
      <c r="J398" s="356">
        <v>577.86666666666656</v>
      </c>
      <c r="K398" s="355">
        <v>514</v>
      </c>
      <c r="L398" s="355">
        <v>456.1</v>
      </c>
      <c r="M398" s="355">
        <v>15.48827</v>
      </c>
      <c r="N398" s="1"/>
      <c r="O398" s="1"/>
    </row>
    <row r="399" spans="1:15" ht="12.75" customHeight="1">
      <c r="A399" s="30">
        <v>389</v>
      </c>
      <c r="B399" s="384" t="s">
        <v>482</v>
      </c>
      <c r="C399" s="355">
        <v>256.10000000000002</v>
      </c>
      <c r="D399" s="356">
        <v>255.78333333333333</v>
      </c>
      <c r="E399" s="356">
        <v>252.66666666666669</v>
      </c>
      <c r="F399" s="356">
        <v>249.23333333333335</v>
      </c>
      <c r="G399" s="356">
        <v>246.1166666666667</v>
      </c>
      <c r="H399" s="356">
        <v>259.2166666666667</v>
      </c>
      <c r="I399" s="356">
        <v>262.33333333333326</v>
      </c>
      <c r="J399" s="356">
        <v>265.76666666666665</v>
      </c>
      <c r="K399" s="355">
        <v>258.89999999999998</v>
      </c>
      <c r="L399" s="355">
        <v>252.35</v>
      </c>
      <c r="M399" s="355">
        <v>1.2741199999999999</v>
      </c>
      <c r="N399" s="1"/>
      <c r="O399" s="1"/>
    </row>
    <row r="400" spans="1:15" ht="12.75" customHeight="1">
      <c r="A400" s="30">
        <v>390</v>
      </c>
      <c r="B400" s="384" t="s">
        <v>492</v>
      </c>
      <c r="C400" s="355">
        <v>1131.5</v>
      </c>
      <c r="D400" s="356">
        <v>1120.3166666666666</v>
      </c>
      <c r="E400" s="356">
        <v>1101.1833333333332</v>
      </c>
      <c r="F400" s="356">
        <v>1070.8666666666666</v>
      </c>
      <c r="G400" s="356">
        <v>1051.7333333333331</v>
      </c>
      <c r="H400" s="356">
        <v>1150.6333333333332</v>
      </c>
      <c r="I400" s="356">
        <v>1169.7666666666664</v>
      </c>
      <c r="J400" s="356">
        <v>1200.0833333333333</v>
      </c>
      <c r="K400" s="355">
        <v>1139.45</v>
      </c>
      <c r="L400" s="355">
        <v>1090</v>
      </c>
      <c r="M400" s="355">
        <v>0.46650000000000003</v>
      </c>
      <c r="N400" s="1"/>
      <c r="O400" s="1"/>
    </row>
    <row r="401" spans="1:15" ht="12.75" customHeight="1">
      <c r="A401" s="30">
        <v>391</v>
      </c>
      <c r="B401" s="384" t="s">
        <v>493</v>
      </c>
      <c r="C401" s="355">
        <v>1590.5</v>
      </c>
      <c r="D401" s="356">
        <v>1607</v>
      </c>
      <c r="E401" s="356">
        <v>1564</v>
      </c>
      <c r="F401" s="356">
        <v>1537.5</v>
      </c>
      <c r="G401" s="356">
        <v>1494.5</v>
      </c>
      <c r="H401" s="356">
        <v>1633.5</v>
      </c>
      <c r="I401" s="356">
        <v>1676.5</v>
      </c>
      <c r="J401" s="356">
        <v>1703</v>
      </c>
      <c r="K401" s="355">
        <v>1650</v>
      </c>
      <c r="L401" s="355">
        <v>1580.5</v>
      </c>
      <c r="M401" s="355">
        <v>1.42469</v>
      </c>
      <c r="N401" s="1"/>
      <c r="O401" s="1"/>
    </row>
    <row r="402" spans="1:15" ht="12.75" customHeight="1">
      <c r="A402" s="30">
        <v>392</v>
      </c>
      <c r="B402" s="384" t="s">
        <v>484</v>
      </c>
      <c r="C402" s="355">
        <v>33.5</v>
      </c>
      <c r="D402" s="356">
        <v>33.550000000000004</v>
      </c>
      <c r="E402" s="356">
        <v>33.050000000000011</v>
      </c>
      <c r="F402" s="356">
        <v>32.600000000000009</v>
      </c>
      <c r="G402" s="356">
        <v>32.100000000000016</v>
      </c>
      <c r="H402" s="356">
        <v>34.000000000000007</v>
      </c>
      <c r="I402" s="356">
        <v>34.499999999999993</v>
      </c>
      <c r="J402" s="356">
        <v>34.950000000000003</v>
      </c>
      <c r="K402" s="355">
        <v>34.049999999999997</v>
      </c>
      <c r="L402" s="355">
        <v>33.1</v>
      </c>
      <c r="M402" s="355">
        <v>41.694960000000002</v>
      </c>
      <c r="N402" s="1"/>
      <c r="O402" s="1"/>
    </row>
    <row r="403" spans="1:15" ht="12.75" customHeight="1">
      <c r="A403" s="30">
        <v>393</v>
      </c>
      <c r="B403" s="384" t="s">
        <v>188</v>
      </c>
      <c r="C403" s="355">
        <v>96.15</v>
      </c>
      <c r="D403" s="356">
        <v>97.316666666666663</v>
      </c>
      <c r="E403" s="356">
        <v>94.333333333333329</v>
      </c>
      <c r="F403" s="356">
        <v>92.516666666666666</v>
      </c>
      <c r="G403" s="356">
        <v>89.533333333333331</v>
      </c>
      <c r="H403" s="356">
        <v>99.133333333333326</v>
      </c>
      <c r="I403" s="356">
        <v>102.11666666666667</v>
      </c>
      <c r="J403" s="356">
        <v>103.93333333333332</v>
      </c>
      <c r="K403" s="355">
        <v>100.3</v>
      </c>
      <c r="L403" s="355">
        <v>95.5</v>
      </c>
      <c r="M403" s="355">
        <v>325.44033000000002</v>
      </c>
      <c r="N403" s="1"/>
      <c r="O403" s="1"/>
    </row>
    <row r="404" spans="1:15" ht="12.75" customHeight="1">
      <c r="A404" s="30">
        <v>394</v>
      </c>
      <c r="B404" s="384" t="s">
        <v>276</v>
      </c>
      <c r="C404" s="355">
        <v>7275.2</v>
      </c>
      <c r="D404" s="356">
        <v>7258.4000000000005</v>
      </c>
      <c r="E404" s="356">
        <v>7216.8000000000011</v>
      </c>
      <c r="F404" s="356">
        <v>7158.4000000000005</v>
      </c>
      <c r="G404" s="356">
        <v>7116.8000000000011</v>
      </c>
      <c r="H404" s="356">
        <v>7316.8000000000011</v>
      </c>
      <c r="I404" s="356">
        <v>7358.4000000000015</v>
      </c>
      <c r="J404" s="356">
        <v>7416.8000000000011</v>
      </c>
      <c r="K404" s="355">
        <v>7300</v>
      </c>
      <c r="L404" s="355">
        <v>7200</v>
      </c>
      <c r="M404" s="355">
        <v>4.4010000000000001E-2</v>
      </c>
      <c r="N404" s="1"/>
      <c r="O404" s="1"/>
    </row>
    <row r="405" spans="1:15" ht="12.75" customHeight="1">
      <c r="A405" s="30">
        <v>395</v>
      </c>
      <c r="B405" s="384" t="s">
        <v>275</v>
      </c>
      <c r="C405" s="355">
        <v>824</v>
      </c>
      <c r="D405" s="356">
        <v>825.66666666666663</v>
      </c>
      <c r="E405" s="356">
        <v>810.58333333333326</v>
      </c>
      <c r="F405" s="356">
        <v>797.16666666666663</v>
      </c>
      <c r="G405" s="356">
        <v>782.08333333333326</v>
      </c>
      <c r="H405" s="356">
        <v>839.08333333333326</v>
      </c>
      <c r="I405" s="356">
        <v>854.16666666666652</v>
      </c>
      <c r="J405" s="356">
        <v>867.58333333333326</v>
      </c>
      <c r="K405" s="355">
        <v>840.75</v>
      </c>
      <c r="L405" s="355">
        <v>812.25</v>
      </c>
      <c r="M405" s="355">
        <v>7.6173400000000004</v>
      </c>
      <c r="N405" s="1"/>
      <c r="O405" s="1"/>
    </row>
    <row r="406" spans="1:15" ht="12.75" customHeight="1">
      <c r="A406" s="30">
        <v>396</v>
      </c>
      <c r="B406" s="384" t="s">
        <v>189</v>
      </c>
      <c r="C406" s="355">
        <v>1096.3</v>
      </c>
      <c r="D406" s="356">
        <v>1104.4333333333334</v>
      </c>
      <c r="E406" s="356">
        <v>1081.8666666666668</v>
      </c>
      <c r="F406" s="356">
        <v>1067.4333333333334</v>
      </c>
      <c r="G406" s="356">
        <v>1044.8666666666668</v>
      </c>
      <c r="H406" s="356">
        <v>1118.8666666666668</v>
      </c>
      <c r="I406" s="356">
        <v>1141.4333333333334</v>
      </c>
      <c r="J406" s="356">
        <v>1155.8666666666668</v>
      </c>
      <c r="K406" s="355">
        <v>1127</v>
      </c>
      <c r="L406" s="355">
        <v>1090</v>
      </c>
      <c r="M406" s="355">
        <v>24.48602</v>
      </c>
      <c r="N406" s="1"/>
      <c r="O406" s="1"/>
    </row>
    <row r="407" spans="1:15" ht="12.75" customHeight="1">
      <c r="A407" s="30">
        <v>397</v>
      </c>
      <c r="B407" s="384" t="s">
        <v>190</v>
      </c>
      <c r="C407" s="355">
        <v>501.4</v>
      </c>
      <c r="D407" s="356">
        <v>505.56666666666666</v>
      </c>
      <c r="E407" s="356">
        <v>495.5333333333333</v>
      </c>
      <c r="F407" s="356">
        <v>489.66666666666663</v>
      </c>
      <c r="G407" s="356">
        <v>479.63333333333327</v>
      </c>
      <c r="H407" s="356">
        <v>511.43333333333334</v>
      </c>
      <c r="I407" s="356">
        <v>521.4666666666667</v>
      </c>
      <c r="J407" s="356">
        <v>527.33333333333337</v>
      </c>
      <c r="K407" s="355">
        <v>515.6</v>
      </c>
      <c r="L407" s="355">
        <v>499.7</v>
      </c>
      <c r="M407" s="355">
        <v>261.53332</v>
      </c>
      <c r="N407" s="1"/>
      <c r="O407" s="1"/>
    </row>
    <row r="408" spans="1:15" ht="12.75" customHeight="1">
      <c r="A408" s="30">
        <v>398</v>
      </c>
      <c r="B408" s="384" t="s">
        <v>497</v>
      </c>
      <c r="C408" s="355">
        <v>1695.3</v>
      </c>
      <c r="D408" s="356">
        <v>1676.6166666666666</v>
      </c>
      <c r="E408" s="356">
        <v>1638.8833333333332</v>
      </c>
      <c r="F408" s="356">
        <v>1582.4666666666667</v>
      </c>
      <c r="G408" s="356">
        <v>1544.7333333333333</v>
      </c>
      <c r="H408" s="356">
        <v>1733.0333333333331</v>
      </c>
      <c r="I408" s="356">
        <v>1770.7666666666662</v>
      </c>
      <c r="J408" s="356">
        <v>1827.1833333333329</v>
      </c>
      <c r="K408" s="355">
        <v>1714.35</v>
      </c>
      <c r="L408" s="355">
        <v>1620.2</v>
      </c>
      <c r="M408" s="355">
        <v>0.95630999999999999</v>
      </c>
      <c r="N408" s="1"/>
      <c r="O408" s="1"/>
    </row>
    <row r="409" spans="1:15" ht="12.75" customHeight="1">
      <c r="A409" s="30">
        <v>399</v>
      </c>
      <c r="B409" s="384" t="s">
        <v>498</v>
      </c>
      <c r="C409" s="355">
        <v>125.65</v>
      </c>
      <c r="D409" s="356">
        <v>128.51666666666668</v>
      </c>
      <c r="E409" s="356">
        <v>120.33333333333337</v>
      </c>
      <c r="F409" s="356">
        <v>115.01666666666669</v>
      </c>
      <c r="G409" s="356">
        <v>106.83333333333339</v>
      </c>
      <c r="H409" s="356">
        <v>133.83333333333337</v>
      </c>
      <c r="I409" s="356">
        <v>142.01666666666671</v>
      </c>
      <c r="J409" s="356">
        <v>147.33333333333334</v>
      </c>
      <c r="K409" s="355">
        <v>136.69999999999999</v>
      </c>
      <c r="L409" s="355">
        <v>123.2</v>
      </c>
      <c r="M409" s="355">
        <v>86.791629999999998</v>
      </c>
      <c r="N409" s="1"/>
      <c r="O409" s="1"/>
    </row>
    <row r="410" spans="1:15" ht="12.75" customHeight="1">
      <c r="A410" s="30">
        <v>400</v>
      </c>
      <c r="B410" s="384" t="s">
        <v>503</v>
      </c>
      <c r="C410" s="355">
        <v>117.6</v>
      </c>
      <c r="D410" s="356">
        <v>119.08333333333333</v>
      </c>
      <c r="E410" s="356">
        <v>115.36666666666666</v>
      </c>
      <c r="F410" s="356">
        <v>113.13333333333333</v>
      </c>
      <c r="G410" s="356">
        <v>109.41666666666666</v>
      </c>
      <c r="H410" s="356">
        <v>121.31666666666666</v>
      </c>
      <c r="I410" s="356">
        <v>125.03333333333333</v>
      </c>
      <c r="J410" s="356">
        <v>127.26666666666667</v>
      </c>
      <c r="K410" s="355">
        <v>122.8</v>
      </c>
      <c r="L410" s="355">
        <v>116.85</v>
      </c>
      <c r="M410" s="355">
        <v>12.96917</v>
      </c>
      <c r="N410" s="1"/>
      <c r="O410" s="1"/>
    </row>
    <row r="411" spans="1:15" ht="12.75" customHeight="1">
      <c r="A411" s="30">
        <v>401</v>
      </c>
      <c r="B411" s="384" t="s">
        <v>499</v>
      </c>
      <c r="C411" s="355">
        <v>155.19999999999999</v>
      </c>
      <c r="D411" s="356">
        <v>153.35</v>
      </c>
      <c r="E411" s="356">
        <v>143.94999999999999</v>
      </c>
      <c r="F411" s="356">
        <v>132.69999999999999</v>
      </c>
      <c r="G411" s="356">
        <v>123.29999999999998</v>
      </c>
      <c r="H411" s="356">
        <v>164.6</v>
      </c>
      <c r="I411" s="356">
        <v>174.00000000000003</v>
      </c>
      <c r="J411" s="356">
        <v>185.25</v>
      </c>
      <c r="K411" s="355">
        <v>162.75</v>
      </c>
      <c r="L411" s="355">
        <v>142.1</v>
      </c>
      <c r="M411" s="355">
        <v>70.565370000000001</v>
      </c>
      <c r="N411" s="1"/>
      <c r="O411" s="1"/>
    </row>
    <row r="412" spans="1:15" ht="12.75" customHeight="1">
      <c r="A412" s="30">
        <v>402</v>
      </c>
      <c r="B412" s="384" t="s">
        <v>501</v>
      </c>
      <c r="C412" s="355">
        <v>3150.15</v>
      </c>
      <c r="D412" s="356">
        <v>3170.3000000000006</v>
      </c>
      <c r="E412" s="356">
        <v>3070.9000000000015</v>
      </c>
      <c r="F412" s="356">
        <v>2991.650000000001</v>
      </c>
      <c r="G412" s="356">
        <v>2892.2500000000018</v>
      </c>
      <c r="H412" s="356">
        <v>3249.5500000000011</v>
      </c>
      <c r="I412" s="356">
        <v>3348.95</v>
      </c>
      <c r="J412" s="356">
        <v>3428.2000000000007</v>
      </c>
      <c r="K412" s="355">
        <v>3269.7</v>
      </c>
      <c r="L412" s="355">
        <v>3091.05</v>
      </c>
      <c r="M412" s="355">
        <v>0.24203</v>
      </c>
      <c r="N412" s="1"/>
      <c r="O412" s="1"/>
    </row>
    <row r="413" spans="1:15" ht="12.75" customHeight="1">
      <c r="A413" s="30">
        <v>403</v>
      </c>
      <c r="B413" s="384" t="s">
        <v>500</v>
      </c>
      <c r="C413" s="355">
        <v>567.20000000000005</v>
      </c>
      <c r="D413" s="356">
        <v>550.4</v>
      </c>
      <c r="E413" s="356">
        <v>520.79999999999995</v>
      </c>
      <c r="F413" s="356">
        <v>474.4</v>
      </c>
      <c r="G413" s="356">
        <v>444.79999999999995</v>
      </c>
      <c r="H413" s="356">
        <v>596.79999999999995</v>
      </c>
      <c r="I413" s="356">
        <v>626.40000000000009</v>
      </c>
      <c r="J413" s="356">
        <v>672.8</v>
      </c>
      <c r="K413" s="355">
        <v>580</v>
      </c>
      <c r="L413" s="355">
        <v>504</v>
      </c>
      <c r="M413" s="355">
        <v>5.2518900000000004</v>
      </c>
      <c r="N413" s="1"/>
      <c r="O413" s="1"/>
    </row>
    <row r="414" spans="1:15" ht="12.75" customHeight="1">
      <c r="A414" s="30">
        <v>404</v>
      </c>
      <c r="B414" s="384" t="s">
        <v>502</v>
      </c>
      <c r="C414" s="355">
        <v>464.7</v>
      </c>
      <c r="D414" s="356">
        <v>469.90000000000003</v>
      </c>
      <c r="E414" s="356">
        <v>456.80000000000007</v>
      </c>
      <c r="F414" s="356">
        <v>448.90000000000003</v>
      </c>
      <c r="G414" s="356">
        <v>435.80000000000007</v>
      </c>
      <c r="H414" s="356">
        <v>477.80000000000007</v>
      </c>
      <c r="I414" s="356">
        <v>490.90000000000009</v>
      </c>
      <c r="J414" s="356">
        <v>498.80000000000007</v>
      </c>
      <c r="K414" s="355">
        <v>483</v>
      </c>
      <c r="L414" s="355">
        <v>462</v>
      </c>
      <c r="M414" s="355">
        <v>1.49498</v>
      </c>
      <c r="N414" s="1"/>
      <c r="O414" s="1"/>
    </row>
    <row r="415" spans="1:15" ht="12.75" customHeight="1">
      <c r="A415" s="30">
        <v>405</v>
      </c>
      <c r="B415" s="384" t="s">
        <v>191</v>
      </c>
      <c r="C415" s="355">
        <v>23589.200000000001</v>
      </c>
      <c r="D415" s="356">
        <v>23910.066666666666</v>
      </c>
      <c r="E415" s="356">
        <v>23190.133333333331</v>
      </c>
      <c r="F415" s="356">
        <v>22791.066666666666</v>
      </c>
      <c r="G415" s="356">
        <v>22071.133333333331</v>
      </c>
      <c r="H415" s="356">
        <v>24309.133333333331</v>
      </c>
      <c r="I415" s="356">
        <v>25029.066666666666</v>
      </c>
      <c r="J415" s="356">
        <v>25428.133333333331</v>
      </c>
      <c r="K415" s="355">
        <v>24630</v>
      </c>
      <c r="L415" s="355">
        <v>23511</v>
      </c>
      <c r="M415" s="355">
        <v>0.35182000000000002</v>
      </c>
      <c r="N415" s="1"/>
      <c r="O415" s="1"/>
    </row>
    <row r="416" spans="1:15" ht="12.75" customHeight="1">
      <c r="A416" s="30">
        <v>406</v>
      </c>
      <c r="B416" s="384" t="s">
        <v>504</v>
      </c>
      <c r="C416" s="355">
        <v>1669.05</v>
      </c>
      <c r="D416" s="356">
        <v>1698.6666666666667</v>
      </c>
      <c r="E416" s="356">
        <v>1630.3833333333334</v>
      </c>
      <c r="F416" s="356">
        <v>1591.7166666666667</v>
      </c>
      <c r="G416" s="356">
        <v>1523.4333333333334</v>
      </c>
      <c r="H416" s="356">
        <v>1737.3333333333335</v>
      </c>
      <c r="I416" s="356">
        <v>1805.6166666666668</v>
      </c>
      <c r="J416" s="356">
        <v>1844.2833333333335</v>
      </c>
      <c r="K416" s="355">
        <v>1766.95</v>
      </c>
      <c r="L416" s="355">
        <v>1660</v>
      </c>
      <c r="M416" s="355">
        <v>0.30965999999999999</v>
      </c>
      <c r="N416" s="1"/>
      <c r="O416" s="1"/>
    </row>
    <row r="417" spans="1:15" ht="12.75" customHeight="1">
      <c r="A417" s="30">
        <v>407</v>
      </c>
      <c r="B417" s="384" t="s">
        <v>192</v>
      </c>
      <c r="C417" s="355">
        <v>2330.4</v>
      </c>
      <c r="D417" s="356">
        <v>2345.1333333333332</v>
      </c>
      <c r="E417" s="356">
        <v>2306.3666666666663</v>
      </c>
      <c r="F417" s="356">
        <v>2282.333333333333</v>
      </c>
      <c r="G417" s="356">
        <v>2243.5666666666662</v>
      </c>
      <c r="H417" s="356">
        <v>2369.1666666666665</v>
      </c>
      <c r="I417" s="356">
        <v>2407.9333333333329</v>
      </c>
      <c r="J417" s="356">
        <v>2431.9666666666667</v>
      </c>
      <c r="K417" s="355">
        <v>2383.9</v>
      </c>
      <c r="L417" s="355">
        <v>2321.1</v>
      </c>
      <c r="M417" s="355">
        <v>1.84301</v>
      </c>
      <c r="N417" s="1"/>
      <c r="O417" s="1"/>
    </row>
    <row r="418" spans="1:15" ht="12.75" customHeight="1">
      <c r="A418" s="30">
        <v>408</v>
      </c>
      <c r="B418" s="384" t="s">
        <v>494</v>
      </c>
      <c r="C418" s="355">
        <v>505.8</v>
      </c>
      <c r="D418" s="356">
        <v>512.23333333333335</v>
      </c>
      <c r="E418" s="356">
        <v>490.56666666666672</v>
      </c>
      <c r="F418" s="356">
        <v>475.33333333333337</v>
      </c>
      <c r="G418" s="356">
        <v>453.66666666666674</v>
      </c>
      <c r="H418" s="356">
        <v>527.4666666666667</v>
      </c>
      <c r="I418" s="356">
        <v>549.13333333333321</v>
      </c>
      <c r="J418" s="356">
        <v>564.36666666666667</v>
      </c>
      <c r="K418" s="355">
        <v>533.9</v>
      </c>
      <c r="L418" s="355">
        <v>497</v>
      </c>
      <c r="M418" s="355">
        <v>2.7718600000000002</v>
      </c>
      <c r="N418" s="1"/>
      <c r="O418" s="1"/>
    </row>
    <row r="419" spans="1:15" ht="12.75" customHeight="1">
      <c r="A419" s="30">
        <v>409</v>
      </c>
      <c r="B419" s="384" t="s">
        <v>495</v>
      </c>
      <c r="C419" s="355">
        <v>29.7</v>
      </c>
      <c r="D419" s="356">
        <v>29.933333333333337</v>
      </c>
      <c r="E419" s="356">
        <v>29.366666666666674</v>
      </c>
      <c r="F419" s="356">
        <v>29.033333333333339</v>
      </c>
      <c r="G419" s="356">
        <v>28.466666666666676</v>
      </c>
      <c r="H419" s="356">
        <v>30.266666666666673</v>
      </c>
      <c r="I419" s="356">
        <v>30.833333333333336</v>
      </c>
      <c r="J419" s="356">
        <v>31.166666666666671</v>
      </c>
      <c r="K419" s="355">
        <v>30.5</v>
      </c>
      <c r="L419" s="355">
        <v>29.6</v>
      </c>
      <c r="M419" s="355">
        <v>30.73621</v>
      </c>
      <c r="N419" s="1"/>
      <c r="O419" s="1"/>
    </row>
    <row r="420" spans="1:15" ht="12.75" customHeight="1">
      <c r="A420" s="30">
        <v>410</v>
      </c>
      <c r="B420" s="384" t="s">
        <v>496</v>
      </c>
      <c r="C420" s="355">
        <v>3501.05</v>
      </c>
      <c r="D420" s="356">
        <v>3476.6666666666665</v>
      </c>
      <c r="E420" s="356">
        <v>3384.3833333333332</v>
      </c>
      <c r="F420" s="356">
        <v>3267.7166666666667</v>
      </c>
      <c r="G420" s="356">
        <v>3175.4333333333334</v>
      </c>
      <c r="H420" s="356">
        <v>3593.333333333333</v>
      </c>
      <c r="I420" s="356">
        <v>3685.6166666666668</v>
      </c>
      <c r="J420" s="356">
        <v>3802.2833333333328</v>
      </c>
      <c r="K420" s="355">
        <v>3568.95</v>
      </c>
      <c r="L420" s="355">
        <v>3360</v>
      </c>
      <c r="M420" s="355">
        <v>0.32386999999999999</v>
      </c>
      <c r="N420" s="1"/>
      <c r="O420" s="1"/>
    </row>
    <row r="421" spans="1:15" ht="12.75" customHeight="1">
      <c r="A421" s="30">
        <v>411</v>
      </c>
      <c r="B421" s="384" t="s">
        <v>505</v>
      </c>
      <c r="C421" s="355">
        <v>841</v>
      </c>
      <c r="D421" s="356">
        <v>840.1</v>
      </c>
      <c r="E421" s="356">
        <v>821.55000000000007</v>
      </c>
      <c r="F421" s="356">
        <v>802.1</v>
      </c>
      <c r="G421" s="356">
        <v>783.55000000000007</v>
      </c>
      <c r="H421" s="356">
        <v>859.55000000000007</v>
      </c>
      <c r="I421" s="356">
        <v>878.1</v>
      </c>
      <c r="J421" s="356">
        <v>897.55000000000007</v>
      </c>
      <c r="K421" s="355">
        <v>858.65</v>
      </c>
      <c r="L421" s="355">
        <v>820.65</v>
      </c>
      <c r="M421" s="355">
        <v>2.7122600000000001</v>
      </c>
      <c r="N421" s="1"/>
      <c r="O421" s="1"/>
    </row>
    <row r="422" spans="1:15" ht="12.75" customHeight="1">
      <c r="A422" s="30">
        <v>412</v>
      </c>
      <c r="B422" s="384" t="s">
        <v>507</v>
      </c>
      <c r="C422" s="355">
        <v>620.65</v>
      </c>
      <c r="D422" s="356">
        <v>629.83333333333326</v>
      </c>
      <c r="E422" s="356">
        <v>606.86666666666656</v>
      </c>
      <c r="F422" s="356">
        <v>593.08333333333326</v>
      </c>
      <c r="G422" s="356">
        <v>570.11666666666656</v>
      </c>
      <c r="H422" s="356">
        <v>643.61666666666656</v>
      </c>
      <c r="I422" s="356">
        <v>666.58333333333326</v>
      </c>
      <c r="J422" s="356">
        <v>680.36666666666656</v>
      </c>
      <c r="K422" s="355">
        <v>652.79999999999995</v>
      </c>
      <c r="L422" s="355">
        <v>616.04999999999995</v>
      </c>
      <c r="M422" s="355">
        <v>6.80966</v>
      </c>
      <c r="N422" s="1"/>
      <c r="O422" s="1"/>
    </row>
    <row r="423" spans="1:15" ht="12.75" customHeight="1">
      <c r="A423" s="30">
        <v>413</v>
      </c>
      <c r="B423" s="384" t="s">
        <v>506</v>
      </c>
      <c r="C423" s="355">
        <v>2208.6999999999998</v>
      </c>
      <c r="D423" s="356">
        <v>2220.9833333333331</v>
      </c>
      <c r="E423" s="356">
        <v>2167.7166666666662</v>
      </c>
      <c r="F423" s="356">
        <v>2126.7333333333331</v>
      </c>
      <c r="G423" s="356">
        <v>2073.4666666666662</v>
      </c>
      <c r="H423" s="356">
        <v>2261.9666666666662</v>
      </c>
      <c r="I423" s="356">
        <v>2315.2333333333336</v>
      </c>
      <c r="J423" s="356">
        <v>2356.2166666666662</v>
      </c>
      <c r="K423" s="355">
        <v>2274.25</v>
      </c>
      <c r="L423" s="355">
        <v>2180</v>
      </c>
      <c r="M423" s="355">
        <v>0.18235000000000001</v>
      </c>
      <c r="N423" s="1"/>
      <c r="O423" s="1"/>
    </row>
    <row r="424" spans="1:15" ht="12.75" customHeight="1">
      <c r="A424" s="30">
        <v>414</v>
      </c>
      <c r="B424" s="384" t="s">
        <v>508</v>
      </c>
      <c r="C424" s="355">
        <v>750.65</v>
      </c>
      <c r="D424" s="356">
        <v>754.61666666666679</v>
      </c>
      <c r="E424" s="356">
        <v>739.23333333333358</v>
      </c>
      <c r="F424" s="356">
        <v>727.81666666666683</v>
      </c>
      <c r="G424" s="356">
        <v>712.43333333333362</v>
      </c>
      <c r="H424" s="356">
        <v>766.03333333333353</v>
      </c>
      <c r="I424" s="356">
        <v>781.41666666666674</v>
      </c>
      <c r="J424" s="356">
        <v>792.83333333333348</v>
      </c>
      <c r="K424" s="355">
        <v>770</v>
      </c>
      <c r="L424" s="355">
        <v>743.2</v>
      </c>
      <c r="M424" s="355">
        <v>0.86944999999999995</v>
      </c>
      <c r="N424" s="1"/>
      <c r="O424" s="1"/>
    </row>
    <row r="425" spans="1:15" ht="12.75" customHeight="1">
      <c r="A425" s="30">
        <v>415</v>
      </c>
      <c r="B425" s="384" t="s">
        <v>509</v>
      </c>
      <c r="C425" s="355">
        <v>407.65</v>
      </c>
      <c r="D425" s="356">
        <v>411.84999999999997</v>
      </c>
      <c r="E425" s="356">
        <v>389.19999999999993</v>
      </c>
      <c r="F425" s="356">
        <v>370.74999999999994</v>
      </c>
      <c r="G425" s="356">
        <v>348.09999999999991</v>
      </c>
      <c r="H425" s="356">
        <v>430.29999999999995</v>
      </c>
      <c r="I425" s="356">
        <v>452.94999999999993</v>
      </c>
      <c r="J425" s="356">
        <v>471.4</v>
      </c>
      <c r="K425" s="355">
        <v>434.5</v>
      </c>
      <c r="L425" s="355">
        <v>393.4</v>
      </c>
      <c r="M425" s="355">
        <v>4.4398299999999997</v>
      </c>
      <c r="N425" s="1"/>
      <c r="O425" s="1"/>
    </row>
    <row r="426" spans="1:15" ht="12.75" customHeight="1">
      <c r="A426" s="30">
        <v>416</v>
      </c>
      <c r="B426" s="384" t="s">
        <v>517</v>
      </c>
      <c r="C426" s="355">
        <v>295.25</v>
      </c>
      <c r="D426" s="356">
        <v>300.53333333333336</v>
      </c>
      <c r="E426" s="356">
        <v>282.7166666666667</v>
      </c>
      <c r="F426" s="356">
        <v>270.18333333333334</v>
      </c>
      <c r="G426" s="356">
        <v>252.36666666666667</v>
      </c>
      <c r="H426" s="356">
        <v>313.06666666666672</v>
      </c>
      <c r="I426" s="356">
        <v>330.88333333333344</v>
      </c>
      <c r="J426" s="356">
        <v>343.41666666666674</v>
      </c>
      <c r="K426" s="355">
        <v>318.35000000000002</v>
      </c>
      <c r="L426" s="355">
        <v>288</v>
      </c>
      <c r="M426" s="355">
        <v>5.28233</v>
      </c>
      <c r="N426" s="1"/>
      <c r="O426" s="1"/>
    </row>
    <row r="427" spans="1:15" ht="12.75" customHeight="1">
      <c r="A427" s="30">
        <v>417</v>
      </c>
      <c r="B427" s="384" t="s">
        <v>510</v>
      </c>
      <c r="C427" s="355">
        <v>58.8</v>
      </c>
      <c r="D427" s="356">
        <v>59.383333333333333</v>
      </c>
      <c r="E427" s="356">
        <v>57.266666666666666</v>
      </c>
      <c r="F427" s="356">
        <v>55.733333333333334</v>
      </c>
      <c r="G427" s="356">
        <v>53.616666666666667</v>
      </c>
      <c r="H427" s="356">
        <v>60.916666666666664</v>
      </c>
      <c r="I427" s="356">
        <v>63.033333333333324</v>
      </c>
      <c r="J427" s="356">
        <v>64.566666666666663</v>
      </c>
      <c r="K427" s="355">
        <v>61.5</v>
      </c>
      <c r="L427" s="355">
        <v>57.85</v>
      </c>
      <c r="M427" s="355">
        <v>26.717169999999999</v>
      </c>
      <c r="N427" s="1"/>
      <c r="O427" s="1"/>
    </row>
    <row r="428" spans="1:15" ht="12.75" customHeight="1">
      <c r="A428" s="30">
        <v>418</v>
      </c>
      <c r="B428" s="384" t="s">
        <v>193</v>
      </c>
      <c r="C428" s="355">
        <v>2345.65</v>
      </c>
      <c r="D428" s="356">
        <v>2380.2333333333331</v>
      </c>
      <c r="E428" s="356">
        <v>2300.4666666666662</v>
      </c>
      <c r="F428" s="356">
        <v>2255.2833333333333</v>
      </c>
      <c r="G428" s="356">
        <v>2175.5166666666664</v>
      </c>
      <c r="H428" s="356">
        <v>2425.4166666666661</v>
      </c>
      <c r="I428" s="356">
        <v>2505.1833333333334</v>
      </c>
      <c r="J428" s="356">
        <v>2550.3666666666659</v>
      </c>
      <c r="K428" s="355">
        <v>2460</v>
      </c>
      <c r="L428" s="355">
        <v>2335.0500000000002</v>
      </c>
      <c r="M428" s="355">
        <v>5.5672199999999998</v>
      </c>
      <c r="N428" s="1"/>
      <c r="O428" s="1"/>
    </row>
    <row r="429" spans="1:15" ht="12.75" customHeight="1">
      <c r="A429" s="30">
        <v>419</v>
      </c>
      <c r="B429" s="384" t="s">
        <v>194</v>
      </c>
      <c r="C429" s="355">
        <v>1160.8499999999999</v>
      </c>
      <c r="D429" s="356">
        <v>1173.4833333333333</v>
      </c>
      <c r="E429" s="356">
        <v>1140.9666666666667</v>
      </c>
      <c r="F429" s="356">
        <v>1121.0833333333333</v>
      </c>
      <c r="G429" s="356">
        <v>1088.5666666666666</v>
      </c>
      <c r="H429" s="356">
        <v>1193.3666666666668</v>
      </c>
      <c r="I429" s="356">
        <v>1225.8833333333337</v>
      </c>
      <c r="J429" s="356">
        <v>1245.7666666666669</v>
      </c>
      <c r="K429" s="355">
        <v>1206</v>
      </c>
      <c r="L429" s="355">
        <v>1153.5999999999999</v>
      </c>
      <c r="M429" s="355">
        <v>13.156459999999999</v>
      </c>
      <c r="N429" s="1"/>
      <c r="O429" s="1"/>
    </row>
    <row r="430" spans="1:15" ht="12.75" customHeight="1">
      <c r="A430" s="30">
        <v>420</v>
      </c>
      <c r="B430" s="384" t="s">
        <v>514</v>
      </c>
      <c r="C430" s="355">
        <v>358.5</v>
      </c>
      <c r="D430" s="356">
        <v>364.84999999999997</v>
      </c>
      <c r="E430" s="356">
        <v>346.64999999999992</v>
      </c>
      <c r="F430" s="356">
        <v>334.79999999999995</v>
      </c>
      <c r="G430" s="356">
        <v>316.59999999999991</v>
      </c>
      <c r="H430" s="356">
        <v>376.69999999999993</v>
      </c>
      <c r="I430" s="356">
        <v>394.9</v>
      </c>
      <c r="J430" s="356">
        <v>406.74999999999994</v>
      </c>
      <c r="K430" s="355">
        <v>383.05</v>
      </c>
      <c r="L430" s="355">
        <v>353</v>
      </c>
      <c r="M430" s="355">
        <v>7.45871</v>
      </c>
      <c r="N430" s="1"/>
      <c r="O430" s="1"/>
    </row>
    <row r="431" spans="1:15" ht="12.75" customHeight="1">
      <c r="A431" s="30">
        <v>421</v>
      </c>
      <c r="B431" s="384" t="s">
        <v>511</v>
      </c>
      <c r="C431" s="355">
        <v>90.95</v>
      </c>
      <c r="D431" s="356">
        <v>91.233333333333334</v>
      </c>
      <c r="E431" s="356">
        <v>90.216666666666669</v>
      </c>
      <c r="F431" s="356">
        <v>89.483333333333334</v>
      </c>
      <c r="G431" s="356">
        <v>88.466666666666669</v>
      </c>
      <c r="H431" s="356">
        <v>91.966666666666669</v>
      </c>
      <c r="I431" s="356">
        <v>92.983333333333348</v>
      </c>
      <c r="J431" s="356">
        <v>93.716666666666669</v>
      </c>
      <c r="K431" s="355">
        <v>92.25</v>
      </c>
      <c r="L431" s="355">
        <v>90.5</v>
      </c>
      <c r="M431" s="355">
        <v>1.5745499999999999</v>
      </c>
      <c r="N431" s="1"/>
      <c r="O431" s="1"/>
    </row>
    <row r="432" spans="1:15" ht="12.75" customHeight="1">
      <c r="A432" s="30">
        <v>422</v>
      </c>
      <c r="B432" s="384" t="s">
        <v>513</v>
      </c>
      <c r="C432" s="355">
        <v>198.6</v>
      </c>
      <c r="D432" s="356">
        <v>200.68333333333331</v>
      </c>
      <c r="E432" s="356">
        <v>194.86666666666662</v>
      </c>
      <c r="F432" s="356">
        <v>191.1333333333333</v>
      </c>
      <c r="G432" s="356">
        <v>185.31666666666661</v>
      </c>
      <c r="H432" s="356">
        <v>204.41666666666663</v>
      </c>
      <c r="I432" s="356">
        <v>210.23333333333329</v>
      </c>
      <c r="J432" s="356">
        <v>213.96666666666664</v>
      </c>
      <c r="K432" s="355">
        <v>206.5</v>
      </c>
      <c r="L432" s="355">
        <v>196.95</v>
      </c>
      <c r="M432" s="355">
        <v>6.8303200000000004</v>
      </c>
      <c r="N432" s="1"/>
      <c r="O432" s="1"/>
    </row>
    <row r="433" spans="1:15" ht="12.75" customHeight="1">
      <c r="A433" s="30">
        <v>423</v>
      </c>
      <c r="B433" s="384" t="s">
        <v>515</v>
      </c>
      <c r="C433" s="355">
        <v>572.15</v>
      </c>
      <c r="D433" s="356">
        <v>575.35</v>
      </c>
      <c r="E433" s="356">
        <v>562.75</v>
      </c>
      <c r="F433" s="356">
        <v>553.35</v>
      </c>
      <c r="G433" s="356">
        <v>540.75</v>
      </c>
      <c r="H433" s="356">
        <v>584.75</v>
      </c>
      <c r="I433" s="356">
        <v>597.35000000000014</v>
      </c>
      <c r="J433" s="356">
        <v>606.75</v>
      </c>
      <c r="K433" s="355">
        <v>587.95000000000005</v>
      </c>
      <c r="L433" s="355">
        <v>565.95000000000005</v>
      </c>
      <c r="M433" s="355">
        <v>0.75929000000000002</v>
      </c>
      <c r="N433" s="1"/>
      <c r="O433" s="1"/>
    </row>
    <row r="434" spans="1:15" ht="12.75" customHeight="1">
      <c r="A434" s="30">
        <v>424</v>
      </c>
      <c r="B434" s="384" t="s">
        <v>516</v>
      </c>
      <c r="C434" s="355">
        <v>382.6</v>
      </c>
      <c r="D434" s="356">
        <v>387.86666666666662</v>
      </c>
      <c r="E434" s="356">
        <v>375.23333333333323</v>
      </c>
      <c r="F434" s="356">
        <v>367.86666666666662</v>
      </c>
      <c r="G434" s="356">
        <v>355.23333333333323</v>
      </c>
      <c r="H434" s="356">
        <v>395.23333333333323</v>
      </c>
      <c r="I434" s="356">
        <v>407.86666666666656</v>
      </c>
      <c r="J434" s="356">
        <v>415.23333333333323</v>
      </c>
      <c r="K434" s="355">
        <v>400.5</v>
      </c>
      <c r="L434" s="355">
        <v>380.5</v>
      </c>
      <c r="M434" s="355">
        <v>2.9211800000000001</v>
      </c>
      <c r="N434" s="1"/>
      <c r="O434" s="1"/>
    </row>
    <row r="435" spans="1:15" ht="12.75" customHeight="1">
      <c r="A435" s="30">
        <v>425</v>
      </c>
      <c r="B435" s="384" t="s">
        <v>518</v>
      </c>
      <c r="C435" s="355">
        <v>2133.1999999999998</v>
      </c>
      <c r="D435" s="356">
        <v>2138.0666666666666</v>
      </c>
      <c r="E435" s="356">
        <v>2081.1333333333332</v>
      </c>
      <c r="F435" s="356">
        <v>2029.0666666666666</v>
      </c>
      <c r="G435" s="356">
        <v>1972.1333333333332</v>
      </c>
      <c r="H435" s="356">
        <v>2190.1333333333332</v>
      </c>
      <c r="I435" s="356">
        <v>2247.0666666666666</v>
      </c>
      <c r="J435" s="356">
        <v>2299.1333333333332</v>
      </c>
      <c r="K435" s="355">
        <v>2195</v>
      </c>
      <c r="L435" s="355">
        <v>2086</v>
      </c>
      <c r="M435" s="355">
        <v>0.11548</v>
      </c>
      <c r="N435" s="1"/>
      <c r="O435" s="1"/>
    </row>
    <row r="436" spans="1:15" ht="12.75" customHeight="1">
      <c r="A436" s="30">
        <v>426</v>
      </c>
      <c r="B436" s="384" t="s">
        <v>519</v>
      </c>
      <c r="C436" s="355">
        <v>838.05</v>
      </c>
      <c r="D436" s="356">
        <v>831.88333333333333</v>
      </c>
      <c r="E436" s="356">
        <v>821.76666666666665</v>
      </c>
      <c r="F436" s="356">
        <v>805.48333333333335</v>
      </c>
      <c r="G436" s="356">
        <v>795.36666666666667</v>
      </c>
      <c r="H436" s="356">
        <v>848.16666666666663</v>
      </c>
      <c r="I436" s="356">
        <v>858.28333333333319</v>
      </c>
      <c r="J436" s="356">
        <v>874.56666666666661</v>
      </c>
      <c r="K436" s="355">
        <v>842</v>
      </c>
      <c r="L436" s="355">
        <v>815.6</v>
      </c>
      <c r="M436" s="355">
        <v>0.33574999999999999</v>
      </c>
      <c r="N436" s="1"/>
      <c r="O436" s="1"/>
    </row>
    <row r="437" spans="1:15" ht="12.75" customHeight="1">
      <c r="A437" s="30">
        <v>427</v>
      </c>
      <c r="B437" s="384" t="s">
        <v>195</v>
      </c>
      <c r="C437" s="355">
        <v>864.85</v>
      </c>
      <c r="D437" s="356">
        <v>871.23333333333323</v>
      </c>
      <c r="E437" s="356">
        <v>855.81666666666649</v>
      </c>
      <c r="F437" s="356">
        <v>846.7833333333333</v>
      </c>
      <c r="G437" s="356">
        <v>831.36666666666656</v>
      </c>
      <c r="H437" s="356">
        <v>880.26666666666642</v>
      </c>
      <c r="I437" s="356">
        <v>895.68333333333317</v>
      </c>
      <c r="J437" s="356">
        <v>904.71666666666636</v>
      </c>
      <c r="K437" s="355">
        <v>886.65</v>
      </c>
      <c r="L437" s="355">
        <v>862.2</v>
      </c>
      <c r="M437" s="355">
        <v>51.634149999999998</v>
      </c>
      <c r="N437" s="1"/>
      <c r="O437" s="1"/>
    </row>
    <row r="438" spans="1:15" ht="12.75" customHeight="1">
      <c r="A438" s="30">
        <v>428</v>
      </c>
      <c r="B438" s="384" t="s">
        <v>520</v>
      </c>
      <c r="C438" s="355">
        <v>451.75</v>
      </c>
      <c r="D438" s="356">
        <v>453.18333333333334</v>
      </c>
      <c r="E438" s="356">
        <v>440.81666666666666</v>
      </c>
      <c r="F438" s="356">
        <v>429.88333333333333</v>
      </c>
      <c r="G438" s="356">
        <v>417.51666666666665</v>
      </c>
      <c r="H438" s="356">
        <v>464.11666666666667</v>
      </c>
      <c r="I438" s="356">
        <v>476.48333333333335</v>
      </c>
      <c r="J438" s="356">
        <v>487.41666666666669</v>
      </c>
      <c r="K438" s="355">
        <v>465.55</v>
      </c>
      <c r="L438" s="355">
        <v>442.25</v>
      </c>
      <c r="M438" s="355">
        <v>8.1094899999999992</v>
      </c>
      <c r="N438" s="1"/>
      <c r="O438" s="1"/>
    </row>
    <row r="439" spans="1:15" ht="12.75" customHeight="1">
      <c r="A439" s="30">
        <v>429</v>
      </c>
      <c r="B439" s="384" t="s">
        <v>196</v>
      </c>
      <c r="C439" s="355">
        <v>516.70000000000005</v>
      </c>
      <c r="D439" s="356">
        <v>516.20000000000005</v>
      </c>
      <c r="E439" s="356">
        <v>502.80000000000007</v>
      </c>
      <c r="F439" s="356">
        <v>488.90000000000003</v>
      </c>
      <c r="G439" s="356">
        <v>475.50000000000006</v>
      </c>
      <c r="H439" s="356">
        <v>530.10000000000014</v>
      </c>
      <c r="I439" s="356">
        <v>543.50000000000023</v>
      </c>
      <c r="J439" s="356">
        <v>557.40000000000009</v>
      </c>
      <c r="K439" s="355">
        <v>529.6</v>
      </c>
      <c r="L439" s="355">
        <v>502.3</v>
      </c>
      <c r="M439" s="355">
        <v>26.604749999999999</v>
      </c>
      <c r="N439" s="1"/>
      <c r="O439" s="1"/>
    </row>
    <row r="440" spans="1:15" ht="12.75" customHeight="1">
      <c r="A440" s="30">
        <v>430</v>
      </c>
      <c r="B440" s="384" t="s">
        <v>523</v>
      </c>
      <c r="C440" s="355">
        <v>646</v>
      </c>
      <c r="D440" s="356">
        <v>646.1</v>
      </c>
      <c r="E440" s="356">
        <v>632.30000000000007</v>
      </c>
      <c r="F440" s="356">
        <v>618.6</v>
      </c>
      <c r="G440" s="356">
        <v>604.80000000000007</v>
      </c>
      <c r="H440" s="356">
        <v>659.80000000000007</v>
      </c>
      <c r="I440" s="356">
        <v>673.6</v>
      </c>
      <c r="J440" s="356">
        <v>687.30000000000007</v>
      </c>
      <c r="K440" s="355">
        <v>659.9</v>
      </c>
      <c r="L440" s="355">
        <v>632.4</v>
      </c>
      <c r="M440" s="355">
        <v>0.53417000000000003</v>
      </c>
      <c r="N440" s="1"/>
      <c r="O440" s="1"/>
    </row>
    <row r="441" spans="1:15" ht="12.75" customHeight="1">
      <c r="A441" s="30">
        <v>431</v>
      </c>
      <c r="B441" s="384" t="s">
        <v>521</v>
      </c>
      <c r="C441" s="355">
        <v>353.35</v>
      </c>
      <c r="D441" s="356">
        <v>360.58333333333331</v>
      </c>
      <c r="E441" s="356">
        <v>343.16666666666663</v>
      </c>
      <c r="F441" s="356">
        <v>332.98333333333329</v>
      </c>
      <c r="G441" s="356">
        <v>315.56666666666661</v>
      </c>
      <c r="H441" s="356">
        <v>370.76666666666665</v>
      </c>
      <c r="I441" s="356">
        <v>388.18333333333328</v>
      </c>
      <c r="J441" s="356">
        <v>398.36666666666667</v>
      </c>
      <c r="K441" s="355">
        <v>378</v>
      </c>
      <c r="L441" s="355">
        <v>350.4</v>
      </c>
      <c r="M441" s="355">
        <v>3.1490300000000002</v>
      </c>
      <c r="N441" s="1"/>
      <c r="O441" s="1"/>
    </row>
    <row r="442" spans="1:15" ht="12.75" customHeight="1">
      <c r="A442" s="30">
        <v>432</v>
      </c>
      <c r="B442" s="384" t="s">
        <v>522</v>
      </c>
      <c r="C442" s="355">
        <v>1911</v>
      </c>
      <c r="D442" s="356">
        <v>1910.5333333333335</v>
      </c>
      <c r="E442" s="356">
        <v>1873.0666666666671</v>
      </c>
      <c r="F442" s="356">
        <v>1835.1333333333334</v>
      </c>
      <c r="G442" s="356">
        <v>1797.666666666667</v>
      </c>
      <c r="H442" s="356">
        <v>1948.4666666666672</v>
      </c>
      <c r="I442" s="356">
        <v>1985.9333333333338</v>
      </c>
      <c r="J442" s="356">
        <v>2023.8666666666672</v>
      </c>
      <c r="K442" s="355">
        <v>1948</v>
      </c>
      <c r="L442" s="355">
        <v>1872.6</v>
      </c>
      <c r="M442" s="355">
        <v>1.47071</v>
      </c>
      <c r="N442" s="1"/>
      <c r="O442" s="1"/>
    </row>
    <row r="443" spans="1:15" ht="12.75" customHeight="1">
      <c r="A443" s="30">
        <v>433</v>
      </c>
      <c r="B443" s="384" t="s">
        <v>524</v>
      </c>
      <c r="C443" s="355">
        <v>496.8</v>
      </c>
      <c r="D443" s="356">
        <v>502.76666666666665</v>
      </c>
      <c r="E443" s="356">
        <v>486.0333333333333</v>
      </c>
      <c r="F443" s="356">
        <v>475.26666666666665</v>
      </c>
      <c r="G443" s="356">
        <v>458.5333333333333</v>
      </c>
      <c r="H443" s="356">
        <v>513.5333333333333</v>
      </c>
      <c r="I443" s="356">
        <v>530.26666666666665</v>
      </c>
      <c r="J443" s="356">
        <v>541.0333333333333</v>
      </c>
      <c r="K443" s="355">
        <v>519.5</v>
      </c>
      <c r="L443" s="355">
        <v>492</v>
      </c>
      <c r="M443" s="355">
        <v>2.2533500000000002</v>
      </c>
      <c r="N443" s="1"/>
      <c r="O443" s="1"/>
    </row>
    <row r="444" spans="1:15" ht="12.75" customHeight="1">
      <c r="A444" s="30">
        <v>434</v>
      </c>
      <c r="B444" s="384" t="s">
        <v>525</v>
      </c>
      <c r="C444" s="355">
        <v>9.85</v>
      </c>
      <c r="D444" s="356">
        <v>9.9166666666666661</v>
      </c>
      <c r="E444" s="356">
        <v>9.7833333333333314</v>
      </c>
      <c r="F444" s="356">
        <v>9.716666666666665</v>
      </c>
      <c r="G444" s="356">
        <v>9.5833333333333304</v>
      </c>
      <c r="H444" s="356">
        <v>9.9833333333333325</v>
      </c>
      <c r="I444" s="356">
        <v>10.116666666666669</v>
      </c>
      <c r="J444" s="356">
        <v>10.183333333333334</v>
      </c>
      <c r="K444" s="355">
        <v>10.050000000000001</v>
      </c>
      <c r="L444" s="355">
        <v>9.85</v>
      </c>
      <c r="M444" s="355">
        <v>654.01053999999999</v>
      </c>
      <c r="N444" s="1"/>
      <c r="O444" s="1"/>
    </row>
    <row r="445" spans="1:15" ht="12.75" customHeight="1">
      <c r="A445" s="30">
        <v>435</v>
      </c>
      <c r="B445" s="384" t="s">
        <v>512</v>
      </c>
      <c r="C445" s="355">
        <v>355.7</v>
      </c>
      <c r="D445" s="356">
        <v>358.65000000000003</v>
      </c>
      <c r="E445" s="356">
        <v>348.05000000000007</v>
      </c>
      <c r="F445" s="356">
        <v>340.40000000000003</v>
      </c>
      <c r="G445" s="356">
        <v>329.80000000000007</v>
      </c>
      <c r="H445" s="356">
        <v>366.30000000000007</v>
      </c>
      <c r="I445" s="356">
        <v>376.90000000000009</v>
      </c>
      <c r="J445" s="356">
        <v>384.55000000000007</v>
      </c>
      <c r="K445" s="355">
        <v>369.25</v>
      </c>
      <c r="L445" s="355">
        <v>351</v>
      </c>
      <c r="M445" s="355">
        <v>4.8162599999999998</v>
      </c>
      <c r="N445" s="1"/>
      <c r="O445" s="1"/>
    </row>
    <row r="446" spans="1:15" ht="12.75" customHeight="1">
      <c r="A446" s="30">
        <v>436</v>
      </c>
      <c r="B446" s="384" t="s">
        <v>526</v>
      </c>
      <c r="C446" s="355">
        <v>970.45</v>
      </c>
      <c r="D446" s="356">
        <v>976.75</v>
      </c>
      <c r="E446" s="356">
        <v>954.5</v>
      </c>
      <c r="F446" s="356">
        <v>938.55</v>
      </c>
      <c r="G446" s="356">
        <v>916.3</v>
      </c>
      <c r="H446" s="356">
        <v>992.7</v>
      </c>
      <c r="I446" s="356">
        <v>1014.95</v>
      </c>
      <c r="J446" s="356">
        <v>1030.9000000000001</v>
      </c>
      <c r="K446" s="355">
        <v>999</v>
      </c>
      <c r="L446" s="355">
        <v>960.8</v>
      </c>
      <c r="M446" s="355">
        <v>0.26457000000000003</v>
      </c>
      <c r="N446" s="1"/>
      <c r="O446" s="1"/>
    </row>
    <row r="447" spans="1:15" ht="12.75" customHeight="1">
      <c r="A447" s="30">
        <v>437</v>
      </c>
      <c r="B447" s="384" t="s">
        <v>277</v>
      </c>
      <c r="C447" s="355">
        <v>567.54999999999995</v>
      </c>
      <c r="D447" s="356">
        <v>571.81666666666661</v>
      </c>
      <c r="E447" s="356">
        <v>559.73333333333323</v>
      </c>
      <c r="F447" s="356">
        <v>551.91666666666663</v>
      </c>
      <c r="G447" s="356">
        <v>539.83333333333326</v>
      </c>
      <c r="H447" s="356">
        <v>579.63333333333321</v>
      </c>
      <c r="I447" s="356">
        <v>591.7166666666667</v>
      </c>
      <c r="J447" s="356">
        <v>599.53333333333319</v>
      </c>
      <c r="K447" s="355">
        <v>583.9</v>
      </c>
      <c r="L447" s="355">
        <v>564</v>
      </c>
      <c r="M447" s="355">
        <v>2.2231200000000002</v>
      </c>
      <c r="N447" s="1"/>
      <c r="O447" s="1"/>
    </row>
    <row r="448" spans="1:15" ht="12.75" customHeight="1">
      <c r="A448" s="30">
        <v>438</v>
      </c>
      <c r="B448" s="384" t="s">
        <v>531</v>
      </c>
      <c r="C448" s="355">
        <v>1451.9</v>
      </c>
      <c r="D448" s="356">
        <v>1477.8166666666666</v>
      </c>
      <c r="E448" s="356">
        <v>1405.6333333333332</v>
      </c>
      <c r="F448" s="356">
        <v>1359.3666666666666</v>
      </c>
      <c r="G448" s="356">
        <v>1287.1833333333332</v>
      </c>
      <c r="H448" s="356">
        <v>1524.0833333333333</v>
      </c>
      <c r="I448" s="356">
        <v>1596.2666666666667</v>
      </c>
      <c r="J448" s="356">
        <v>1642.5333333333333</v>
      </c>
      <c r="K448" s="355">
        <v>1550</v>
      </c>
      <c r="L448" s="355">
        <v>1431.55</v>
      </c>
      <c r="M448" s="355">
        <v>3.7975400000000001</v>
      </c>
      <c r="N448" s="1"/>
      <c r="O448" s="1"/>
    </row>
    <row r="449" spans="1:15" ht="12.75" customHeight="1">
      <c r="A449" s="30">
        <v>439</v>
      </c>
      <c r="B449" s="384" t="s">
        <v>532</v>
      </c>
      <c r="C449" s="355">
        <v>12365.65</v>
      </c>
      <c r="D449" s="356">
        <v>12439.933333333334</v>
      </c>
      <c r="E449" s="356">
        <v>12125.716666666669</v>
      </c>
      <c r="F449" s="356">
        <v>11885.783333333335</v>
      </c>
      <c r="G449" s="356">
        <v>11571.566666666669</v>
      </c>
      <c r="H449" s="356">
        <v>12679.866666666669</v>
      </c>
      <c r="I449" s="356">
        <v>12994.083333333336</v>
      </c>
      <c r="J449" s="356">
        <v>13234.016666666668</v>
      </c>
      <c r="K449" s="355">
        <v>12754.15</v>
      </c>
      <c r="L449" s="355">
        <v>12200</v>
      </c>
      <c r="M449" s="355">
        <v>1.09E-2</v>
      </c>
      <c r="N449" s="1"/>
      <c r="O449" s="1"/>
    </row>
    <row r="450" spans="1:15" ht="12.75" customHeight="1">
      <c r="A450" s="30">
        <v>440</v>
      </c>
      <c r="B450" s="384" t="s">
        <v>197</v>
      </c>
      <c r="C450" s="355">
        <v>885.8</v>
      </c>
      <c r="D450" s="356">
        <v>892.81666666666661</v>
      </c>
      <c r="E450" s="356">
        <v>875.63333333333321</v>
      </c>
      <c r="F450" s="356">
        <v>865.46666666666658</v>
      </c>
      <c r="G450" s="356">
        <v>848.28333333333319</v>
      </c>
      <c r="H450" s="356">
        <v>902.98333333333323</v>
      </c>
      <c r="I450" s="356">
        <v>920.16666666666663</v>
      </c>
      <c r="J450" s="356">
        <v>930.33333333333326</v>
      </c>
      <c r="K450" s="355">
        <v>910</v>
      </c>
      <c r="L450" s="355">
        <v>882.65</v>
      </c>
      <c r="M450" s="355">
        <v>17.530380000000001</v>
      </c>
      <c r="N450" s="1"/>
      <c r="O450" s="1"/>
    </row>
    <row r="451" spans="1:15" ht="12.75" customHeight="1">
      <c r="A451" s="30">
        <v>441</v>
      </c>
      <c r="B451" s="384" t="s">
        <v>533</v>
      </c>
      <c r="C451" s="355">
        <v>199.85</v>
      </c>
      <c r="D451" s="356">
        <v>201.81666666666669</v>
      </c>
      <c r="E451" s="356">
        <v>196.53333333333339</v>
      </c>
      <c r="F451" s="356">
        <v>193.2166666666667</v>
      </c>
      <c r="G451" s="356">
        <v>187.93333333333339</v>
      </c>
      <c r="H451" s="356">
        <v>205.13333333333338</v>
      </c>
      <c r="I451" s="356">
        <v>210.41666666666669</v>
      </c>
      <c r="J451" s="356">
        <v>213.73333333333338</v>
      </c>
      <c r="K451" s="355">
        <v>207.1</v>
      </c>
      <c r="L451" s="355">
        <v>198.5</v>
      </c>
      <c r="M451" s="355">
        <v>10.14166</v>
      </c>
      <c r="N451" s="1"/>
      <c r="O451" s="1"/>
    </row>
    <row r="452" spans="1:15" ht="12.75" customHeight="1">
      <c r="A452" s="30">
        <v>442</v>
      </c>
      <c r="B452" s="384" t="s">
        <v>534</v>
      </c>
      <c r="C452" s="355">
        <v>1210.95</v>
      </c>
      <c r="D452" s="356">
        <v>1224.3499999999999</v>
      </c>
      <c r="E452" s="356">
        <v>1187.6999999999998</v>
      </c>
      <c r="F452" s="356">
        <v>1164.4499999999998</v>
      </c>
      <c r="G452" s="356">
        <v>1127.7999999999997</v>
      </c>
      <c r="H452" s="356">
        <v>1247.5999999999999</v>
      </c>
      <c r="I452" s="356">
        <v>1284.25</v>
      </c>
      <c r="J452" s="356">
        <v>1307.5</v>
      </c>
      <c r="K452" s="355">
        <v>1261</v>
      </c>
      <c r="L452" s="355">
        <v>1201.0999999999999</v>
      </c>
      <c r="M452" s="355">
        <v>5.6882999999999999</v>
      </c>
      <c r="N452" s="1"/>
      <c r="O452" s="1"/>
    </row>
    <row r="453" spans="1:15" ht="12.75" customHeight="1">
      <c r="A453" s="30">
        <v>443</v>
      </c>
      <c r="B453" s="384" t="s">
        <v>198</v>
      </c>
      <c r="C453" s="355">
        <v>694.3</v>
      </c>
      <c r="D453" s="356">
        <v>693.04999999999984</v>
      </c>
      <c r="E453" s="356">
        <v>685.29999999999973</v>
      </c>
      <c r="F453" s="356">
        <v>676.29999999999984</v>
      </c>
      <c r="G453" s="356">
        <v>668.54999999999973</v>
      </c>
      <c r="H453" s="356">
        <v>702.04999999999973</v>
      </c>
      <c r="I453" s="356">
        <v>709.8</v>
      </c>
      <c r="J453" s="356">
        <v>718.79999999999973</v>
      </c>
      <c r="K453" s="355">
        <v>700.8</v>
      </c>
      <c r="L453" s="355">
        <v>684.05</v>
      </c>
      <c r="M453" s="355">
        <v>20.694089999999999</v>
      </c>
      <c r="N453" s="1"/>
      <c r="O453" s="1"/>
    </row>
    <row r="454" spans="1:15" ht="12.75" customHeight="1">
      <c r="A454" s="30">
        <v>444</v>
      </c>
      <c r="B454" s="384" t="s">
        <v>278</v>
      </c>
      <c r="C454" s="355">
        <v>6911.35</v>
      </c>
      <c r="D454" s="356">
        <v>6974.333333333333</v>
      </c>
      <c r="E454" s="356">
        <v>6809.5166666666664</v>
      </c>
      <c r="F454" s="356">
        <v>6707.6833333333334</v>
      </c>
      <c r="G454" s="356">
        <v>6542.8666666666668</v>
      </c>
      <c r="H454" s="356">
        <v>7076.1666666666661</v>
      </c>
      <c r="I454" s="356">
        <v>7240.9833333333336</v>
      </c>
      <c r="J454" s="356">
        <v>7342.8166666666657</v>
      </c>
      <c r="K454" s="355">
        <v>7139.15</v>
      </c>
      <c r="L454" s="355">
        <v>6872.5</v>
      </c>
      <c r="M454" s="355">
        <v>3.7992599999999999</v>
      </c>
      <c r="N454" s="1"/>
      <c r="O454" s="1"/>
    </row>
    <row r="455" spans="1:15" ht="12.75" customHeight="1">
      <c r="A455" s="30">
        <v>445</v>
      </c>
      <c r="B455" s="384" t="s">
        <v>199</v>
      </c>
      <c r="C455" s="355">
        <v>471.45</v>
      </c>
      <c r="D455" s="356">
        <v>476.25</v>
      </c>
      <c r="E455" s="356">
        <v>464</v>
      </c>
      <c r="F455" s="356">
        <v>456.55</v>
      </c>
      <c r="G455" s="356">
        <v>444.3</v>
      </c>
      <c r="H455" s="356">
        <v>483.7</v>
      </c>
      <c r="I455" s="356">
        <v>495.95</v>
      </c>
      <c r="J455" s="356">
        <v>503.4</v>
      </c>
      <c r="K455" s="355">
        <v>488.5</v>
      </c>
      <c r="L455" s="355">
        <v>468.8</v>
      </c>
      <c r="M455" s="355">
        <v>221.57389000000001</v>
      </c>
      <c r="N455" s="1"/>
      <c r="O455" s="1"/>
    </row>
    <row r="456" spans="1:15" ht="12.75" customHeight="1">
      <c r="A456" s="30">
        <v>446</v>
      </c>
      <c r="B456" s="384" t="s">
        <v>535</v>
      </c>
      <c r="C456" s="355">
        <v>224.7</v>
      </c>
      <c r="D456" s="356">
        <v>227.23333333333335</v>
      </c>
      <c r="E456" s="356">
        <v>219.7166666666667</v>
      </c>
      <c r="F456" s="356">
        <v>214.73333333333335</v>
      </c>
      <c r="G456" s="356">
        <v>207.2166666666667</v>
      </c>
      <c r="H456" s="356">
        <v>232.2166666666667</v>
      </c>
      <c r="I456" s="356">
        <v>239.73333333333335</v>
      </c>
      <c r="J456" s="356">
        <v>244.7166666666667</v>
      </c>
      <c r="K456" s="355">
        <v>234.75</v>
      </c>
      <c r="L456" s="355">
        <v>222.25</v>
      </c>
      <c r="M456" s="355">
        <v>27.971119999999999</v>
      </c>
      <c r="N456" s="1"/>
      <c r="O456" s="1"/>
    </row>
    <row r="457" spans="1:15" ht="12.75" customHeight="1">
      <c r="A457" s="30">
        <v>447</v>
      </c>
      <c r="B457" s="384" t="s">
        <v>200</v>
      </c>
      <c r="C457" s="355">
        <v>220.5</v>
      </c>
      <c r="D457" s="356">
        <v>221.11666666666667</v>
      </c>
      <c r="E457" s="356">
        <v>215.38333333333335</v>
      </c>
      <c r="F457" s="356">
        <v>210.26666666666668</v>
      </c>
      <c r="G457" s="356">
        <v>204.53333333333336</v>
      </c>
      <c r="H457" s="356">
        <v>226.23333333333335</v>
      </c>
      <c r="I457" s="356">
        <v>231.9666666666667</v>
      </c>
      <c r="J457" s="356">
        <v>237.08333333333334</v>
      </c>
      <c r="K457" s="355">
        <v>226.85</v>
      </c>
      <c r="L457" s="355">
        <v>216</v>
      </c>
      <c r="M457" s="355">
        <v>383.01828999999998</v>
      </c>
      <c r="N457" s="1"/>
      <c r="O457" s="1"/>
    </row>
    <row r="458" spans="1:15" ht="12.75" customHeight="1">
      <c r="A458" s="30">
        <v>448</v>
      </c>
      <c r="B458" s="384" t="s">
        <v>201</v>
      </c>
      <c r="C458" s="355">
        <v>1186.8499999999999</v>
      </c>
      <c r="D458" s="356">
        <v>1198.2333333333333</v>
      </c>
      <c r="E458" s="356">
        <v>1168.7166666666667</v>
      </c>
      <c r="F458" s="356">
        <v>1150.5833333333333</v>
      </c>
      <c r="G458" s="356">
        <v>1121.0666666666666</v>
      </c>
      <c r="H458" s="356">
        <v>1216.3666666666668</v>
      </c>
      <c r="I458" s="356">
        <v>1245.8833333333337</v>
      </c>
      <c r="J458" s="356">
        <v>1264.0166666666669</v>
      </c>
      <c r="K458" s="355">
        <v>1227.75</v>
      </c>
      <c r="L458" s="355">
        <v>1180.0999999999999</v>
      </c>
      <c r="M458" s="355">
        <v>80.216130000000007</v>
      </c>
      <c r="N458" s="1"/>
      <c r="O458" s="1"/>
    </row>
    <row r="459" spans="1:15" ht="12.75" customHeight="1">
      <c r="A459" s="30">
        <v>449</v>
      </c>
      <c r="B459" s="384" t="s">
        <v>851</v>
      </c>
      <c r="C459" s="355">
        <v>717.1</v>
      </c>
      <c r="D459" s="356">
        <v>722.0333333333333</v>
      </c>
      <c r="E459" s="356">
        <v>695.06666666666661</v>
      </c>
      <c r="F459" s="356">
        <v>673.0333333333333</v>
      </c>
      <c r="G459" s="356">
        <v>646.06666666666661</v>
      </c>
      <c r="H459" s="356">
        <v>744.06666666666661</v>
      </c>
      <c r="I459" s="356">
        <v>771.0333333333333</v>
      </c>
      <c r="J459" s="356">
        <v>793.06666666666661</v>
      </c>
      <c r="K459" s="355">
        <v>749</v>
      </c>
      <c r="L459" s="355">
        <v>700</v>
      </c>
      <c r="M459" s="355">
        <v>0.74948000000000004</v>
      </c>
      <c r="N459" s="1"/>
      <c r="O459" s="1"/>
    </row>
    <row r="460" spans="1:15" ht="12.75" customHeight="1">
      <c r="A460" s="30">
        <v>450</v>
      </c>
      <c r="B460" s="384" t="s">
        <v>527</v>
      </c>
      <c r="C460" s="355">
        <v>1662.4</v>
      </c>
      <c r="D460" s="356">
        <v>1678.25</v>
      </c>
      <c r="E460" s="356">
        <v>1596.5</v>
      </c>
      <c r="F460" s="356">
        <v>1530.6</v>
      </c>
      <c r="G460" s="356">
        <v>1448.85</v>
      </c>
      <c r="H460" s="356">
        <v>1744.15</v>
      </c>
      <c r="I460" s="356">
        <v>1825.9</v>
      </c>
      <c r="J460" s="356">
        <v>1891.8000000000002</v>
      </c>
      <c r="K460" s="355">
        <v>1760</v>
      </c>
      <c r="L460" s="355">
        <v>1612.35</v>
      </c>
      <c r="M460" s="355">
        <v>0.36606</v>
      </c>
      <c r="N460" s="1"/>
      <c r="O460" s="1"/>
    </row>
    <row r="461" spans="1:15" ht="12.75" customHeight="1">
      <c r="A461" s="30">
        <v>451</v>
      </c>
      <c r="B461" s="384" t="s">
        <v>528</v>
      </c>
      <c r="C461" s="355">
        <v>669.25</v>
      </c>
      <c r="D461" s="356">
        <v>680.2833333333333</v>
      </c>
      <c r="E461" s="356">
        <v>642.56666666666661</v>
      </c>
      <c r="F461" s="356">
        <v>615.88333333333333</v>
      </c>
      <c r="G461" s="356">
        <v>578.16666666666663</v>
      </c>
      <c r="H461" s="356">
        <v>706.96666666666658</v>
      </c>
      <c r="I461" s="356">
        <v>744.68333333333328</v>
      </c>
      <c r="J461" s="356">
        <v>771.36666666666656</v>
      </c>
      <c r="K461" s="355">
        <v>718</v>
      </c>
      <c r="L461" s="355">
        <v>653.6</v>
      </c>
      <c r="M461" s="355">
        <v>1.06843</v>
      </c>
      <c r="N461" s="1"/>
      <c r="O461" s="1"/>
    </row>
    <row r="462" spans="1:15" ht="12.75" customHeight="1">
      <c r="A462" s="30">
        <v>452</v>
      </c>
      <c r="B462" s="384" t="s">
        <v>202</v>
      </c>
      <c r="C462" s="355">
        <v>3733.75</v>
      </c>
      <c r="D462" s="356">
        <v>3745.6666666666665</v>
      </c>
      <c r="E462" s="356">
        <v>3698.083333333333</v>
      </c>
      <c r="F462" s="356">
        <v>3662.4166666666665</v>
      </c>
      <c r="G462" s="356">
        <v>3614.833333333333</v>
      </c>
      <c r="H462" s="356">
        <v>3781.333333333333</v>
      </c>
      <c r="I462" s="356">
        <v>3828.9166666666661</v>
      </c>
      <c r="J462" s="356">
        <v>3864.583333333333</v>
      </c>
      <c r="K462" s="355">
        <v>3793.25</v>
      </c>
      <c r="L462" s="355">
        <v>3710</v>
      </c>
      <c r="M462" s="355">
        <v>59.517449999999997</v>
      </c>
      <c r="N462" s="1"/>
      <c r="O462" s="1"/>
    </row>
    <row r="463" spans="1:15" ht="12.75" customHeight="1">
      <c r="A463" s="30">
        <v>453</v>
      </c>
      <c r="B463" s="384" t="s">
        <v>536</v>
      </c>
      <c r="C463" s="355">
        <v>4003.75</v>
      </c>
      <c r="D463" s="356">
        <v>4019.5833333333335</v>
      </c>
      <c r="E463" s="356">
        <v>3864.166666666667</v>
      </c>
      <c r="F463" s="356">
        <v>3724.5833333333335</v>
      </c>
      <c r="G463" s="356">
        <v>3569.166666666667</v>
      </c>
      <c r="H463" s="356">
        <v>4159.166666666667</v>
      </c>
      <c r="I463" s="356">
        <v>4314.5833333333339</v>
      </c>
      <c r="J463" s="356">
        <v>4454.166666666667</v>
      </c>
      <c r="K463" s="355">
        <v>4175</v>
      </c>
      <c r="L463" s="355">
        <v>3880</v>
      </c>
      <c r="M463" s="355">
        <v>0.31562000000000001</v>
      </c>
      <c r="N463" s="1"/>
      <c r="O463" s="1"/>
    </row>
    <row r="464" spans="1:15" ht="12.75" customHeight="1">
      <c r="A464" s="30">
        <v>454</v>
      </c>
      <c r="B464" s="384" t="s">
        <v>203</v>
      </c>
      <c r="C464" s="355">
        <v>1390.15</v>
      </c>
      <c r="D464" s="356">
        <v>1393.3166666666666</v>
      </c>
      <c r="E464" s="356">
        <v>1367.8333333333333</v>
      </c>
      <c r="F464" s="356">
        <v>1345.5166666666667</v>
      </c>
      <c r="G464" s="356">
        <v>1320.0333333333333</v>
      </c>
      <c r="H464" s="356">
        <v>1415.6333333333332</v>
      </c>
      <c r="I464" s="356">
        <v>1441.1166666666668</v>
      </c>
      <c r="J464" s="356">
        <v>1463.4333333333332</v>
      </c>
      <c r="K464" s="355">
        <v>1418.8</v>
      </c>
      <c r="L464" s="355">
        <v>1371</v>
      </c>
      <c r="M464" s="355">
        <v>21.493020000000001</v>
      </c>
      <c r="N464" s="1"/>
      <c r="O464" s="1"/>
    </row>
    <row r="465" spans="1:15" ht="12.75" customHeight="1">
      <c r="A465" s="30">
        <v>455</v>
      </c>
      <c r="B465" s="384" t="s">
        <v>538</v>
      </c>
      <c r="C465" s="355">
        <v>1863.15</v>
      </c>
      <c r="D465" s="356">
        <v>1845.7333333333333</v>
      </c>
      <c r="E465" s="356">
        <v>1807.4666666666667</v>
      </c>
      <c r="F465" s="356">
        <v>1751.7833333333333</v>
      </c>
      <c r="G465" s="356">
        <v>1713.5166666666667</v>
      </c>
      <c r="H465" s="356">
        <v>1901.4166666666667</v>
      </c>
      <c r="I465" s="356">
        <v>1939.6833333333336</v>
      </c>
      <c r="J465" s="356">
        <v>1995.3666666666668</v>
      </c>
      <c r="K465" s="355">
        <v>1884</v>
      </c>
      <c r="L465" s="355">
        <v>1790.05</v>
      </c>
      <c r="M465" s="355">
        <v>0.50544999999999995</v>
      </c>
      <c r="N465" s="1"/>
      <c r="O465" s="1"/>
    </row>
    <row r="466" spans="1:15" ht="12.75" customHeight="1">
      <c r="A466" s="30">
        <v>456</v>
      </c>
      <c r="B466" s="384" t="s">
        <v>539</v>
      </c>
      <c r="C466" s="355">
        <v>859.15</v>
      </c>
      <c r="D466" s="356">
        <v>871.93333333333328</v>
      </c>
      <c r="E466" s="356">
        <v>833.06666666666661</v>
      </c>
      <c r="F466" s="356">
        <v>806.98333333333335</v>
      </c>
      <c r="G466" s="356">
        <v>768.11666666666667</v>
      </c>
      <c r="H466" s="356">
        <v>898.01666666666654</v>
      </c>
      <c r="I466" s="356">
        <v>936.8833333333331</v>
      </c>
      <c r="J466" s="356">
        <v>962.96666666666647</v>
      </c>
      <c r="K466" s="355">
        <v>910.8</v>
      </c>
      <c r="L466" s="355">
        <v>845.85</v>
      </c>
      <c r="M466" s="355">
        <v>1.40306</v>
      </c>
      <c r="N466" s="1"/>
      <c r="O466" s="1"/>
    </row>
    <row r="467" spans="1:15" ht="12.75" customHeight="1">
      <c r="A467" s="30">
        <v>457</v>
      </c>
      <c r="B467" s="384" t="s">
        <v>543</v>
      </c>
      <c r="C467" s="355">
        <v>1609.15</v>
      </c>
      <c r="D467" s="356">
        <v>1627.05</v>
      </c>
      <c r="E467" s="356">
        <v>1570.1</v>
      </c>
      <c r="F467" s="356">
        <v>1531.05</v>
      </c>
      <c r="G467" s="356">
        <v>1474.1</v>
      </c>
      <c r="H467" s="356">
        <v>1666.1</v>
      </c>
      <c r="I467" s="356">
        <v>1723.0500000000002</v>
      </c>
      <c r="J467" s="356">
        <v>1762.1</v>
      </c>
      <c r="K467" s="355">
        <v>1684</v>
      </c>
      <c r="L467" s="355">
        <v>1588</v>
      </c>
      <c r="M467" s="355">
        <v>1.6046899999999999</v>
      </c>
      <c r="N467" s="1"/>
      <c r="O467" s="1"/>
    </row>
    <row r="468" spans="1:15" ht="12.75" customHeight="1">
      <c r="A468" s="30">
        <v>458</v>
      </c>
      <c r="B468" s="384" t="s">
        <v>540</v>
      </c>
      <c r="C468" s="355">
        <v>1889.65</v>
      </c>
      <c r="D468" s="356">
        <v>1904.8833333333332</v>
      </c>
      <c r="E468" s="356">
        <v>1859.7666666666664</v>
      </c>
      <c r="F468" s="356">
        <v>1829.8833333333332</v>
      </c>
      <c r="G468" s="356">
        <v>1784.7666666666664</v>
      </c>
      <c r="H468" s="356">
        <v>1934.7666666666664</v>
      </c>
      <c r="I468" s="356">
        <v>1979.8833333333332</v>
      </c>
      <c r="J468" s="356">
        <v>2009.7666666666664</v>
      </c>
      <c r="K468" s="355">
        <v>1950</v>
      </c>
      <c r="L468" s="355">
        <v>1875</v>
      </c>
      <c r="M468" s="355">
        <v>0.21318000000000001</v>
      </c>
      <c r="N468" s="1"/>
      <c r="O468" s="1"/>
    </row>
    <row r="469" spans="1:15" ht="12.75" customHeight="1">
      <c r="A469" s="30">
        <v>459</v>
      </c>
      <c r="B469" s="384" t="s">
        <v>204</v>
      </c>
      <c r="C469" s="355">
        <v>2398</v>
      </c>
      <c r="D469" s="356">
        <v>2390.75</v>
      </c>
      <c r="E469" s="356">
        <v>2358.5</v>
      </c>
      <c r="F469" s="356">
        <v>2319</v>
      </c>
      <c r="G469" s="356">
        <v>2286.75</v>
      </c>
      <c r="H469" s="356">
        <v>2430.25</v>
      </c>
      <c r="I469" s="356">
        <v>2462.5</v>
      </c>
      <c r="J469" s="356">
        <v>2502</v>
      </c>
      <c r="K469" s="355">
        <v>2423</v>
      </c>
      <c r="L469" s="355">
        <v>2351.25</v>
      </c>
      <c r="M469" s="355">
        <v>8.1649100000000008</v>
      </c>
      <c r="N469" s="1"/>
      <c r="O469" s="1"/>
    </row>
    <row r="470" spans="1:15" ht="12.75" customHeight="1">
      <c r="A470" s="30">
        <v>460</v>
      </c>
      <c r="B470" s="384" t="s">
        <v>205</v>
      </c>
      <c r="C470" s="355">
        <v>2551.1999999999998</v>
      </c>
      <c r="D470" s="356">
        <v>2569.0833333333335</v>
      </c>
      <c r="E470" s="356">
        <v>2512.166666666667</v>
      </c>
      <c r="F470" s="356">
        <v>2473.1333333333337</v>
      </c>
      <c r="G470" s="356">
        <v>2416.2166666666672</v>
      </c>
      <c r="H470" s="356">
        <v>2608.1166666666668</v>
      </c>
      <c r="I470" s="356">
        <v>2665.0333333333338</v>
      </c>
      <c r="J470" s="356">
        <v>2704.0666666666666</v>
      </c>
      <c r="K470" s="355">
        <v>2626</v>
      </c>
      <c r="L470" s="355">
        <v>2530.0500000000002</v>
      </c>
      <c r="M470" s="355">
        <v>2.0860799999999999</v>
      </c>
      <c r="N470" s="1"/>
      <c r="O470" s="1"/>
    </row>
    <row r="471" spans="1:15" ht="12.75" customHeight="1">
      <c r="A471" s="30">
        <v>461</v>
      </c>
      <c r="B471" s="384" t="s">
        <v>206</v>
      </c>
      <c r="C471" s="355">
        <v>479.85</v>
      </c>
      <c r="D471" s="356">
        <v>483.40000000000003</v>
      </c>
      <c r="E471" s="356">
        <v>472.75000000000006</v>
      </c>
      <c r="F471" s="356">
        <v>465.65000000000003</v>
      </c>
      <c r="G471" s="356">
        <v>455.00000000000006</v>
      </c>
      <c r="H471" s="356">
        <v>490.50000000000006</v>
      </c>
      <c r="I471" s="356">
        <v>501.15000000000003</v>
      </c>
      <c r="J471" s="356">
        <v>508.25000000000006</v>
      </c>
      <c r="K471" s="355">
        <v>494.05</v>
      </c>
      <c r="L471" s="355">
        <v>476.3</v>
      </c>
      <c r="M471" s="355">
        <v>7.2162899999999999</v>
      </c>
      <c r="N471" s="1"/>
      <c r="O471" s="1"/>
    </row>
    <row r="472" spans="1:15" ht="12.75" customHeight="1">
      <c r="A472" s="30">
        <v>462</v>
      </c>
      <c r="B472" s="384" t="s">
        <v>207</v>
      </c>
      <c r="C472" s="355">
        <v>1036.3</v>
      </c>
      <c r="D472" s="356">
        <v>1036.1000000000001</v>
      </c>
      <c r="E472" s="356">
        <v>1017.2000000000003</v>
      </c>
      <c r="F472" s="356">
        <v>998.10000000000014</v>
      </c>
      <c r="G472" s="356">
        <v>979.20000000000027</v>
      </c>
      <c r="H472" s="356">
        <v>1055.2000000000003</v>
      </c>
      <c r="I472" s="356">
        <v>1074.1000000000004</v>
      </c>
      <c r="J472" s="356">
        <v>1093.2000000000003</v>
      </c>
      <c r="K472" s="355">
        <v>1055</v>
      </c>
      <c r="L472" s="355">
        <v>1017</v>
      </c>
      <c r="M472" s="355">
        <v>5.3605900000000002</v>
      </c>
      <c r="N472" s="1"/>
      <c r="O472" s="1"/>
    </row>
    <row r="473" spans="1:15" ht="12.75" customHeight="1">
      <c r="A473" s="30">
        <v>463</v>
      </c>
      <c r="B473" s="384" t="s">
        <v>541</v>
      </c>
      <c r="C473" s="355">
        <v>54</v>
      </c>
      <c r="D473" s="356">
        <v>54.666666666666664</v>
      </c>
      <c r="E473" s="356">
        <v>53.333333333333329</v>
      </c>
      <c r="F473" s="356">
        <v>52.666666666666664</v>
      </c>
      <c r="G473" s="356">
        <v>51.333333333333329</v>
      </c>
      <c r="H473" s="356">
        <v>55.333333333333329</v>
      </c>
      <c r="I473" s="356">
        <v>56.666666666666657</v>
      </c>
      <c r="J473" s="356">
        <v>57.333333333333329</v>
      </c>
      <c r="K473" s="355">
        <v>56</v>
      </c>
      <c r="L473" s="355">
        <v>54</v>
      </c>
      <c r="M473" s="355">
        <v>68.646699999999996</v>
      </c>
      <c r="N473" s="1"/>
      <c r="O473" s="1"/>
    </row>
    <row r="474" spans="1:15" ht="12.75" customHeight="1">
      <c r="A474" s="30">
        <v>464</v>
      </c>
      <c r="B474" s="384" t="s">
        <v>542</v>
      </c>
      <c r="C474" s="355">
        <v>186.6</v>
      </c>
      <c r="D474" s="356">
        <v>190.20000000000002</v>
      </c>
      <c r="E474" s="356">
        <v>181.40000000000003</v>
      </c>
      <c r="F474" s="356">
        <v>176.20000000000002</v>
      </c>
      <c r="G474" s="356">
        <v>167.40000000000003</v>
      </c>
      <c r="H474" s="356">
        <v>195.40000000000003</v>
      </c>
      <c r="I474" s="356">
        <v>204.20000000000005</v>
      </c>
      <c r="J474" s="356">
        <v>209.40000000000003</v>
      </c>
      <c r="K474" s="355">
        <v>199</v>
      </c>
      <c r="L474" s="355">
        <v>185</v>
      </c>
      <c r="M474" s="355">
        <v>3.64934</v>
      </c>
      <c r="N474" s="1"/>
      <c r="O474" s="1"/>
    </row>
    <row r="475" spans="1:15" ht="12.75" customHeight="1">
      <c r="A475" s="30">
        <v>465</v>
      </c>
      <c r="B475" s="384" t="s">
        <v>529</v>
      </c>
      <c r="C475" s="355">
        <v>847.9</v>
      </c>
      <c r="D475" s="356">
        <v>843.4666666666667</v>
      </c>
      <c r="E475" s="356">
        <v>826.03333333333342</v>
      </c>
      <c r="F475" s="356">
        <v>804.16666666666674</v>
      </c>
      <c r="G475" s="356">
        <v>786.73333333333346</v>
      </c>
      <c r="H475" s="356">
        <v>865.33333333333337</v>
      </c>
      <c r="I475" s="356">
        <v>882.76666666666677</v>
      </c>
      <c r="J475" s="356">
        <v>904.63333333333333</v>
      </c>
      <c r="K475" s="355">
        <v>860.9</v>
      </c>
      <c r="L475" s="355">
        <v>821.6</v>
      </c>
      <c r="M475" s="355">
        <v>1.0395799999999999</v>
      </c>
      <c r="N475" s="1"/>
      <c r="O475" s="1"/>
    </row>
    <row r="476" spans="1:15" ht="12.75" customHeight="1">
      <c r="A476" s="30">
        <v>466</v>
      </c>
      <c r="B476" s="384" t="s">
        <v>852</v>
      </c>
      <c r="C476" s="355">
        <v>147.35</v>
      </c>
      <c r="D476" s="356">
        <v>147.35</v>
      </c>
      <c r="E476" s="356">
        <v>147.35</v>
      </c>
      <c r="F476" s="356">
        <v>147.35</v>
      </c>
      <c r="G476" s="356">
        <v>147.35</v>
      </c>
      <c r="H476" s="356">
        <v>147.35</v>
      </c>
      <c r="I476" s="356">
        <v>147.35</v>
      </c>
      <c r="J476" s="356">
        <v>147.35</v>
      </c>
      <c r="K476" s="355">
        <v>147.35</v>
      </c>
      <c r="L476" s="355">
        <v>147.35</v>
      </c>
      <c r="M476" s="355">
        <v>4.9693100000000001</v>
      </c>
      <c r="N476" s="1"/>
      <c r="O476" s="1"/>
    </row>
    <row r="477" spans="1:15" ht="12.75" customHeight="1">
      <c r="A477" s="30">
        <v>467</v>
      </c>
      <c r="B477" s="384" t="s">
        <v>530</v>
      </c>
      <c r="C477" s="355">
        <v>64.599999999999994</v>
      </c>
      <c r="D477" s="356">
        <v>66.433333333333337</v>
      </c>
      <c r="E477" s="356">
        <v>61.716666666666669</v>
      </c>
      <c r="F477" s="356">
        <v>58.833333333333329</v>
      </c>
      <c r="G477" s="356">
        <v>54.11666666666666</v>
      </c>
      <c r="H477" s="356">
        <v>69.316666666666677</v>
      </c>
      <c r="I477" s="356">
        <v>74.033333333333346</v>
      </c>
      <c r="J477" s="356">
        <v>76.916666666666686</v>
      </c>
      <c r="K477" s="355">
        <v>71.150000000000006</v>
      </c>
      <c r="L477" s="355">
        <v>63.55</v>
      </c>
      <c r="M477" s="355">
        <v>181.30833000000001</v>
      </c>
      <c r="N477" s="1"/>
      <c r="O477" s="1"/>
    </row>
    <row r="478" spans="1:15" ht="12.75" customHeight="1">
      <c r="A478" s="30">
        <v>468</v>
      </c>
      <c r="B478" s="384" t="s">
        <v>208</v>
      </c>
      <c r="C478" s="355">
        <v>641.70000000000005</v>
      </c>
      <c r="D478" s="356">
        <v>649.08333333333337</v>
      </c>
      <c r="E478" s="356">
        <v>629.76666666666677</v>
      </c>
      <c r="F478" s="356">
        <v>617.83333333333337</v>
      </c>
      <c r="G478" s="356">
        <v>598.51666666666677</v>
      </c>
      <c r="H478" s="356">
        <v>661.01666666666677</v>
      </c>
      <c r="I478" s="356">
        <v>680.33333333333337</v>
      </c>
      <c r="J478" s="356">
        <v>692.26666666666677</v>
      </c>
      <c r="K478" s="355">
        <v>668.4</v>
      </c>
      <c r="L478" s="355">
        <v>637.15</v>
      </c>
      <c r="M478" s="355">
        <v>28.534300000000002</v>
      </c>
      <c r="N478" s="1"/>
      <c r="O478" s="1"/>
    </row>
    <row r="479" spans="1:15" ht="12.75" customHeight="1">
      <c r="A479" s="30">
        <v>469</v>
      </c>
      <c r="B479" s="384" t="s">
        <v>209</v>
      </c>
      <c r="C479" s="355">
        <v>1527.2</v>
      </c>
      <c r="D479" s="356">
        <v>1539.0166666666667</v>
      </c>
      <c r="E479" s="356">
        <v>1506.1333333333332</v>
      </c>
      <c r="F479" s="356">
        <v>1485.0666666666666</v>
      </c>
      <c r="G479" s="356">
        <v>1452.1833333333332</v>
      </c>
      <c r="H479" s="356">
        <v>1560.0833333333333</v>
      </c>
      <c r="I479" s="356">
        <v>1592.9666666666669</v>
      </c>
      <c r="J479" s="356">
        <v>1614.0333333333333</v>
      </c>
      <c r="K479" s="355">
        <v>1571.9</v>
      </c>
      <c r="L479" s="355">
        <v>1517.95</v>
      </c>
      <c r="M479" s="355">
        <v>1.43686</v>
      </c>
      <c r="N479" s="1"/>
      <c r="O479" s="1"/>
    </row>
    <row r="480" spans="1:15" ht="12.75" customHeight="1">
      <c r="A480" s="30">
        <v>470</v>
      </c>
      <c r="B480" s="384" t="s">
        <v>544</v>
      </c>
      <c r="C480" s="355">
        <v>12.55</v>
      </c>
      <c r="D480" s="356">
        <v>12.65</v>
      </c>
      <c r="E480" s="356">
        <v>12.4</v>
      </c>
      <c r="F480" s="356">
        <v>12.25</v>
      </c>
      <c r="G480" s="356">
        <v>12</v>
      </c>
      <c r="H480" s="356">
        <v>12.8</v>
      </c>
      <c r="I480" s="356">
        <v>13.05</v>
      </c>
      <c r="J480" s="356">
        <v>13.200000000000001</v>
      </c>
      <c r="K480" s="355">
        <v>12.9</v>
      </c>
      <c r="L480" s="355">
        <v>12.5</v>
      </c>
      <c r="M480" s="355">
        <v>41.491770000000002</v>
      </c>
      <c r="N480" s="1"/>
      <c r="O480" s="1"/>
    </row>
    <row r="481" spans="1:15" ht="12.75" customHeight="1">
      <c r="A481" s="30">
        <v>471</v>
      </c>
      <c r="B481" s="384" t="s">
        <v>545</v>
      </c>
      <c r="C481" s="355">
        <v>551.5</v>
      </c>
      <c r="D481" s="356">
        <v>556.51666666666665</v>
      </c>
      <c r="E481" s="356">
        <v>523.0333333333333</v>
      </c>
      <c r="F481" s="356">
        <v>494.56666666666661</v>
      </c>
      <c r="G481" s="356">
        <v>461.08333333333326</v>
      </c>
      <c r="H481" s="356">
        <v>584.98333333333335</v>
      </c>
      <c r="I481" s="356">
        <v>618.4666666666667</v>
      </c>
      <c r="J481" s="356">
        <v>646.93333333333339</v>
      </c>
      <c r="K481" s="355">
        <v>590</v>
      </c>
      <c r="L481" s="355">
        <v>528.04999999999995</v>
      </c>
      <c r="M481" s="355">
        <v>29.62227</v>
      </c>
      <c r="N481" s="1"/>
      <c r="O481" s="1"/>
    </row>
    <row r="482" spans="1:15" ht="12.75" customHeight="1">
      <c r="A482" s="30">
        <v>472</v>
      </c>
      <c r="B482" s="384" t="s">
        <v>547</v>
      </c>
      <c r="C482" s="355">
        <v>118.85</v>
      </c>
      <c r="D482" s="356">
        <v>120.21666666666665</v>
      </c>
      <c r="E482" s="356">
        <v>117.13333333333331</v>
      </c>
      <c r="F482" s="356">
        <v>115.41666666666666</v>
      </c>
      <c r="G482" s="356">
        <v>112.33333333333331</v>
      </c>
      <c r="H482" s="356">
        <v>121.93333333333331</v>
      </c>
      <c r="I482" s="356">
        <v>125.01666666666665</v>
      </c>
      <c r="J482" s="356">
        <v>126.73333333333331</v>
      </c>
      <c r="K482" s="355">
        <v>123.3</v>
      </c>
      <c r="L482" s="355">
        <v>118.5</v>
      </c>
      <c r="M482" s="355">
        <v>8.89527</v>
      </c>
      <c r="N482" s="1"/>
      <c r="O482" s="1"/>
    </row>
    <row r="483" spans="1:15" ht="12.75" customHeight="1">
      <c r="A483" s="30">
        <v>473</v>
      </c>
      <c r="B483" s="384" t="s">
        <v>548</v>
      </c>
      <c r="C483" s="355">
        <v>18.100000000000001</v>
      </c>
      <c r="D483" s="356">
        <v>18.2</v>
      </c>
      <c r="E483" s="356">
        <v>17.95</v>
      </c>
      <c r="F483" s="356">
        <v>17.8</v>
      </c>
      <c r="G483" s="356">
        <v>17.55</v>
      </c>
      <c r="H483" s="356">
        <v>18.349999999999998</v>
      </c>
      <c r="I483" s="356">
        <v>18.599999999999998</v>
      </c>
      <c r="J483" s="356">
        <v>18.749999999999996</v>
      </c>
      <c r="K483" s="355">
        <v>18.45</v>
      </c>
      <c r="L483" s="355">
        <v>18.05</v>
      </c>
      <c r="M483" s="355">
        <v>15.23883</v>
      </c>
      <c r="N483" s="1"/>
      <c r="O483" s="1"/>
    </row>
    <row r="484" spans="1:15" ht="12.75" customHeight="1">
      <c r="A484" s="30">
        <v>474</v>
      </c>
      <c r="B484" s="384" t="s">
        <v>210</v>
      </c>
      <c r="C484" s="355">
        <v>7089.1</v>
      </c>
      <c r="D484" s="356">
        <v>7127.2</v>
      </c>
      <c r="E484" s="356">
        <v>7011.9</v>
      </c>
      <c r="F484" s="356">
        <v>6934.7</v>
      </c>
      <c r="G484" s="356">
        <v>6819.4</v>
      </c>
      <c r="H484" s="356">
        <v>7204.4</v>
      </c>
      <c r="I484" s="356">
        <v>7319.7000000000007</v>
      </c>
      <c r="J484" s="356">
        <v>7396.9</v>
      </c>
      <c r="K484" s="355">
        <v>7242.5</v>
      </c>
      <c r="L484" s="355">
        <v>7050</v>
      </c>
      <c r="M484" s="355">
        <v>2.6666099999999999</v>
      </c>
      <c r="N484" s="1"/>
      <c r="O484" s="1"/>
    </row>
    <row r="485" spans="1:15" ht="12.75" customHeight="1">
      <c r="A485" s="30">
        <v>475</v>
      </c>
      <c r="B485" s="384" t="s">
        <v>279</v>
      </c>
      <c r="C485" s="355">
        <v>42.85</v>
      </c>
      <c r="D485" s="356">
        <v>43.333333333333336</v>
      </c>
      <c r="E485" s="356">
        <v>41.866666666666674</v>
      </c>
      <c r="F485" s="356">
        <v>40.88333333333334</v>
      </c>
      <c r="G485" s="356">
        <v>39.416666666666679</v>
      </c>
      <c r="H485" s="356">
        <v>44.31666666666667</v>
      </c>
      <c r="I485" s="356">
        <v>45.783333333333324</v>
      </c>
      <c r="J485" s="356">
        <v>46.766666666666666</v>
      </c>
      <c r="K485" s="355">
        <v>44.8</v>
      </c>
      <c r="L485" s="355">
        <v>42.35</v>
      </c>
      <c r="M485" s="355">
        <v>179.17106999999999</v>
      </c>
      <c r="N485" s="1"/>
      <c r="O485" s="1"/>
    </row>
    <row r="486" spans="1:15" ht="12.75" customHeight="1">
      <c r="A486" s="30">
        <v>476</v>
      </c>
      <c r="B486" s="384" t="s">
        <v>211</v>
      </c>
      <c r="C486" s="355">
        <v>721.7</v>
      </c>
      <c r="D486" s="356">
        <v>728.91666666666663</v>
      </c>
      <c r="E486" s="356">
        <v>708.7833333333333</v>
      </c>
      <c r="F486" s="356">
        <v>695.86666666666667</v>
      </c>
      <c r="G486" s="356">
        <v>675.73333333333335</v>
      </c>
      <c r="H486" s="356">
        <v>741.83333333333326</v>
      </c>
      <c r="I486" s="356">
        <v>761.9666666666667</v>
      </c>
      <c r="J486" s="356">
        <v>774.88333333333321</v>
      </c>
      <c r="K486" s="355">
        <v>749.05</v>
      </c>
      <c r="L486" s="355">
        <v>716</v>
      </c>
      <c r="M486" s="355">
        <v>19.50243</v>
      </c>
      <c r="N486" s="1"/>
      <c r="O486" s="1"/>
    </row>
    <row r="487" spans="1:15" ht="12.75" customHeight="1">
      <c r="A487" s="30">
        <v>477</v>
      </c>
      <c r="B487" s="384" t="s">
        <v>546</v>
      </c>
      <c r="C487" s="355">
        <v>868.3</v>
      </c>
      <c r="D487" s="356">
        <v>873.05000000000007</v>
      </c>
      <c r="E487" s="356">
        <v>846.25000000000011</v>
      </c>
      <c r="F487" s="356">
        <v>824.2</v>
      </c>
      <c r="G487" s="356">
        <v>797.40000000000009</v>
      </c>
      <c r="H487" s="356">
        <v>895.10000000000014</v>
      </c>
      <c r="I487" s="356">
        <v>921.90000000000009</v>
      </c>
      <c r="J487" s="356">
        <v>943.95000000000016</v>
      </c>
      <c r="K487" s="355">
        <v>899.85</v>
      </c>
      <c r="L487" s="355">
        <v>851</v>
      </c>
      <c r="M487" s="355">
        <v>1.268</v>
      </c>
      <c r="N487" s="1"/>
      <c r="O487" s="1"/>
    </row>
    <row r="488" spans="1:15" ht="12.75" customHeight="1">
      <c r="A488" s="30">
        <v>478</v>
      </c>
      <c r="B488" s="384" t="s">
        <v>551</v>
      </c>
      <c r="C488" s="355">
        <v>428.55</v>
      </c>
      <c r="D488" s="356">
        <v>431.2</v>
      </c>
      <c r="E488" s="356">
        <v>422.4</v>
      </c>
      <c r="F488" s="356">
        <v>416.25</v>
      </c>
      <c r="G488" s="356">
        <v>407.45</v>
      </c>
      <c r="H488" s="356">
        <v>437.34999999999997</v>
      </c>
      <c r="I488" s="356">
        <v>446.15000000000003</v>
      </c>
      <c r="J488" s="356">
        <v>452.29999999999995</v>
      </c>
      <c r="K488" s="355">
        <v>440</v>
      </c>
      <c r="L488" s="355">
        <v>425.05</v>
      </c>
      <c r="M488" s="355">
        <v>1.5918300000000001</v>
      </c>
      <c r="N488" s="1"/>
      <c r="O488" s="1"/>
    </row>
    <row r="489" spans="1:15" ht="12.75" customHeight="1">
      <c r="A489" s="30">
        <v>479</v>
      </c>
      <c r="B489" s="384" t="s">
        <v>552</v>
      </c>
      <c r="C489" s="355">
        <v>35.4</v>
      </c>
      <c r="D489" s="356">
        <v>35.6</v>
      </c>
      <c r="E489" s="356">
        <v>34.85</v>
      </c>
      <c r="F489" s="356">
        <v>34.299999999999997</v>
      </c>
      <c r="G489" s="356">
        <v>33.549999999999997</v>
      </c>
      <c r="H489" s="356">
        <v>36.150000000000006</v>
      </c>
      <c r="I489" s="356">
        <v>36.900000000000006</v>
      </c>
      <c r="J489" s="356">
        <v>37.45000000000001</v>
      </c>
      <c r="K489" s="355">
        <v>36.35</v>
      </c>
      <c r="L489" s="355">
        <v>35.049999999999997</v>
      </c>
      <c r="M489" s="355">
        <v>22.986550000000001</v>
      </c>
      <c r="N489" s="1"/>
      <c r="O489" s="1"/>
    </row>
    <row r="490" spans="1:15" ht="12.75" customHeight="1">
      <c r="A490" s="30">
        <v>480</v>
      </c>
      <c r="B490" s="384" t="s">
        <v>553</v>
      </c>
      <c r="C490" s="355">
        <v>956.5</v>
      </c>
      <c r="D490" s="356">
        <v>971.56666666666661</v>
      </c>
      <c r="E490" s="356">
        <v>934.13333333333321</v>
      </c>
      <c r="F490" s="356">
        <v>911.76666666666665</v>
      </c>
      <c r="G490" s="356">
        <v>874.33333333333326</v>
      </c>
      <c r="H490" s="356">
        <v>993.93333333333317</v>
      </c>
      <c r="I490" s="356">
        <v>1031.3666666666666</v>
      </c>
      <c r="J490" s="356">
        <v>1053.7333333333331</v>
      </c>
      <c r="K490" s="355">
        <v>1009</v>
      </c>
      <c r="L490" s="355">
        <v>949.2</v>
      </c>
      <c r="M490" s="355">
        <v>0.62229000000000001</v>
      </c>
      <c r="N490" s="1"/>
      <c r="O490" s="1"/>
    </row>
    <row r="491" spans="1:15" ht="12.75" customHeight="1">
      <c r="A491" s="30">
        <v>481</v>
      </c>
      <c r="B491" s="384" t="s">
        <v>555</v>
      </c>
      <c r="C491" s="355">
        <v>378.35</v>
      </c>
      <c r="D491" s="356">
        <v>384.7833333333333</v>
      </c>
      <c r="E491" s="356">
        <v>369.66666666666663</v>
      </c>
      <c r="F491" s="356">
        <v>360.98333333333335</v>
      </c>
      <c r="G491" s="356">
        <v>345.86666666666667</v>
      </c>
      <c r="H491" s="356">
        <v>393.46666666666658</v>
      </c>
      <c r="I491" s="356">
        <v>408.58333333333326</v>
      </c>
      <c r="J491" s="356">
        <v>417.26666666666654</v>
      </c>
      <c r="K491" s="355">
        <v>399.9</v>
      </c>
      <c r="L491" s="355">
        <v>376.1</v>
      </c>
      <c r="M491" s="355">
        <v>2.15049</v>
      </c>
      <c r="N491" s="1"/>
      <c r="O491" s="1"/>
    </row>
    <row r="492" spans="1:15" ht="12.75" customHeight="1">
      <c r="A492" s="30">
        <v>482</v>
      </c>
      <c r="B492" s="384" t="s">
        <v>281</v>
      </c>
      <c r="C492" s="355">
        <v>911.3</v>
      </c>
      <c r="D492" s="356">
        <v>916.66666666666663</v>
      </c>
      <c r="E492" s="356">
        <v>893.33333333333326</v>
      </c>
      <c r="F492" s="356">
        <v>875.36666666666667</v>
      </c>
      <c r="G492" s="356">
        <v>852.0333333333333</v>
      </c>
      <c r="H492" s="356">
        <v>934.63333333333321</v>
      </c>
      <c r="I492" s="356">
        <v>957.96666666666647</v>
      </c>
      <c r="J492" s="356">
        <v>975.93333333333317</v>
      </c>
      <c r="K492" s="355">
        <v>940</v>
      </c>
      <c r="L492" s="355">
        <v>898.7</v>
      </c>
      <c r="M492" s="355">
        <v>5.1608900000000002</v>
      </c>
      <c r="N492" s="1"/>
      <c r="O492" s="1"/>
    </row>
    <row r="493" spans="1:15" ht="12.75" customHeight="1">
      <c r="A493" s="30">
        <v>483</v>
      </c>
      <c r="B493" s="384" t="s">
        <v>212</v>
      </c>
      <c r="C493" s="355">
        <v>361.5</v>
      </c>
      <c r="D493" s="356">
        <v>365.31666666666666</v>
      </c>
      <c r="E493" s="356">
        <v>355.7833333333333</v>
      </c>
      <c r="F493" s="356">
        <v>350.06666666666666</v>
      </c>
      <c r="G493" s="356">
        <v>340.5333333333333</v>
      </c>
      <c r="H493" s="356">
        <v>371.0333333333333</v>
      </c>
      <c r="I493" s="356">
        <v>380.56666666666672</v>
      </c>
      <c r="J493" s="356">
        <v>386.2833333333333</v>
      </c>
      <c r="K493" s="355">
        <v>374.85</v>
      </c>
      <c r="L493" s="355">
        <v>359.6</v>
      </c>
      <c r="M493" s="355">
        <v>118.17623</v>
      </c>
      <c r="N493" s="1"/>
      <c r="O493" s="1"/>
    </row>
    <row r="494" spans="1:15" ht="12.75" customHeight="1">
      <c r="A494" s="30">
        <v>484</v>
      </c>
      <c r="B494" s="384" t="s">
        <v>556</v>
      </c>
      <c r="C494" s="355">
        <v>2066.6999999999998</v>
      </c>
      <c r="D494" s="356">
        <v>2088.25</v>
      </c>
      <c r="E494" s="356">
        <v>2033.9499999999998</v>
      </c>
      <c r="F494" s="356">
        <v>2001.1999999999998</v>
      </c>
      <c r="G494" s="356">
        <v>1946.8999999999996</v>
      </c>
      <c r="H494" s="356">
        <v>2121</v>
      </c>
      <c r="I494" s="356">
        <v>2175.3000000000002</v>
      </c>
      <c r="J494" s="356">
        <v>2208.0500000000002</v>
      </c>
      <c r="K494" s="355">
        <v>2142.5500000000002</v>
      </c>
      <c r="L494" s="355">
        <v>2055.5</v>
      </c>
      <c r="M494" s="355">
        <v>0.55678000000000005</v>
      </c>
      <c r="N494" s="1"/>
      <c r="O494" s="1"/>
    </row>
    <row r="495" spans="1:15" ht="12.75" customHeight="1">
      <c r="A495" s="30">
        <v>485</v>
      </c>
      <c r="B495" s="384" t="s">
        <v>280</v>
      </c>
      <c r="C495" s="355">
        <v>208.8</v>
      </c>
      <c r="D495" s="356">
        <v>210.48333333333335</v>
      </c>
      <c r="E495" s="356">
        <v>204.3666666666667</v>
      </c>
      <c r="F495" s="356">
        <v>199.93333333333337</v>
      </c>
      <c r="G495" s="356">
        <v>193.81666666666672</v>
      </c>
      <c r="H495" s="356">
        <v>214.91666666666669</v>
      </c>
      <c r="I495" s="356">
        <v>221.03333333333336</v>
      </c>
      <c r="J495" s="356">
        <v>225.46666666666667</v>
      </c>
      <c r="K495" s="355">
        <v>216.6</v>
      </c>
      <c r="L495" s="355">
        <v>206.05</v>
      </c>
      <c r="M495" s="355">
        <v>3.17225</v>
      </c>
      <c r="N495" s="1"/>
      <c r="O495" s="1"/>
    </row>
    <row r="496" spans="1:15" ht="12.75" customHeight="1">
      <c r="A496" s="30">
        <v>486</v>
      </c>
      <c r="B496" s="384" t="s">
        <v>557</v>
      </c>
      <c r="C496" s="355">
        <v>1893.65</v>
      </c>
      <c r="D496" s="356">
        <v>1875.8666666666668</v>
      </c>
      <c r="E496" s="356">
        <v>1845.7333333333336</v>
      </c>
      <c r="F496" s="356">
        <v>1797.8166666666668</v>
      </c>
      <c r="G496" s="356">
        <v>1767.6833333333336</v>
      </c>
      <c r="H496" s="356">
        <v>1923.7833333333335</v>
      </c>
      <c r="I496" s="356">
        <v>1953.9166666666667</v>
      </c>
      <c r="J496" s="356">
        <v>2001.8333333333335</v>
      </c>
      <c r="K496" s="355">
        <v>1906</v>
      </c>
      <c r="L496" s="355">
        <v>1827.95</v>
      </c>
      <c r="M496" s="355">
        <v>0.58823000000000003</v>
      </c>
      <c r="N496" s="1"/>
      <c r="O496" s="1"/>
    </row>
    <row r="497" spans="1:15" ht="12.75" customHeight="1">
      <c r="A497" s="30">
        <v>487</v>
      </c>
      <c r="B497" s="384" t="s">
        <v>550</v>
      </c>
      <c r="C497" s="355">
        <v>626.20000000000005</v>
      </c>
      <c r="D497" s="356">
        <v>633.5</v>
      </c>
      <c r="E497" s="356">
        <v>614.70000000000005</v>
      </c>
      <c r="F497" s="356">
        <v>603.20000000000005</v>
      </c>
      <c r="G497" s="356">
        <v>584.40000000000009</v>
      </c>
      <c r="H497" s="356">
        <v>645</v>
      </c>
      <c r="I497" s="356">
        <v>663.8</v>
      </c>
      <c r="J497" s="356">
        <v>675.3</v>
      </c>
      <c r="K497" s="355">
        <v>652.29999999999995</v>
      </c>
      <c r="L497" s="355">
        <v>622</v>
      </c>
      <c r="M497" s="355">
        <v>3.4146000000000001</v>
      </c>
      <c r="N497" s="1"/>
      <c r="O497" s="1"/>
    </row>
    <row r="498" spans="1:15" ht="12.75" customHeight="1">
      <c r="A498" s="30">
        <v>488</v>
      </c>
      <c r="B498" s="384" t="s">
        <v>549</v>
      </c>
      <c r="C498" s="355">
        <v>3418.95</v>
      </c>
      <c r="D498" s="356">
        <v>3467.2833333333333</v>
      </c>
      <c r="E498" s="356">
        <v>3351.6666666666665</v>
      </c>
      <c r="F498" s="356">
        <v>3284.3833333333332</v>
      </c>
      <c r="G498" s="356">
        <v>3168.7666666666664</v>
      </c>
      <c r="H498" s="356">
        <v>3534.5666666666666</v>
      </c>
      <c r="I498" s="356">
        <v>3650.1833333333334</v>
      </c>
      <c r="J498" s="356">
        <v>3717.4666666666667</v>
      </c>
      <c r="K498" s="355">
        <v>3582.9</v>
      </c>
      <c r="L498" s="355">
        <v>3400</v>
      </c>
      <c r="M498" s="355">
        <v>0.10136000000000001</v>
      </c>
      <c r="N498" s="1"/>
      <c r="O498" s="1"/>
    </row>
    <row r="499" spans="1:15" ht="12.75" customHeight="1">
      <c r="A499" s="30">
        <v>489</v>
      </c>
      <c r="B499" s="384" t="s">
        <v>213</v>
      </c>
      <c r="C499" s="355">
        <v>1170.25</v>
      </c>
      <c r="D499" s="356">
        <v>1164.5166666666667</v>
      </c>
      <c r="E499" s="356">
        <v>1143.7333333333333</v>
      </c>
      <c r="F499" s="356">
        <v>1117.2166666666667</v>
      </c>
      <c r="G499" s="356">
        <v>1096.4333333333334</v>
      </c>
      <c r="H499" s="356">
        <v>1191.0333333333333</v>
      </c>
      <c r="I499" s="356">
        <v>1211.8166666666666</v>
      </c>
      <c r="J499" s="356">
        <v>1238.3333333333333</v>
      </c>
      <c r="K499" s="355">
        <v>1185.3</v>
      </c>
      <c r="L499" s="355">
        <v>1138</v>
      </c>
      <c r="M499" s="355">
        <v>11.28739</v>
      </c>
      <c r="N499" s="1"/>
      <c r="O499" s="1"/>
    </row>
    <row r="500" spans="1:15" ht="12.75" customHeight="1">
      <c r="A500" s="30">
        <v>490</v>
      </c>
      <c r="B500" s="384" t="s">
        <v>554</v>
      </c>
      <c r="C500" s="355">
        <v>2415.1999999999998</v>
      </c>
      <c r="D500" s="356">
        <v>2405.1666666666665</v>
      </c>
      <c r="E500" s="356">
        <v>2344.6833333333329</v>
      </c>
      <c r="F500" s="356">
        <v>2274.1666666666665</v>
      </c>
      <c r="G500" s="356">
        <v>2213.6833333333329</v>
      </c>
      <c r="H500" s="356">
        <v>2475.6833333333329</v>
      </c>
      <c r="I500" s="356">
        <v>2536.1666666666665</v>
      </c>
      <c r="J500" s="356">
        <v>2606.6833333333329</v>
      </c>
      <c r="K500" s="355">
        <v>2465.65</v>
      </c>
      <c r="L500" s="355">
        <v>2334.65</v>
      </c>
      <c r="M500" s="355">
        <v>1.1198699999999999</v>
      </c>
      <c r="N500" s="1"/>
      <c r="O500" s="1"/>
    </row>
    <row r="501" spans="1:15" ht="12.75" customHeight="1">
      <c r="A501" s="30">
        <v>491</v>
      </c>
      <c r="B501" s="384" t="s">
        <v>558</v>
      </c>
      <c r="C501" s="355">
        <v>7757.75</v>
      </c>
      <c r="D501" s="356">
        <v>7738.8833333333341</v>
      </c>
      <c r="E501" s="356">
        <v>7629.7666666666682</v>
      </c>
      <c r="F501" s="356">
        <v>7501.7833333333338</v>
      </c>
      <c r="G501" s="356">
        <v>7392.6666666666679</v>
      </c>
      <c r="H501" s="356">
        <v>7866.8666666666686</v>
      </c>
      <c r="I501" s="356">
        <v>7975.9833333333354</v>
      </c>
      <c r="J501" s="356">
        <v>8103.966666666669</v>
      </c>
      <c r="K501" s="355">
        <v>7848</v>
      </c>
      <c r="L501" s="355">
        <v>7610.9</v>
      </c>
      <c r="M501" s="355">
        <v>1.8880000000000001E-2</v>
      </c>
      <c r="N501" s="1"/>
      <c r="O501" s="1"/>
    </row>
    <row r="502" spans="1:15" ht="12.75" customHeight="1">
      <c r="A502" s="30">
        <v>492</v>
      </c>
      <c r="B502" s="384" t="s">
        <v>559</v>
      </c>
      <c r="C502" s="355">
        <v>156.05000000000001</v>
      </c>
      <c r="D502" s="356">
        <v>159.45000000000002</v>
      </c>
      <c r="E502" s="356">
        <v>149.60000000000002</v>
      </c>
      <c r="F502" s="356">
        <v>143.15</v>
      </c>
      <c r="G502" s="356">
        <v>133.30000000000001</v>
      </c>
      <c r="H502" s="356">
        <v>165.90000000000003</v>
      </c>
      <c r="I502" s="356">
        <v>175.75</v>
      </c>
      <c r="J502" s="356">
        <v>182.20000000000005</v>
      </c>
      <c r="K502" s="355">
        <v>169.3</v>
      </c>
      <c r="L502" s="355">
        <v>153</v>
      </c>
      <c r="M502" s="355">
        <v>19.011769999999999</v>
      </c>
      <c r="N502" s="1"/>
      <c r="O502" s="1"/>
    </row>
    <row r="503" spans="1:15" ht="12.75" customHeight="1">
      <c r="A503" s="30">
        <v>493</v>
      </c>
      <c r="B503" s="384" t="s">
        <v>560</v>
      </c>
      <c r="C503" s="355">
        <v>116.25</v>
      </c>
      <c r="D503" s="356">
        <v>115.26666666666667</v>
      </c>
      <c r="E503" s="356">
        <v>113.53333333333333</v>
      </c>
      <c r="F503" s="356">
        <v>110.81666666666666</v>
      </c>
      <c r="G503" s="356">
        <v>109.08333333333333</v>
      </c>
      <c r="H503" s="356">
        <v>117.98333333333333</v>
      </c>
      <c r="I503" s="356">
        <v>119.71666666666665</v>
      </c>
      <c r="J503" s="356">
        <v>122.43333333333334</v>
      </c>
      <c r="K503" s="355">
        <v>117</v>
      </c>
      <c r="L503" s="355">
        <v>112.55</v>
      </c>
      <c r="M503" s="355">
        <v>11.63589</v>
      </c>
      <c r="N503" s="1"/>
      <c r="O503" s="1"/>
    </row>
    <row r="504" spans="1:15" ht="12.75" customHeight="1">
      <c r="A504" s="30">
        <v>494</v>
      </c>
      <c r="B504" s="384" t="s">
        <v>561</v>
      </c>
      <c r="C504" s="355">
        <v>446.05</v>
      </c>
      <c r="D504" s="356">
        <v>453.11666666666662</v>
      </c>
      <c r="E504" s="356">
        <v>435.23333333333323</v>
      </c>
      <c r="F504" s="356">
        <v>424.41666666666663</v>
      </c>
      <c r="G504" s="356">
        <v>406.53333333333325</v>
      </c>
      <c r="H504" s="356">
        <v>463.93333333333322</v>
      </c>
      <c r="I504" s="356">
        <v>481.81666666666655</v>
      </c>
      <c r="J504" s="356">
        <v>492.63333333333321</v>
      </c>
      <c r="K504" s="355">
        <v>471</v>
      </c>
      <c r="L504" s="355">
        <v>442.3</v>
      </c>
      <c r="M504" s="355">
        <v>1.1315999999999999</v>
      </c>
      <c r="N504" s="1"/>
      <c r="O504" s="1"/>
    </row>
    <row r="505" spans="1:15" ht="12.75" customHeight="1">
      <c r="A505" s="30">
        <v>495</v>
      </c>
      <c r="B505" s="384" t="s">
        <v>282</v>
      </c>
      <c r="C505" s="355">
        <v>1707.3</v>
      </c>
      <c r="D505" s="356">
        <v>1710.7833333333335</v>
      </c>
      <c r="E505" s="356">
        <v>1676.5666666666671</v>
      </c>
      <c r="F505" s="356">
        <v>1645.8333333333335</v>
      </c>
      <c r="G505" s="356">
        <v>1611.616666666667</v>
      </c>
      <c r="H505" s="356">
        <v>1741.5166666666671</v>
      </c>
      <c r="I505" s="356">
        <v>1775.7333333333338</v>
      </c>
      <c r="J505" s="356">
        <v>1806.4666666666672</v>
      </c>
      <c r="K505" s="355">
        <v>1745</v>
      </c>
      <c r="L505" s="355">
        <v>1680.05</v>
      </c>
      <c r="M505" s="355">
        <v>2.6479499999999998</v>
      </c>
      <c r="N505" s="1"/>
      <c r="O505" s="1"/>
    </row>
    <row r="506" spans="1:15" ht="12.75" customHeight="1">
      <c r="A506" s="30">
        <v>496</v>
      </c>
      <c r="B506" s="384" t="s">
        <v>214</v>
      </c>
      <c r="C506" s="355">
        <v>541.70000000000005</v>
      </c>
      <c r="D506" s="356">
        <v>546.2833333333333</v>
      </c>
      <c r="E506" s="356">
        <v>535.41666666666663</v>
      </c>
      <c r="F506" s="356">
        <v>529.13333333333333</v>
      </c>
      <c r="G506" s="356">
        <v>518.26666666666665</v>
      </c>
      <c r="H506" s="356">
        <v>552.56666666666661</v>
      </c>
      <c r="I506" s="356">
        <v>563.43333333333339</v>
      </c>
      <c r="J506" s="356">
        <v>569.71666666666658</v>
      </c>
      <c r="K506" s="355">
        <v>557.15</v>
      </c>
      <c r="L506" s="355">
        <v>540</v>
      </c>
      <c r="M506" s="355">
        <v>81.207729999999998</v>
      </c>
      <c r="N506" s="1"/>
      <c r="O506" s="1"/>
    </row>
    <row r="507" spans="1:15" ht="12.75" customHeight="1">
      <c r="A507" s="30">
        <v>497</v>
      </c>
      <c r="B507" s="384" t="s">
        <v>562</v>
      </c>
      <c r="C507" s="355">
        <v>390.3</v>
      </c>
      <c r="D507" s="356">
        <v>394.26666666666665</v>
      </c>
      <c r="E507" s="356">
        <v>384.0333333333333</v>
      </c>
      <c r="F507" s="356">
        <v>377.76666666666665</v>
      </c>
      <c r="G507" s="356">
        <v>367.5333333333333</v>
      </c>
      <c r="H507" s="356">
        <v>400.5333333333333</v>
      </c>
      <c r="I507" s="356">
        <v>410.76666666666665</v>
      </c>
      <c r="J507" s="356">
        <v>417.0333333333333</v>
      </c>
      <c r="K507" s="355">
        <v>404.5</v>
      </c>
      <c r="L507" s="355">
        <v>388</v>
      </c>
      <c r="M507" s="355">
        <v>3.6765300000000001</v>
      </c>
      <c r="N507" s="1"/>
      <c r="O507" s="1"/>
    </row>
    <row r="508" spans="1:15" ht="12.75" customHeight="1">
      <c r="A508" s="30">
        <v>498</v>
      </c>
      <c r="B508" s="384" t="s">
        <v>283</v>
      </c>
      <c r="C508" s="355">
        <v>13.25</v>
      </c>
      <c r="D508" s="356">
        <v>13.433333333333332</v>
      </c>
      <c r="E508" s="356">
        <v>13.016666666666664</v>
      </c>
      <c r="F508" s="356">
        <v>12.783333333333331</v>
      </c>
      <c r="G508" s="356">
        <v>12.366666666666664</v>
      </c>
      <c r="H508" s="356">
        <v>13.666666666666664</v>
      </c>
      <c r="I508" s="356">
        <v>14.083333333333332</v>
      </c>
      <c r="J508" s="356">
        <v>14.316666666666665</v>
      </c>
      <c r="K508" s="355">
        <v>13.85</v>
      </c>
      <c r="L508" s="355">
        <v>13.2</v>
      </c>
      <c r="M508" s="355">
        <v>1150.1922</v>
      </c>
      <c r="N508" s="1"/>
      <c r="O508" s="1"/>
    </row>
    <row r="509" spans="1:15" ht="12.75" customHeight="1">
      <c r="A509" s="30">
        <v>499</v>
      </c>
      <c r="B509" s="384" t="s">
        <v>215</v>
      </c>
      <c r="C509" s="355">
        <v>249.35</v>
      </c>
      <c r="D509" s="356">
        <v>252.48333333333335</v>
      </c>
      <c r="E509" s="356">
        <v>244.91666666666669</v>
      </c>
      <c r="F509" s="356">
        <v>240.48333333333335</v>
      </c>
      <c r="G509" s="356">
        <v>232.91666666666669</v>
      </c>
      <c r="H509" s="356">
        <v>256.91666666666669</v>
      </c>
      <c r="I509" s="356">
        <v>264.48333333333329</v>
      </c>
      <c r="J509" s="356">
        <v>268.91666666666669</v>
      </c>
      <c r="K509" s="355">
        <v>260.05</v>
      </c>
      <c r="L509" s="355">
        <v>248.05</v>
      </c>
      <c r="M509" s="355">
        <v>111.62018999999999</v>
      </c>
      <c r="N509" s="1"/>
      <c r="O509" s="1"/>
    </row>
    <row r="510" spans="1:15" ht="12.75" customHeight="1">
      <c r="A510" s="30">
        <v>500</v>
      </c>
      <c r="B510" s="384" t="s">
        <v>563</v>
      </c>
      <c r="C510" s="355">
        <v>360.55</v>
      </c>
      <c r="D510" s="356">
        <v>366.5</v>
      </c>
      <c r="E510" s="356">
        <v>346.25</v>
      </c>
      <c r="F510" s="356">
        <v>331.95</v>
      </c>
      <c r="G510" s="356">
        <v>311.7</v>
      </c>
      <c r="H510" s="356">
        <v>380.8</v>
      </c>
      <c r="I510" s="356">
        <v>401.05</v>
      </c>
      <c r="J510" s="356">
        <v>415.35</v>
      </c>
      <c r="K510" s="355">
        <v>386.75</v>
      </c>
      <c r="L510" s="355">
        <v>352.2</v>
      </c>
      <c r="M510" s="355">
        <v>10.06714</v>
      </c>
      <c r="N510" s="1"/>
      <c r="O510" s="1"/>
    </row>
    <row r="511" spans="1:15" ht="12.75" customHeight="1">
      <c r="A511" s="30">
        <v>501</v>
      </c>
      <c r="B511" s="384" t="s">
        <v>564</v>
      </c>
      <c r="C511" s="355">
        <v>1475.75</v>
      </c>
      <c r="D511" s="356">
        <v>1496.4333333333334</v>
      </c>
      <c r="E511" s="356">
        <v>1439.3166666666668</v>
      </c>
      <c r="F511" s="356">
        <v>1402.8833333333334</v>
      </c>
      <c r="G511" s="356">
        <v>1345.7666666666669</v>
      </c>
      <c r="H511" s="356">
        <v>1532.8666666666668</v>
      </c>
      <c r="I511" s="356">
        <v>1589.9833333333336</v>
      </c>
      <c r="J511" s="356">
        <v>1626.4166666666667</v>
      </c>
      <c r="K511" s="355">
        <v>1553.55</v>
      </c>
      <c r="L511" s="355">
        <v>1460</v>
      </c>
      <c r="M511" s="355">
        <v>0.96916000000000002</v>
      </c>
      <c r="N511" s="1"/>
      <c r="O511" s="1"/>
    </row>
    <row r="512" spans="1:15" ht="12.75" customHeight="1">
      <c r="A512" s="303"/>
      <c r="B512" s="303"/>
      <c r="C512" s="304"/>
      <c r="D512" s="304"/>
      <c r="E512" s="304"/>
      <c r="F512" s="304"/>
      <c r="G512" s="304"/>
      <c r="H512" s="304"/>
      <c r="I512" s="304"/>
      <c r="J512" s="303"/>
      <c r="K512" s="303"/>
      <c r="L512" s="303"/>
      <c r="M512" s="305"/>
      <c r="N512" s="1"/>
      <c r="O512" s="1"/>
    </row>
    <row r="513" spans="1:15" ht="12.75" customHeight="1">
      <c r="A513" s="303"/>
      <c r="B513" s="303"/>
      <c r="C513" s="304"/>
      <c r="D513" s="304"/>
      <c r="E513" s="304"/>
      <c r="F513" s="304"/>
      <c r="G513" s="304"/>
      <c r="H513" s="304"/>
      <c r="I513" s="304"/>
      <c r="J513" s="303"/>
      <c r="K513" s="303"/>
      <c r="L513" s="303"/>
      <c r="M513" s="305"/>
      <c r="N513" s="1"/>
      <c r="O513" s="1"/>
    </row>
    <row r="514" spans="1:15" ht="12.75" customHeight="1">
      <c r="A514" s="303"/>
      <c r="B514" s="303"/>
      <c r="C514" s="304"/>
      <c r="D514" s="304"/>
      <c r="E514" s="304"/>
      <c r="F514" s="304"/>
      <c r="G514" s="304"/>
      <c r="H514" s="304"/>
      <c r="I514" s="304"/>
      <c r="J514" s="303"/>
      <c r="K514" s="303"/>
      <c r="L514" s="303"/>
      <c r="M514" s="305"/>
      <c r="N514" s="1"/>
      <c r="O514" s="1"/>
    </row>
    <row r="515" spans="1:15" ht="12.75" customHeight="1">
      <c r="A515" s="303"/>
      <c r="B515" s="303"/>
      <c r="C515" s="304"/>
      <c r="D515" s="304"/>
      <c r="E515" s="304"/>
      <c r="F515" s="304"/>
      <c r="G515" s="304"/>
      <c r="H515" s="304"/>
      <c r="I515" s="304"/>
      <c r="J515" s="303"/>
      <c r="K515" s="303"/>
      <c r="L515" s="303"/>
      <c r="M515" s="305"/>
      <c r="N515" s="1"/>
      <c r="O515" s="1"/>
    </row>
    <row r="516" spans="1:15" ht="12.75" customHeight="1">
      <c r="J516" s="1"/>
      <c r="K516" s="1"/>
      <c r="L516" s="1"/>
      <c r="M516" s="1"/>
      <c r="N516" s="1"/>
      <c r="O516" s="1"/>
    </row>
    <row r="517" spans="1:15" ht="12.75" customHeight="1">
      <c r="J517" s="1"/>
      <c r="K517" s="1"/>
      <c r="L517" s="1"/>
      <c r="M517" s="1"/>
      <c r="N517" s="1"/>
      <c r="O517" s="1"/>
    </row>
    <row r="518" spans="1:15" ht="12.75" customHeight="1">
      <c r="J518" s="1"/>
      <c r="K518" s="1"/>
      <c r="L518" s="1"/>
      <c r="M518" s="1"/>
      <c r="N518" s="1"/>
      <c r="O518" s="1"/>
    </row>
    <row r="519" spans="1:15" ht="12.75" customHeight="1">
      <c r="A519" s="63" t="s">
        <v>286</v>
      </c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2.75" customHeight="1">
      <c r="A520" s="46" t="s">
        <v>216</v>
      </c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2.75" customHeight="1">
      <c r="A521" s="46" t="s">
        <v>217</v>
      </c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2.75" customHeight="1">
      <c r="A522" s="46" t="s">
        <v>218</v>
      </c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2.75" customHeight="1">
      <c r="A523" s="46" t="s">
        <v>219</v>
      </c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2.75" customHeight="1">
      <c r="A524" s="46" t="s">
        <v>220</v>
      </c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2.75" customHeight="1">
      <c r="A525" s="67" t="s">
        <v>222</v>
      </c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2.75" customHeight="1">
      <c r="A526" s="67" t="s">
        <v>223</v>
      </c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2.75" customHeight="1">
      <c r="A527" s="67" t="s">
        <v>224</v>
      </c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2.75" customHeight="1">
      <c r="A528" s="67" t="s">
        <v>225</v>
      </c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2.75" customHeight="1">
      <c r="A529" s="67" t="s">
        <v>226</v>
      </c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ht="12.75" customHeight="1">
      <c r="A530" s="67" t="s">
        <v>227</v>
      </c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ht="12.75" customHeight="1">
      <c r="A531" s="67" t="s">
        <v>228</v>
      </c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ht="12.75" customHeight="1">
      <c r="A532" s="67" t="s">
        <v>229</v>
      </c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ht="12.75" customHeight="1">
      <c r="A533" s="67" t="s">
        <v>230</v>
      </c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</sheetData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500"/>
  <sheetViews>
    <sheetView zoomScale="85" zoomScaleNormal="85" workbookViewId="0">
      <pane ySplit="9" topLeftCell="A10" activePane="bottomLeft" state="frozen"/>
      <selection pane="bottomLeft" activeCell="H10" sqref="H10"/>
    </sheetView>
  </sheetViews>
  <sheetFormatPr defaultColWidth="17.28515625" defaultRowHeight="15" customHeight="1"/>
  <cols>
    <col min="1" max="1" width="12.140625" customWidth="1"/>
    <col min="2" max="2" width="14.28515625" customWidth="1"/>
    <col min="3" max="3" width="28.28515625" customWidth="1"/>
    <col min="4" max="4" width="55.7109375" customWidth="1"/>
    <col min="5" max="5" width="12.42578125" customWidth="1"/>
    <col min="6" max="6" width="13.140625" customWidth="1"/>
    <col min="7" max="7" width="9.5703125" customWidth="1"/>
    <col min="8" max="8" width="10.28515625" customWidth="1"/>
    <col min="9" max="35" width="9.28515625" customWidth="1"/>
  </cols>
  <sheetData>
    <row r="1" spans="1:35" ht="12" customHeight="1">
      <c r="A1" s="71" t="s">
        <v>288</v>
      </c>
      <c r="B1" s="72"/>
      <c r="C1" s="73"/>
      <c r="D1" s="74"/>
      <c r="E1" s="72"/>
      <c r="F1" s="72"/>
      <c r="G1" s="72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</row>
    <row r="2" spans="1:35" ht="12.75" customHeight="1">
      <c r="A2" s="76"/>
      <c r="B2" s="77"/>
      <c r="C2" s="78"/>
      <c r="D2" s="79"/>
      <c r="E2" s="77"/>
      <c r="F2" s="77"/>
      <c r="G2" s="77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</row>
    <row r="3" spans="1:35" ht="12.75" customHeight="1">
      <c r="A3" s="76"/>
      <c r="B3" s="77"/>
      <c r="C3" s="78"/>
      <c r="D3" s="79"/>
      <c r="E3" s="77"/>
      <c r="F3" s="77"/>
      <c r="G3" s="77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</row>
    <row r="4" spans="1:35" ht="12.75" customHeight="1">
      <c r="A4" s="76"/>
      <c r="B4" s="77"/>
      <c r="C4" s="78"/>
      <c r="D4" s="79"/>
      <c r="E4" s="77"/>
      <c r="F4" s="77"/>
      <c r="G4" s="77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</row>
    <row r="5" spans="1:35" ht="6" customHeight="1">
      <c r="A5" s="459"/>
      <c r="B5" s="460"/>
      <c r="C5" s="459"/>
      <c r="D5" s="460"/>
      <c r="E5" s="72"/>
      <c r="F5" s="72"/>
      <c r="G5" s="72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</row>
    <row r="6" spans="1:35" ht="26.25" customHeight="1">
      <c r="A6" s="75"/>
      <c r="B6" s="80"/>
      <c r="C6" s="68"/>
      <c r="D6" s="68"/>
      <c r="E6" s="388" t="s">
        <v>287</v>
      </c>
      <c r="F6" s="72"/>
      <c r="G6" s="72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</row>
    <row r="7" spans="1:35" ht="16.5" customHeight="1">
      <c r="A7" s="81" t="s">
        <v>566</v>
      </c>
      <c r="B7" s="461" t="s">
        <v>567</v>
      </c>
      <c r="C7" s="460"/>
      <c r="D7" s="7">
        <f>Main!B10</f>
        <v>44607</v>
      </c>
      <c r="E7" s="82"/>
      <c r="F7" s="72"/>
      <c r="G7" s="83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</row>
    <row r="8" spans="1:35" ht="12.75" customHeight="1">
      <c r="A8" s="71"/>
      <c r="B8" s="72"/>
      <c r="C8" s="73"/>
      <c r="D8" s="74"/>
      <c r="E8" s="82"/>
      <c r="F8" s="82"/>
      <c r="G8" s="82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</row>
    <row r="9" spans="1:35" ht="51">
      <c r="A9" s="84" t="s">
        <v>568</v>
      </c>
      <c r="B9" s="85" t="s">
        <v>569</v>
      </c>
      <c r="C9" s="85" t="s">
        <v>570</v>
      </c>
      <c r="D9" s="85" t="s">
        <v>571</v>
      </c>
      <c r="E9" s="85" t="s">
        <v>572</v>
      </c>
      <c r="F9" s="85" t="s">
        <v>573</v>
      </c>
      <c r="G9" s="85" t="s">
        <v>574</v>
      </c>
      <c r="H9" s="85" t="s">
        <v>575</v>
      </c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</row>
    <row r="10" spans="1:35" ht="12.75" customHeight="1">
      <c r="A10" s="86">
        <v>44606</v>
      </c>
      <c r="B10" s="29">
        <v>532166</v>
      </c>
      <c r="C10" s="28" t="s">
        <v>1016</v>
      </c>
      <c r="D10" s="28" t="s">
        <v>1017</v>
      </c>
      <c r="E10" s="28" t="s">
        <v>577</v>
      </c>
      <c r="F10" s="87">
        <v>500000</v>
      </c>
      <c r="G10" s="29">
        <v>0.44</v>
      </c>
      <c r="H10" s="29" t="s">
        <v>312</v>
      </c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</row>
    <row r="11" spans="1:35" ht="12.75" customHeight="1">
      <c r="A11" s="86">
        <v>44606</v>
      </c>
      <c r="B11" s="29">
        <v>532166</v>
      </c>
      <c r="C11" s="28" t="s">
        <v>1016</v>
      </c>
      <c r="D11" s="28" t="s">
        <v>854</v>
      </c>
      <c r="E11" s="28" t="s">
        <v>576</v>
      </c>
      <c r="F11" s="87">
        <v>500000</v>
      </c>
      <c r="G11" s="29">
        <v>0.44</v>
      </c>
      <c r="H11" s="29" t="s">
        <v>312</v>
      </c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</row>
    <row r="12" spans="1:35" ht="12.75" customHeight="1">
      <c r="A12" s="86">
        <v>44606</v>
      </c>
      <c r="B12" s="29">
        <v>530109</v>
      </c>
      <c r="C12" s="28" t="s">
        <v>1018</v>
      </c>
      <c r="D12" s="28" t="s">
        <v>1019</v>
      </c>
      <c r="E12" s="28" t="s">
        <v>576</v>
      </c>
      <c r="F12" s="87">
        <v>564227</v>
      </c>
      <c r="G12" s="29">
        <v>3.9</v>
      </c>
      <c r="H12" s="29" t="s">
        <v>312</v>
      </c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</row>
    <row r="13" spans="1:35" ht="12.75" customHeight="1">
      <c r="A13" s="86">
        <v>44606</v>
      </c>
      <c r="B13" s="29">
        <v>509053</v>
      </c>
      <c r="C13" s="28" t="s">
        <v>981</v>
      </c>
      <c r="D13" s="28" t="s">
        <v>1020</v>
      </c>
      <c r="E13" s="28" t="s">
        <v>577</v>
      </c>
      <c r="F13" s="87">
        <v>199134</v>
      </c>
      <c r="G13" s="29">
        <v>66.28</v>
      </c>
      <c r="H13" s="29" t="s">
        <v>312</v>
      </c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</row>
    <row r="14" spans="1:35" ht="12.75" customHeight="1">
      <c r="A14" s="86">
        <v>44606</v>
      </c>
      <c r="B14" s="29">
        <v>509053</v>
      </c>
      <c r="C14" s="28" t="s">
        <v>981</v>
      </c>
      <c r="D14" s="28" t="s">
        <v>982</v>
      </c>
      <c r="E14" s="28" t="s">
        <v>576</v>
      </c>
      <c r="F14" s="87">
        <v>245</v>
      </c>
      <c r="G14" s="29">
        <v>68</v>
      </c>
      <c r="H14" s="29" t="s">
        <v>312</v>
      </c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</row>
    <row r="15" spans="1:35" ht="12.75" customHeight="1">
      <c r="A15" s="86">
        <v>44606</v>
      </c>
      <c r="B15" s="29">
        <v>509053</v>
      </c>
      <c r="C15" s="28" t="s">
        <v>981</v>
      </c>
      <c r="D15" s="28" t="s">
        <v>982</v>
      </c>
      <c r="E15" s="28" t="s">
        <v>577</v>
      </c>
      <c r="F15" s="87">
        <v>200000</v>
      </c>
      <c r="G15" s="29">
        <v>68</v>
      </c>
      <c r="H15" s="29" t="s">
        <v>312</v>
      </c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</row>
    <row r="16" spans="1:35" ht="12.75" customHeight="1">
      <c r="A16" s="86">
        <v>44606</v>
      </c>
      <c r="B16" s="29">
        <v>539621</v>
      </c>
      <c r="C16" s="28" t="s">
        <v>1021</v>
      </c>
      <c r="D16" s="28" t="s">
        <v>1022</v>
      </c>
      <c r="E16" s="28" t="s">
        <v>576</v>
      </c>
      <c r="F16" s="87">
        <v>15000</v>
      </c>
      <c r="G16" s="29">
        <v>64.02</v>
      </c>
      <c r="H16" s="29" t="s">
        <v>312</v>
      </c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</row>
    <row r="17" spans="1:35" ht="12.75" customHeight="1">
      <c r="A17" s="86">
        <v>44606</v>
      </c>
      <c r="B17" s="29">
        <v>539621</v>
      </c>
      <c r="C17" s="28" t="s">
        <v>1021</v>
      </c>
      <c r="D17" s="28" t="s">
        <v>1022</v>
      </c>
      <c r="E17" s="28" t="s">
        <v>577</v>
      </c>
      <c r="F17" s="87">
        <v>40000</v>
      </c>
      <c r="G17" s="29">
        <v>61.15</v>
      </c>
      <c r="H17" s="29" t="s">
        <v>312</v>
      </c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</row>
    <row r="18" spans="1:35" ht="12.75" customHeight="1">
      <c r="A18" s="86">
        <v>44606</v>
      </c>
      <c r="B18" s="29">
        <v>539621</v>
      </c>
      <c r="C18" s="28" t="s">
        <v>1021</v>
      </c>
      <c r="D18" s="28" t="s">
        <v>1023</v>
      </c>
      <c r="E18" s="28" t="s">
        <v>577</v>
      </c>
      <c r="F18" s="87">
        <v>30000</v>
      </c>
      <c r="G18" s="29">
        <v>61.32</v>
      </c>
      <c r="H18" s="29" t="s">
        <v>312</v>
      </c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</row>
    <row r="19" spans="1:35" ht="12.75" customHeight="1">
      <c r="A19" s="86">
        <v>44606</v>
      </c>
      <c r="B19" s="29">
        <v>534731</v>
      </c>
      <c r="C19" s="28" t="s">
        <v>1024</v>
      </c>
      <c r="D19" s="28" t="s">
        <v>1025</v>
      </c>
      <c r="E19" s="28" t="s">
        <v>577</v>
      </c>
      <c r="F19" s="87">
        <v>92861</v>
      </c>
      <c r="G19" s="29">
        <v>1.64</v>
      </c>
      <c r="H19" s="29" t="s">
        <v>312</v>
      </c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</row>
    <row r="20" spans="1:35" ht="12.75" customHeight="1">
      <c r="A20" s="86">
        <v>44606</v>
      </c>
      <c r="B20" s="29">
        <v>534796</v>
      </c>
      <c r="C20" s="28" t="s">
        <v>1026</v>
      </c>
      <c r="D20" s="28" t="s">
        <v>1027</v>
      </c>
      <c r="E20" s="28" t="s">
        <v>576</v>
      </c>
      <c r="F20" s="87">
        <v>20000</v>
      </c>
      <c r="G20" s="29">
        <v>22</v>
      </c>
      <c r="H20" s="29" t="s">
        <v>312</v>
      </c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</row>
    <row r="21" spans="1:35" ht="12.75" customHeight="1">
      <c r="A21" s="86">
        <v>44606</v>
      </c>
      <c r="B21" s="29">
        <v>539131</v>
      </c>
      <c r="C21" s="28" t="s">
        <v>1028</v>
      </c>
      <c r="D21" s="28" t="s">
        <v>1029</v>
      </c>
      <c r="E21" s="28" t="s">
        <v>576</v>
      </c>
      <c r="F21" s="87">
        <v>24060</v>
      </c>
      <c r="G21" s="29">
        <v>3.49</v>
      </c>
      <c r="H21" s="29" t="s">
        <v>312</v>
      </c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</row>
    <row r="22" spans="1:35" ht="12.75" customHeight="1">
      <c r="A22" s="86">
        <v>44606</v>
      </c>
      <c r="B22" s="29">
        <v>539680</v>
      </c>
      <c r="C22" s="28" t="s">
        <v>1030</v>
      </c>
      <c r="D22" s="28" t="s">
        <v>1031</v>
      </c>
      <c r="E22" s="28" t="s">
        <v>576</v>
      </c>
      <c r="F22" s="87">
        <v>24000</v>
      </c>
      <c r="G22" s="29">
        <v>16.05</v>
      </c>
      <c r="H22" s="29" t="s">
        <v>312</v>
      </c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</row>
    <row r="23" spans="1:35" ht="12.75" customHeight="1">
      <c r="A23" s="86">
        <v>44606</v>
      </c>
      <c r="B23" s="29">
        <v>533761</v>
      </c>
      <c r="C23" s="28" t="s">
        <v>1032</v>
      </c>
      <c r="D23" s="28" t="s">
        <v>1033</v>
      </c>
      <c r="E23" s="28" t="s">
        <v>576</v>
      </c>
      <c r="F23" s="87">
        <v>3149820</v>
      </c>
      <c r="G23" s="29">
        <v>87.5</v>
      </c>
      <c r="H23" s="29" t="s">
        <v>312</v>
      </c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</row>
    <row r="24" spans="1:35" ht="12.75" customHeight="1">
      <c r="A24" s="86">
        <v>44606</v>
      </c>
      <c r="B24" s="29">
        <v>533761</v>
      </c>
      <c r="C24" s="28" t="s">
        <v>1032</v>
      </c>
      <c r="D24" s="28" t="s">
        <v>1034</v>
      </c>
      <c r="E24" s="28" t="s">
        <v>577</v>
      </c>
      <c r="F24" s="87">
        <v>226564</v>
      </c>
      <c r="G24" s="29">
        <v>87.5</v>
      </c>
      <c r="H24" s="29" t="s">
        <v>312</v>
      </c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</row>
    <row r="25" spans="1:35" ht="12.75" customHeight="1">
      <c r="A25" s="86">
        <v>44606</v>
      </c>
      <c r="B25" s="29">
        <v>533761</v>
      </c>
      <c r="C25" s="28" t="s">
        <v>1032</v>
      </c>
      <c r="D25" s="28" t="s">
        <v>1035</v>
      </c>
      <c r="E25" s="28" t="s">
        <v>577</v>
      </c>
      <c r="F25" s="87">
        <v>329292</v>
      </c>
      <c r="G25" s="29">
        <v>87.5</v>
      </c>
      <c r="H25" s="29" t="s">
        <v>312</v>
      </c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</row>
    <row r="26" spans="1:35" ht="12.75" customHeight="1">
      <c r="A26" s="86">
        <v>44606</v>
      </c>
      <c r="B26" s="29">
        <v>533761</v>
      </c>
      <c r="C26" s="28" t="s">
        <v>1032</v>
      </c>
      <c r="D26" s="28" t="s">
        <v>1036</v>
      </c>
      <c r="E26" s="28" t="s">
        <v>577</v>
      </c>
      <c r="F26" s="87">
        <v>400000</v>
      </c>
      <c r="G26" s="29">
        <v>87.5</v>
      </c>
      <c r="H26" s="29" t="s">
        <v>312</v>
      </c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</row>
    <row r="27" spans="1:35" ht="12.75" customHeight="1">
      <c r="A27" s="86">
        <v>44606</v>
      </c>
      <c r="B27" s="29">
        <v>533761</v>
      </c>
      <c r="C27" s="28" t="s">
        <v>1032</v>
      </c>
      <c r="D27" s="28" t="s">
        <v>1037</v>
      </c>
      <c r="E27" s="28" t="s">
        <v>577</v>
      </c>
      <c r="F27" s="87">
        <v>592148</v>
      </c>
      <c r="G27" s="29">
        <v>87.5</v>
      </c>
      <c r="H27" s="29" t="s">
        <v>312</v>
      </c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</row>
    <row r="28" spans="1:35" ht="12.75" customHeight="1">
      <c r="A28" s="86">
        <v>44606</v>
      </c>
      <c r="B28" s="29">
        <v>533761</v>
      </c>
      <c r="C28" s="28" t="s">
        <v>1032</v>
      </c>
      <c r="D28" s="28" t="s">
        <v>1038</v>
      </c>
      <c r="E28" s="28" t="s">
        <v>577</v>
      </c>
      <c r="F28" s="87">
        <v>688624</v>
      </c>
      <c r="G28" s="29">
        <v>87.5</v>
      </c>
      <c r="H28" s="29" t="s">
        <v>312</v>
      </c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</row>
    <row r="29" spans="1:35" ht="12.75" customHeight="1">
      <c r="A29" s="86">
        <v>44606</v>
      </c>
      <c r="B29" s="29">
        <v>533761</v>
      </c>
      <c r="C29" s="28" t="s">
        <v>1032</v>
      </c>
      <c r="D29" s="28" t="s">
        <v>1039</v>
      </c>
      <c r="E29" s="28" t="s">
        <v>577</v>
      </c>
      <c r="F29" s="87">
        <v>714924</v>
      </c>
      <c r="G29" s="29">
        <v>87.24</v>
      </c>
      <c r="H29" s="29" t="s">
        <v>312</v>
      </c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</row>
    <row r="30" spans="1:35" ht="12.75" customHeight="1">
      <c r="A30" s="86">
        <v>44606</v>
      </c>
      <c r="B30" s="29">
        <v>541627</v>
      </c>
      <c r="C30" s="28" t="s">
        <v>1040</v>
      </c>
      <c r="D30" s="28" t="s">
        <v>1041</v>
      </c>
      <c r="E30" s="28" t="s">
        <v>576</v>
      </c>
      <c r="F30" s="87">
        <v>167919</v>
      </c>
      <c r="G30" s="29">
        <v>3.35</v>
      </c>
      <c r="H30" s="29" t="s">
        <v>312</v>
      </c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</row>
    <row r="31" spans="1:35" ht="12.75" customHeight="1">
      <c r="A31" s="86">
        <v>44606</v>
      </c>
      <c r="B31" s="29">
        <v>541627</v>
      </c>
      <c r="C31" s="28" t="s">
        <v>1040</v>
      </c>
      <c r="D31" s="28" t="s">
        <v>1042</v>
      </c>
      <c r="E31" s="28" t="s">
        <v>577</v>
      </c>
      <c r="F31" s="87">
        <v>167919</v>
      </c>
      <c r="G31" s="29">
        <v>3.35</v>
      </c>
      <c r="H31" s="29" t="s">
        <v>312</v>
      </c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</row>
    <row r="32" spans="1:35" ht="12.75" customHeight="1">
      <c r="A32" s="86">
        <v>44606</v>
      </c>
      <c r="B32" s="29">
        <v>531661</v>
      </c>
      <c r="C32" s="28" t="s">
        <v>983</v>
      </c>
      <c r="D32" s="28" t="s">
        <v>1043</v>
      </c>
      <c r="E32" s="28" t="s">
        <v>576</v>
      </c>
      <c r="F32" s="87">
        <v>37862</v>
      </c>
      <c r="G32" s="29">
        <v>24.86</v>
      </c>
      <c r="H32" s="29" t="s">
        <v>312</v>
      </c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</row>
    <row r="33" spans="1:35" ht="12.75" customHeight="1">
      <c r="A33" s="86">
        <v>44606</v>
      </c>
      <c r="B33" s="29">
        <v>531661</v>
      </c>
      <c r="C33" s="28" t="s">
        <v>983</v>
      </c>
      <c r="D33" s="28" t="s">
        <v>1043</v>
      </c>
      <c r="E33" s="28" t="s">
        <v>577</v>
      </c>
      <c r="F33" s="87">
        <v>12315</v>
      </c>
      <c r="G33" s="29">
        <v>25.04</v>
      </c>
      <c r="H33" s="29" t="s">
        <v>312</v>
      </c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</row>
    <row r="34" spans="1:35" ht="12.75" customHeight="1">
      <c r="A34" s="86">
        <v>44606</v>
      </c>
      <c r="B34" s="29">
        <v>531661</v>
      </c>
      <c r="C34" s="28" t="s">
        <v>983</v>
      </c>
      <c r="D34" s="28" t="s">
        <v>986</v>
      </c>
      <c r="E34" s="28" t="s">
        <v>577</v>
      </c>
      <c r="F34" s="87">
        <v>61000</v>
      </c>
      <c r="G34" s="29">
        <v>24.93</v>
      </c>
      <c r="H34" s="29" t="s">
        <v>312</v>
      </c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</row>
    <row r="35" spans="1:35" ht="12.75" customHeight="1">
      <c r="A35" s="86">
        <v>44606</v>
      </c>
      <c r="B35" s="29">
        <v>531661</v>
      </c>
      <c r="C35" s="28" t="s">
        <v>983</v>
      </c>
      <c r="D35" s="28" t="s">
        <v>984</v>
      </c>
      <c r="E35" s="28" t="s">
        <v>577</v>
      </c>
      <c r="F35" s="87">
        <v>33425</v>
      </c>
      <c r="G35" s="29">
        <v>25.05</v>
      </c>
      <c r="H35" s="29" t="s">
        <v>312</v>
      </c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</row>
    <row r="36" spans="1:35" ht="12.75" customHeight="1">
      <c r="A36" s="86">
        <v>44606</v>
      </c>
      <c r="B36" s="29">
        <v>531661</v>
      </c>
      <c r="C36" s="28" t="s">
        <v>983</v>
      </c>
      <c r="D36" s="28" t="s">
        <v>985</v>
      </c>
      <c r="E36" s="28" t="s">
        <v>577</v>
      </c>
      <c r="F36" s="87">
        <v>538620</v>
      </c>
      <c r="G36" s="29">
        <v>25.05</v>
      </c>
      <c r="H36" s="29" t="s">
        <v>312</v>
      </c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</row>
    <row r="37" spans="1:35" ht="12.75" customHeight="1">
      <c r="A37" s="86">
        <v>44606</v>
      </c>
      <c r="B37" s="29">
        <v>540134</v>
      </c>
      <c r="C37" s="28" t="s">
        <v>1044</v>
      </c>
      <c r="D37" s="28" t="s">
        <v>1045</v>
      </c>
      <c r="E37" s="28" t="s">
        <v>576</v>
      </c>
      <c r="F37" s="87">
        <v>32840</v>
      </c>
      <c r="G37" s="29">
        <v>3.81</v>
      </c>
      <c r="H37" s="29" t="s">
        <v>312</v>
      </c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</row>
    <row r="38" spans="1:35" ht="12.75" customHeight="1">
      <c r="A38" s="86">
        <v>44606</v>
      </c>
      <c r="B38" s="29">
        <v>540134</v>
      </c>
      <c r="C38" s="28" t="s">
        <v>1044</v>
      </c>
      <c r="D38" s="28" t="s">
        <v>1045</v>
      </c>
      <c r="E38" s="28" t="s">
        <v>577</v>
      </c>
      <c r="F38" s="87">
        <v>10000</v>
      </c>
      <c r="G38" s="29">
        <v>4</v>
      </c>
      <c r="H38" s="29" t="s">
        <v>312</v>
      </c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</row>
    <row r="39" spans="1:35" ht="12.75" customHeight="1">
      <c r="A39" s="86">
        <v>44606</v>
      </c>
      <c r="B39" s="29">
        <v>541983</v>
      </c>
      <c r="C39" s="28" t="s">
        <v>987</v>
      </c>
      <c r="D39" s="28" t="s">
        <v>1046</v>
      </c>
      <c r="E39" s="28" t="s">
        <v>576</v>
      </c>
      <c r="F39" s="87">
        <v>69000</v>
      </c>
      <c r="G39" s="29">
        <v>12.65</v>
      </c>
      <c r="H39" s="29" t="s">
        <v>312</v>
      </c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</row>
    <row r="40" spans="1:35" ht="12.75" customHeight="1">
      <c r="A40" s="86">
        <v>44606</v>
      </c>
      <c r="B40" s="29">
        <v>541983</v>
      </c>
      <c r="C40" s="28" t="s">
        <v>987</v>
      </c>
      <c r="D40" s="28" t="s">
        <v>1046</v>
      </c>
      <c r="E40" s="28" t="s">
        <v>577</v>
      </c>
      <c r="F40" s="87">
        <v>63000</v>
      </c>
      <c r="G40" s="29">
        <v>12.62</v>
      </c>
      <c r="H40" s="29" t="s">
        <v>312</v>
      </c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</row>
    <row r="41" spans="1:35" ht="12.75" customHeight="1">
      <c r="A41" s="86">
        <v>44606</v>
      </c>
      <c r="B41" s="29">
        <v>512405</v>
      </c>
      <c r="C41" s="28" t="s">
        <v>1047</v>
      </c>
      <c r="D41" s="28" t="s">
        <v>1048</v>
      </c>
      <c r="E41" s="28" t="s">
        <v>577</v>
      </c>
      <c r="F41" s="87">
        <v>236724</v>
      </c>
      <c r="G41" s="29">
        <v>4.92</v>
      </c>
      <c r="H41" s="29" t="s">
        <v>312</v>
      </c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</row>
    <row r="42" spans="1:35" ht="12.75" customHeight="1">
      <c r="A42" s="86">
        <v>44606</v>
      </c>
      <c r="B42" s="29">
        <v>512405</v>
      </c>
      <c r="C42" s="28" t="s">
        <v>1047</v>
      </c>
      <c r="D42" s="28" t="s">
        <v>1049</v>
      </c>
      <c r="E42" s="28" t="s">
        <v>576</v>
      </c>
      <c r="F42" s="87">
        <v>100000</v>
      </c>
      <c r="G42" s="29">
        <v>4.92</v>
      </c>
      <c r="H42" s="29" t="s">
        <v>312</v>
      </c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</row>
    <row r="43" spans="1:35" ht="12.75" customHeight="1">
      <c r="A43" s="86">
        <v>44606</v>
      </c>
      <c r="B43" s="29">
        <v>512405</v>
      </c>
      <c r="C43" s="28" t="s">
        <v>1047</v>
      </c>
      <c r="D43" s="28" t="s">
        <v>1050</v>
      </c>
      <c r="E43" s="28" t="s">
        <v>576</v>
      </c>
      <c r="F43" s="87">
        <v>90000</v>
      </c>
      <c r="G43" s="29">
        <v>4.92</v>
      </c>
      <c r="H43" s="29" t="s">
        <v>312</v>
      </c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</row>
    <row r="44" spans="1:35" ht="12.75" customHeight="1">
      <c r="A44" s="86">
        <v>44606</v>
      </c>
      <c r="B44" s="29">
        <v>526859</v>
      </c>
      <c r="C44" s="28" t="s">
        <v>1051</v>
      </c>
      <c r="D44" s="28" t="s">
        <v>1052</v>
      </c>
      <c r="E44" s="28" t="s">
        <v>576</v>
      </c>
      <c r="F44" s="87">
        <v>567000</v>
      </c>
      <c r="G44" s="29">
        <v>12.15</v>
      </c>
      <c r="H44" s="29" t="s">
        <v>312</v>
      </c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</row>
    <row r="45" spans="1:35" ht="12.75" customHeight="1">
      <c r="A45" s="86">
        <v>44606</v>
      </c>
      <c r="B45" s="29">
        <v>542924</v>
      </c>
      <c r="C45" s="28" t="s">
        <v>956</v>
      </c>
      <c r="D45" s="28" t="s">
        <v>1053</v>
      </c>
      <c r="E45" s="28" t="s">
        <v>577</v>
      </c>
      <c r="F45" s="87">
        <v>66000</v>
      </c>
      <c r="G45" s="29">
        <v>19.989999999999998</v>
      </c>
      <c r="H45" s="29" t="s">
        <v>312</v>
      </c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</row>
    <row r="46" spans="1:35" ht="12.75" customHeight="1">
      <c r="A46" s="86">
        <v>44606</v>
      </c>
      <c r="B46" s="29">
        <v>542924</v>
      </c>
      <c r="C46" s="28" t="s">
        <v>956</v>
      </c>
      <c r="D46" s="28" t="s">
        <v>1054</v>
      </c>
      <c r="E46" s="28" t="s">
        <v>576</v>
      </c>
      <c r="F46" s="87">
        <v>36000</v>
      </c>
      <c r="G46" s="29">
        <v>20</v>
      </c>
      <c r="H46" s="29" t="s">
        <v>312</v>
      </c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</row>
    <row r="47" spans="1:35" ht="12.75" customHeight="1">
      <c r="A47" s="86">
        <v>44606</v>
      </c>
      <c r="B47" s="29">
        <v>532154</v>
      </c>
      <c r="C47" s="28" t="s">
        <v>1055</v>
      </c>
      <c r="D47" s="28" t="s">
        <v>1056</v>
      </c>
      <c r="E47" s="28" t="s">
        <v>577</v>
      </c>
      <c r="F47" s="87">
        <v>2786431</v>
      </c>
      <c r="G47" s="29">
        <v>1.5</v>
      </c>
      <c r="H47" s="29" t="s">
        <v>312</v>
      </c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</row>
    <row r="48" spans="1:35" ht="12.75" customHeight="1">
      <c r="A48" s="86">
        <v>44606</v>
      </c>
      <c r="B48" s="29">
        <v>535730</v>
      </c>
      <c r="C48" s="28" t="s">
        <v>1057</v>
      </c>
      <c r="D48" s="28" t="s">
        <v>1058</v>
      </c>
      <c r="E48" s="28" t="s">
        <v>577</v>
      </c>
      <c r="F48" s="87">
        <v>2684740</v>
      </c>
      <c r="G48" s="29">
        <v>1.67</v>
      </c>
      <c r="H48" s="29" t="s">
        <v>312</v>
      </c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</row>
    <row r="49" spans="1:35" ht="12.75" customHeight="1">
      <c r="A49" s="86">
        <v>44606</v>
      </c>
      <c r="B49" s="29">
        <v>535730</v>
      </c>
      <c r="C49" s="28" t="s">
        <v>1057</v>
      </c>
      <c r="D49" s="28" t="s">
        <v>854</v>
      </c>
      <c r="E49" s="28" t="s">
        <v>576</v>
      </c>
      <c r="F49" s="87">
        <v>2250000</v>
      </c>
      <c r="G49" s="29">
        <v>1.73</v>
      </c>
      <c r="H49" s="29" t="s">
        <v>312</v>
      </c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</row>
    <row r="50" spans="1:35" ht="12.75" customHeight="1">
      <c r="A50" s="86">
        <v>44606</v>
      </c>
      <c r="B50" s="29">
        <v>535730</v>
      </c>
      <c r="C50" s="28" t="s">
        <v>1057</v>
      </c>
      <c r="D50" s="28" t="s">
        <v>1059</v>
      </c>
      <c r="E50" s="28" t="s">
        <v>576</v>
      </c>
      <c r="F50" s="87">
        <v>1200000</v>
      </c>
      <c r="G50" s="29">
        <v>1.82</v>
      </c>
      <c r="H50" s="29" t="s">
        <v>312</v>
      </c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</row>
    <row r="51" spans="1:35" ht="12.75" customHeight="1">
      <c r="A51" s="86">
        <v>44606</v>
      </c>
      <c r="B51" s="29">
        <v>535730</v>
      </c>
      <c r="C51" s="28" t="s">
        <v>1057</v>
      </c>
      <c r="D51" s="28" t="s">
        <v>1059</v>
      </c>
      <c r="E51" s="28" t="s">
        <v>577</v>
      </c>
      <c r="F51" s="87">
        <v>1198982</v>
      </c>
      <c r="G51" s="29">
        <v>1.82</v>
      </c>
      <c r="H51" s="29" t="s">
        <v>312</v>
      </c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</row>
    <row r="52" spans="1:35" ht="12.75" customHeight="1">
      <c r="A52" s="86">
        <v>44606</v>
      </c>
      <c r="B52" s="29">
        <v>535730</v>
      </c>
      <c r="C52" s="28" t="s">
        <v>1057</v>
      </c>
      <c r="D52" s="28" t="s">
        <v>1042</v>
      </c>
      <c r="E52" s="28" t="s">
        <v>576</v>
      </c>
      <c r="F52" s="87">
        <v>1000000</v>
      </c>
      <c r="G52" s="29">
        <v>1.82</v>
      </c>
      <c r="H52" s="29" t="s">
        <v>312</v>
      </c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</row>
    <row r="53" spans="1:35" ht="12.75" customHeight="1">
      <c r="A53" s="86">
        <v>44606</v>
      </c>
      <c r="B53" s="29">
        <v>535730</v>
      </c>
      <c r="C53" s="28" t="s">
        <v>1057</v>
      </c>
      <c r="D53" s="28" t="s">
        <v>1060</v>
      </c>
      <c r="E53" s="28" t="s">
        <v>577</v>
      </c>
      <c r="F53" s="87">
        <v>5097550</v>
      </c>
      <c r="G53" s="29">
        <v>1.82</v>
      </c>
      <c r="H53" s="29" t="s">
        <v>312</v>
      </c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</row>
    <row r="54" spans="1:35" ht="12.75" customHeight="1">
      <c r="A54" s="86">
        <v>44606</v>
      </c>
      <c r="B54" s="29">
        <v>535730</v>
      </c>
      <c r="C54" s="28" t="s">
        <v>1057</v>
      </c>
      <c r="D54" s="28" t="s">
        <v>1061</v>
      </c>
      <c r="E54" s="28" t="s">
        <v>577</v>
      </c>
      <c r="F54" s="87">
        <v>1648580</v>
      </c>
      <c r="G54" s="29">
        <v>1.82</v>
      </c>
      <c r="H54" s="29" t="s">
        <v>312</v>
      </c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</row>
    <row r="55" spans="1:35" ht="12.75" customHeight="1">
      <c r="A55" s="86">
        <v>44606</v>
      </c>
      <c r="B55" s="29">
        <v>535730</v>
      </c>
      <c r="C55" s="28" t="s">
        <v>1057</v>
      </c>
      <c r="D55" s="28" t="s">
        <v>1062</v>
      </c>
      <c r="E55" s="28" t="s">
        <v>577</v>
      </c>
      <c r="F55" s="87">
        <v>5809465</v>
      </c>
      <c r="G55" s="29">
        <v>1.82</v>
      </c>
      <c r="H55" s="29" t="s">
        <v>312</v>
      </c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</row>
    <row r="56" spans="1:35" ht="12.75" customHeight="1">
      <c r="A56" s="86">
        <v>44606</v>
      </c>
      <c r="B56" s="29">
        <v>535730</v>
      </c>
      <c r="C56" s="28" t="s">
        <v>1057</v>
      </c>
      <c r="D56" s="28" t="s">
        <v>1063</v>
      </c>
      <c r="E56" s="28" t="s">
        <v>577</v>
      </c>
      <c r="F56" s="87">
        <v>820528</v>
      </c>
      <c r="G56" s="29">
        <v>1.76</v>
      </c>
      <c r="H56" s="29" t="s">
        <v>312</v>
      </c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</row>
    <row r="57" spans="1:35" ht="12.75" customHeight="1">
      <c r="A57" s="86">
        <v>44606</v>
      </c>
      <c r="B57" s="29">
        <v>539910</v>
      </c>
      <c r="C57" s="28" t="s">
        <v>1064</v>
      </c>
      <c r="D57" s="28" t="s">
        <v>1065</v>
      </c>
      <c r="E57" s="28" t="s">
        <v>577</v>
      </c>
      <c r="F57" s="87">
        <v>287573</v>
      </c>
      <c r="G57" s="29">
        <v>10.47</v>
      </c>
      <c r="H57" s="29" t="s">
        <v>312</v>
      </c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</row>
    <row r="58" spans="1:35" ht="12.75" customHeight="1">
      <c r="A58" s="86">
        <v>44606</v>
      </c>
      <c r="B58" s="29">
        <v>515059</v>
      </c>
      <c r="C58" s="28" t="s">
        <v>1066</v>
      </c>
      <c r="D58" s="28" t="s">
        <v>1067</v>
      </c>
      <c r="E58" s="28" t="s">
        <v>576</v>
      </c>
      <c r="F58" s="87">
        <v>127987</v>
      </c>
      <c r="G58" s="29">
        <v>29.7</v>
      </c>
      <c r="H58" s="29" t="s">
        <v>312</v>
      </c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</row>
    <row r="59" spans="1:35" ht="12.75" customHeight="1">
      <c r="A59" s="86">
        <v>44606</v>
      </c>
      <c r="B59" s="29">
        <v>515059</v>
      </c>
      <c r="C59" s="28" t="s">
        <v>1066</v>
      </c>
      <c r="D59" s="28" t="s">
        <v>1068</v>
      </c>
      <c r="E59" s="28" t="s">
        <v>577</v>
      </c>
      <c r="F59" s="87">
        <v>127987</v>
      </c>
      <c r="G59" s="29">
        <v>29.7</v>
      </c>
      <c r="H59" s="29" t="s">
        <v>312</v>
      </c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</row>
    <row r="60" spans="1:35" ht="12.75" customHeight="1">
      <c r="A60" s="86">
        <v>44606</v>
      </c>
      <c r="B60" s="29">
        <v>543207</v>
      </c>
      <c r="C60" s="28" t="s">
        <v>988</v>
      </c>
      <c r="D60" s="28" t="s">
        <v>989</v>
      </c>
      <c r="E60" s="28" t="s">
        <v>576</v>
      </c>
      <c r="F60" s="87">
        <v>68924</v>
      </c>
      <c r="G60" s="29">
        <v>12.99</v>
      </c>
      <c r="H60" s="29" t="s">
        <v>312</v>
      </c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</row>
    <row r="61" spans="1:35" ht="12.75" customHeight="1">
      <c r="A61" s="86">
        <v>44606</v>
      </c>
      <c r="B61" s="29">
        <v>543207</v>
      </c>
      <c r="C61" s="28" t="s">
        <v>988</v>
      </c>
      <c r="D61" s="28" t="s">
        <v>989</v>
      </c>
      <c r="E61" s="28" t="s">
        <v>577</v>
      </c>
      <c r="F61" s="87">
        <v>35514</v>
      </c>
      <c r="G61" s="29">
        <v>12.95</v>
      </c>
      <c r="H61" s="29" t="s">
        <v>312</v>
      </c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</row>
    <row r="62" spans="1:35" ht="12.75" customHeight="1">
      <c r="A62" s="86">
        <v>44606</v>
      </c>
      <c r="B62" s="29">
        <v>532911</v>
      </c>
      <c r="C62" s="18" t="s">
        <v>990</v>
      </c>
      <c r="D62" s="18" t="s">
        <v>1069</v>
      </c>
      <c r="E62" s="28" t="s">
        <v>577</v>
      </c>
      <c r="F62" s="87">
        <v>77999</v>
      </c>
      <c r="G62" s="29">
        <v>9.0500000000000007</v>
      </c>
      <c r="H62" s="29" t="s">
        <v>312</v>
      </c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</row>
    <row r="63" spans="1:35" ht="12.75" customHeight="1">
      <c r="A63" s="86">
        <v>44606</v>
      </c>
      <c r="B63" s="29">
        <v>504335</v>
      </c>
      <c r="C63" s="28" t="s">
        <v>1070</v>
      </c>
      <c r="D63" s="28" t="s">
        <v>1071</v>
      </c>
      <c r="E63" s="28" t="s">
        <v>577</v>
      </c>
      <c r="F63" s="87">
        <v>1000000</v>
      </c>
      <c r="G63" s="29">
        <v>0.5</v>
      </c>
      <c r="H63" s="29" t="s">
        <v>312</v>
      </c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</row>
    <row r="64" spans="1:35" ht="12.75" customHeight="1">
      <c r="A64" s="86">
        <v>44606</v>
      </c>
      <c r="B64" s="29">
        <v>504335</v>
      </c>
      <c r="C64" s="28" t="s">
        <v>1070</v>
      </c>
      <c r="D64" s="28" t="s">
        <v>854</v>
      </c>
      <c r="E64" s="28" t="s">
        <v>577</v>
      </c>
      <c r="F64" s="87">
        <v>2329147</v>
      </c>
      <c r="G64" s="29">
        <v>0.5</v>
      </c>
      <c r="H64" s="29" t="s">
        <v>312</v>
      </c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</row>
    <row r="65" spans="1:35" ht="12.75" customHeight="1">
      <c r="A65" s="86">
        <v>44606</v>
      </c>
      <c r="B65" s="29">
        <v>537573</v>
      </c>
      <c r="C65" s="28" t="s">
        <v>1072</v>
      </c>
      <c r="D65" s="28" t="s">
        <v>1073</v>
      </c>
      <c r="E65" s="28" t="s">
        <v>577</v>
      </c>
      <c r="F65" s="87">
        <v>40000</v>
      </c>
      <c r="G65" s="29">
        <v>35.15</v>
      </c>
      <c r="H65" s="29" t="s">
        <v>312</v>
      </c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</row>
    <row r="66" spans="1:35" ht="12.75" customHeight="1">
      <c r="A66" s="86">
        <v>44606</v>
      </c>
      <c r="B66" s="29">
        <v>531802</v>
      </c>
      <c r="C66" s="28" t="s">
        <v>1074</v>
      </c>
      <c r="D66" s="28" t="s">
        <v>1075</v>
      </c>
      <c r="E66" s="28" t="s">
        <v>577</v>
      </c>
      <c r="F66" s="87">
        <v>78548</v>
      </c>
      <c r="G66" s="29">
        <v>32.5</v>
      </c>
      <c r="H66" s="29" t="s">
        <v>312</v>
      </c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</row>
    <row r="67" spans="1:35" ht="12.75" customHeight="1">
      <c r="A67" s="86">
        <v>44606</v>
      </c>
      <c r="B67" s="29">
        <v>531802</v>
      </c>
      <c r="C67" s="28" t="s">
        <v>1074</v>
      </c>
      <c r="D67" s="28" t="s">
        <v>1076</v>
      </c>
      <c r="E67" s="28" t="s">
        <v>576</v>
      </c>
      <c r="F67" s="87">
        <v>85880</v>
      </c>
      <c r="G67" s="29">
        <v>32.479999999999997</v>
      </c>
      <c r="H67" s="29" t="s">
        <v>312</v>
      </c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</row>
    <row r="68" spans="1:35" ht="12.75" customHeight="1">
      <c r="A68" s="86">
        <v>44606</v>
      </c>
      <c r="B68" s="29">
        <v>543460</v>
      </c>
      <c r="C68" s="28" t="s">
        <v>957</v>
      </c>
      <c r="D68" s="28" t="s">
        <v>958</v>
      </c>
      <c r="E68" s="28" t="s">
        <v>576</v>
      </c>
      <c r="F68" s="87">
        <v>12000</v>
      </c>
      <c r="G68" s="29">
        <v>52.5</v>
      </c>
      <c r="H68" s="29" t="s">
        <v>312</v>
      </c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</row>
    <row r="69" spans="1:35" ht="12.75" customHeight="1">
      <c r="A69" s="86">
        <v>44606</v>
      </c>
      <c r="B69" s="29">
        <v>540358</v>
      </c>
      <c r="C69" s="28" t="s">
        <v>1077</v>
      </c>
      <c r="D69" s="28" t="s">
        <v>1078</v>
      </c>
      <c r="E69" s="28" t="s">
        <v>577</v>
      </c>
      <c r="F69" s="87">
        <v>56000</v>
      </c>
      <c r="G69" s="29">
        <v>35.49</v>
      </c>
      <c r="H69" s="29" t="s">
        <v>312</v>
      </c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</row>
    <row r="70" spans="1:35" ht="12.75" customHeight="1">
      <c r="A70" s="86">
        <v>44606</v>
      </c>
      <c r="B70" s="29">
        <v>540358</v>
      </c>
      <c r="C70" s="28" t="s">
        <v>1077</v>
      </c>
      <c r="D70" s="28" t="s">
        <v>1079</v>
      </c>
      <c r="E70" s="28" t="s">
        <v>576</v>
      </c>
      <c r="F70" s="87">
        <v>66000</v>
      </c>
      <c r="G70" s="29">
        <v>35.46</v>
      </c>
      <c r="H70" s="29" t="s">
        <v>312</v>
      </c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</row>
    <row r="71" spans="1:35" ht="12.75" customHeight="1">
      <c r="A71" s="86">
        <v>44606</v>
      </c>
      <c r="B71" s="29">
        <v>512499</v>
      </c>
      <c r="C71" s="28" t="s">
        <v>991</v>
      </c>
      <c r="D71" s="28" t="s">
        <v>854</v>
      </c>
      <c r="E71" s="28" t="s">
        <v>576</v>
      </c>
      <c r="F71" s="87">
        <v>6151166</v>
      </c>
      <c r="G71" s="29">
        <v>0.86</v>
      </c>
      <c r="H71" s="29" t="s">
        <v>312</v>
      </c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</row>
    <row r="72" spans="1:35" ht="12.75" customHeight="1">
      <c r="A72" s="86">
        <v>44606</v>
      </c>
      <c r="B72" s="29">
        <v>539833</v>
      </c>
      <c r="C72" s="28" t="s">
        <v>1080</v>
      </c>
      <c r="D72" s="28" t="s">
        <v>1081</v>
      </c>
      <c r="E72" s="28" t="s">
        <v>576</v>
      </c>
      <c r="F72" s="87">
        <v>395000</v>
      </c>
      <c r="G72" s="29">
        <v>0.66</v>
      </c>
      <c r="H72" s="29" t="s">
        <v>312</v>
      </c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</row>
    <row r="73" spans="1:35" ht="12.75" customHeight="1">
      <c r="A73" s="86">
        <v>44606</v>
      </c>
      <c r="B73" s="29">
        <v>539584</v>
      </c>
      <c r="C73" s="28" t="s">
        <v>1082</v>
      </c>
      <c r="D73" s="28" t="s">
        <v>1083</v>
      </c>
      <c r="E73" s="28" t="s">
        <v>577</v>
      </c>
      <c r="F73" s="87">
        <v>1194941</v>
      </c>
      <c r="G73" s="29">
        <v>0.92</v>
      </c>
      <c r="H73" s="29" t="s">
        <v>312</v>
      </c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</row>
    <row r="74" spans="1:35" ht="12.75" customHeight="1">
      <c r="A74" s="86">
        <v>44606</v>
      </c>
      <c r="B74" s="29">
        <v>539584</v>
      </c>
      <c r="C74" s="28" t="s">
        <v>1082</v>
      </c>
      <c r="D74" s="28" t="s">
        <v>1084</v>
      </c>
      <c r="E74" s="28" t="s">
        <v>577</v>
      </c>
      <c r="F74" s="87">
        <v>574325</v>
      </c>
      <c r="G74" s="29">
        <v>0.92</v>
      </c>
      <c r="H74" s="29" t="s">
        <v>312</v>
      </c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</row>
    <row r="75" spans="1:35" ht="12.75" customHeight="1">
      <c r="A75" s="86">
        <v>44606</v>
      </c>
      <c r="B75" s="29">
        <v>542034</v>
      </c>
      <c r="C75" s="28" t="s">
        <v>1085</v>
      </c>
      <c r="D75" s="28" t="s">
        <v>1086</v>
      </c>
      <c r="E75" s="28" t="s">
        <v>577</v>
      </c>
      <c r="F75" s="87">
        <v>60134</v>
      </c>
      <c r="G75" s="29">
        <v>347.89</v>
      </c>
      <c r="H75" s="29" t="s">
        <v>312</v>
      </c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</row>
    <row r="76" spans="1:35" ht="12.75" customHeight="1">
      <c r="A76" s="86">
        <v>44606</v>
      </c>
      <c r="B76" s="29">
        <v>534733</v>
      </c>
      <c r="C76" s="28" t="s">
        <v>992</v>
      </c>
      <c r="D76" s="28" t="s">
        <v>993</v>
      </c>
      <c r="E76" s="28" t="s">
        <v>577</v>
      </c>
      <c r="F76" s="87">
        <v>275000</v>
      </c>
      <c r="G76" s="29">
        <v>4</v>
      </c>
      <c r="H76" s="29" t="s">
        <v>312</v>
      </c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</row>
    <row r="77" spans="1:35" ht="12.75" customHeight="1">
      <c r="A77" s="86">
        <v>44606</v>
      </c>
      <c r="B77" s="29">
        <v>536672</v>
      </c>
      <c r="C77" s="28" t="s">
        <v>994</v>
      </c>
      <c r="D77" s="28" t="s">
        <v>995</v>
      </c>
      <c r="E77" s="28" t="s">
        <v>577</v>
      </c>
      <c r="F77" s="87">
        <v>77873</v>
      </c>
      <c r="G77" s="29">
        <v>16.329999999999998</v>
      </c>
      <c r="H77" s="29" t="s">
        <v>312</v>
      </c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</row>
    <row r="78" spans="1:35" ht="12.75" customHeight="1">
      <c r="A78" s="86">
        <v>44606</v>
      </c>
      <c r="B78" s="29">
        <v>530521</v>
      </c>
      <c r="C78" s="28" t="s">
        <v>1087</v>
      </c>
      <c r="D78" s="28" t="s">
        <v>1088</v>
      </c>
      <c r="E78" s="28" t="s">
        <v>576</v>
      </c>
      <c r="F78" s="87">
        <v>1001750</v>
      </c>
      <c r="G78" s="29">
        <v>81.23</v>
      </c>
      <c r="H78" s="29" t="s">
        <v>312</v>
      </c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</row>
    <row r="79" spans="1:35" ht="12.75" customHeight="1">
      <c r="A79" s="86">
        <v>44606</v>
      </c>
      <c r="B79" s="29">
        <v>530521</v>
      </c>
      <c r="C79" s="28" t="s">
        <v>1087</v>
      </c>
      <c r="D79" s="28" t="s">
        <v>1089</v>
      </c>
      <c r="E79" s="28" t="s">
        <v>577</v>
      </c>
      <c r="F79" s="87">
        <v>30567</v>
      </c>
      <c r="G79" s="29">
        <v>84.65</v>
      </c>
      <c r="H79" s="29" t="s">
        <v>312</v>
      </c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</row>
    <row r="80" spans="1:35" ht="12.75" customHeight="1">
      <c r="A80" s="86">
        <v>44606</v>
      </c>
      <c r="B80" s="29">
        <v>530521</v>
      </c>
      <c r="C80" s="28" t="s">
        <v>1087</v>
      </c>
      <c r="D80" s="28" t="s">
        <v>1090</v>
      </c>
      <c r="E80" s="28" t="s">
        <v>577</v>
      </c>
      <c r="F80" s="87">
        <v>1000000</v>
      </c>
      <c r="G80" s="29">
        <v>81.23</v>
      </c>
      <c r="H80" s="29" t="s">
        <v>312</v>
      </c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</row>
    <row r="81" spans="1:35" ht="12.75" customHeight="1">
      <c r="A81" s="86">
        <v>44606</v>
      </c>
      <c r="B81" s="29">
        <v>511509</v>
      </c>
      <c r="C81" s="28" t="s">
        <v>1091</v>
      </c>
      <c r="D81" s="28" t="s">
        <v>964</v>
      </c>
      <c r="E81" s="28" t="s">
        <v>577</v>
      </c>
      <c r="F81" s="87">
        <v>126031</v>
      </c>
      <c r="G81" s="29">
        <v>41.05</v>
      </c>
      <c r="H81" s="29" t="s">
        <v>312</v>
      </c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</row>
    <row r="82" spans="1:35" ht="12.75" customHeight="1">
      <c r="A82" s="86">
        <v>44606</v>
      </c>
      <c r="B82" s="29">
        <v>511601</v>
      </c>
      <c r="C82" s="28" t="s">
        <v>1092</v>
      </c>
      <c r="D82" s="28" t="s">
        <v>1093</v>
      </c>
      <c r="E82" s="28" t="s">
        <v>576</v>
      </c>
      <c r="F82" s="87">
        <v>94988</v>
      </c>
      <c r="G82" s="29">
        <v>10.19</v>
      </c>
      <c r="H82" s="29" t="s">
        <v>312</v>
      </c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</row>
    <row r="83" spans="1:35" ht="12.75" customHeight="1">
      <c r="A83" s="86">
        <v>44606</v>
      </c>
      <c r="B83" s="29">
        <v>511601</v>
      </c>
      <c r="C83" s="28" t="s">
        <v>1092</v>
      </c>
      <c r="D83" s="28" t="s">
        <v>1094</v>
      </c>
      <c r="E83" s="28" t="s">
        <v>577</v>
      </c>
      <c r="F83" s="87">
        <v>95100</v>
      </c>
      <c r="G83" s="29">
        <v>10.19</v>
      </c>
      <c r="H83" s="29" t="s">
        <v>312</v>
      </c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</row>
    <row r="84" spans="1:35" ht="12.75" customHeight="1">
      <c r="A84" s="86">
        <v>44606</v>
      </c>
      <c r="B84" s="29" t="s">
        <v>1095</v>
      </c>
      <c r="C84" s="28" t="s">
        <v>1096</v>
      </c>
      <c r="D84" s="28" t="s">
        <v>1097</v>
      </c>
      <c r="E84" s="28" t="s">
        <v>576</v>
      </c>
      <c r="F84" s="87">
        <v>12000</v>
      </c>
      <c r="G84" s="29">
        <v>154.79</v>
      </c>
      <c r="H84" s="29" t="s">
        <v>860</v>
      </c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</row>
    <row r="85" spans="1:35" ht="12.75" customHeight="1">
      <c r="A85" s="86">
        <v>44606</v>
      </c>
      <c r="B85" s="29" t="s">
        <v>1098</v>
      </c>
      <c r="C85" s="28" t="s">
        <v>1099</v>
      </c>
      <c r="D85" s="28" t="s">
        <v>1100</v>
      </c>
      <c r="E85" s="28" t="s">
        <v>576</v>
      </c>
      <c r="F85" s="87">
        <v>42000</v>
      </c>
      <c r="G85" s="29">
        <v>140</v>
      </c>
      <c r="H85" s="29" t="s">
        <v>860</v>
      </c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</row>
    <row r="86" spans="1:35" ht="12.75" customHeight="1">
      <c r="A86" s="86">
        <v>44606</v>
      </c>
      <c r="B86" s="29" t="s">
        <v>1098</v>
      </c>
      <c r="C86" s="28" t="s">
        <v>1099</v>
      </c>
      <c r="D86" s="28" t="s">
        <v>1101</v>
      </c>
      <c r="E86" s="28" t="s">
        <v>576</v>
      </c>
      <c r="F86" s="87">
        <v>48000</v>
      </c>
      <c r="G86" s="29">
        <v>140</v>
      </c>
      <c r="H86" s="29" t="s">
        <v>860</v>
      </c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</row>
    <row r="87" spans="1:35" ht="12.75" customHeight="1">
      <c r="A87" s="86">
        <v>44606</v>
      </c>
      <c r="B87" s="29" t="s">
        <v>1102</v>
      </c>
      <c r="C87" s="28" t="s">
        <v>1103</v>
      </c>
      <c r="D87" s="28" t="s">
        <v>874</v>
      </c>
      <c r="E87" s="28" t="s">
        <v>576</v>
      </c>
      <c r="F87" s="87">
        <v>1058077</v>
      </c>
      <c r="G87" s="29">
        <v>163.5</v>
      </c>
      <c r="H87" s="29" t="s">
        <v>860</v>
      </c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</row>
    <row r="88" spans="1:35" ht="12.75" customHeight="1">
      <c r="A88" s="86">
        <v>44606</v>
      </c>
      <c r="B88" s="29" t="s">
        <v>996</v>
      </c>
      <c r="C88" s="28" t="s">
        <v>997</v>
      </c>
      <c r="D88" s="28" t="s">
        <v>1104</v>
      </c>
      <c r="E88" s="28" t="s">
        <v>576</v>
      </c>
      <c r="F88" s="87">
        <v>390982</v>
      </c>
      <c r="G88" s="29">
        <v>173.41</v>
      </c>
      <c r="H88" s="29" t="s">
        <v>860</v>
      </c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</row>
    <row r="89" spans="1:35" ht="12.75" customHeight="1">
      <c r="A89" s="86">
        <v>44606</v>
      </c>
      <c r="B89" s="29" t="s">
        <v>1105</v>
      </c>
      <c r="C89" s="28" t="s">
        <v>1106</v>
      </c>
      <c r="D89" s="28" t="s">
        <v>1107</v>
      </c>
      <c r="E89" s="28" t="s">
        <v>576</v>
      </c>
      <c r="F89" s="87">
        <v>2507</v>
      </c>
      <c r="G89" s="29">
        <v>103.5</v>
      </c>
      <c r="H89" s="29" t="s">
        <v>860</v>
      </c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</row>
    <row r="90" spans="1:35" ht="12.75" customHeight="1">
      <c r="A90" s="86">
        <v>44606</v>
      </c>
      <c r="B90" s="29" t="s">
        <v>1108</v>
      </c>
      <c r="C90" s="28" t="s">
        <v>1109</v>
      </c>
      <c r="D90" s="28" t="s">
        <v>1110</v>
      </c>
      <c r="E90" s="28" t="s">
        <v>576</v>
      </c>
      <c r="F90" s="87">
        <v>500000</v>
      </c>
      <c r="G90" s="29">
        <v>365.1</v>
      </c>
      <c r="H90" s="29" t="s">
        <v>860</v>
      </c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</row>
    <row r="91" spans="1:35" ht="12.75" customHeight="1">
      <c r="A91" s="86">
        <v>44606</v>
      </c>
      <c r="B91" s="29" t="s">
        <v>1111</v>
      </c>
      <c r="C91" s="28" t="s">
        <v>1112</v>
      </c>
      <c r="D91" s="28" t="s">
        <v>854</v>
      </c>
      <c r="E91" s="28" t="s">
        <v>576</v>
      </c>
      <c r="F91" s="87">
        <v>3000000</v>
      </c>
      <c r="G91" s="29">
        <v>10.7</v>
      </c>
      <c r="H91" s="29" t="s">
        <v>860</v>
      </c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</row>
    <row r="92" spans="1:35" ht="12.75" customHeight="1">
      <c r="A92" s="86">
        <v>44606</v>
      </c>
      <c r="B92" s="29" t="s">
        <v>1113</v>
      </c>
      <c r="C92" s="28" t="s">
        <v>1114</v>
      </c>
      <c r="D92" s="28" t="s">
        <v>1115</v>
      </c>
      <c r="E92" s="28" t="s">
        <v>576</v>
      </c>
      <c r="F92" s="87">
        <v>75000</v>
      </c>
      <c r="G92" s="29">
        <v>25.69</v>
      </c>
      <c r="H92" s="29" t="s">
        <v>860</v>
      </c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</row>
    <row r="93" spans="1:35" ht="12.75" customHeight="1">
      <c r="A93" s="86">
        <v>44606</v>
      </c>
      <c r="B93" s="29" t="s">
        <v>1116</v>
      </c>
      <c r="C93" s="28" t="s">
        <v>1117</v>
      </c>
      <c r="D93" s="28" t="s">
        <v>1118</v>
      </c>
      <c r="E93" s="28" t="s">
        <v>576</v>
      </c>
      <c r="F93" s="87">
        <v>53348</v>
      </c>
      <c r="G93" s="29">
        <v>298.69</v>
      </c>
      <c r="H93" s="29" t="s">
        <v>860</v>
      </c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</row>
    <row r="94" spans="1:35" ht="12.75" customHeight="1">
      <c r="A94" s="86">
        <v>44606</v>
      </c>
      <c r="B94" s="29" t="s">
        <v>965</v>
      </c>
      <c r="C94" s="28" t="s">
        <v>966</v>
      </c>
      <c r="D94" s="28" t="s">
        <v>1119</v>
      </c>
      <c r="E94" s="28" t="s">
        <v>576</v>
      </c>
      <c r="F94" s="87">
        <v>53280</v>
      </c>
      <c r="G94" s="29">
        <v>54.91</v>
      </c>
      <c r="H94" s="29" t="s">
        <v>860</v>
      </c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</row>
    <row r="95" spans="1:35" ht="12.75" customHeight="1">
      <c r="A95" s="86">
        <v>44606</v>
      </c>
      <c r="B95" s="29" t="s">
        <v>965</v>
      </c>
      <c r="C95" s="28" t="s">
        <v>966</v>
      </c>
      <c r="D95" s="28" t="s">
        <v>1120</v>
      </c>
      <c r="E95" s="28" t="s">
        <v>576</v>
      </c>
      <c r="F95" s="87">
        <v>53950</v>
      </c>
      <c r="G95" s="29">
        <v>51.37</v>
      </c>
      <c r="H95" s="29" t="s">
        <v>860</v>
      </c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</row>
    <row r="96" spans="1:35" ht="12.75" customHeight="1">
      <c r="A96" s="86">
        <v>44606</v>
      </c>
      <c r="B96" s="29" t="s">
        <v>1121</v>
      </c>
      <c r="C96" s="28" t="s">
        <v>1122</v>
      </c>
      <c r="D96" s="28" t="s">
        <v>1123</v>
      </c>
      <c r="E96" s="28" t="s">
        <v>576</v>
      </c>
      <c r="F96" s="87">
        <v>150000</v>
      </c>
      <c r="G96" s="29">
        <v>613</v>
      </c>
      <c r="H96" s="29" t="s">
        <v>860</v>
      </c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</row>
    <row r="97" spans="1:35" ht="12.75" customHeight="1">
      <c r="A97" s="86">
        <v>44606</v>
      </c>
      <c r="B97" s="29" t="s">
        <v>1124</v>
      </c>
      <c r="C97" s="28" t="s">
        <v>1125</v>
      </c>
      <c r="D97" s="28" t="s">
        <v>1126</v>
      </c>
      <c r="E97" s="28" t="s">
        <v>577</v>
      </c>
      <c r="F97" s="87">
        <v>82500</v>
      </c>
      <c r="G97" s="29">
        <v>66.28</v>
      </c>
      <c r="H97" s="29" t="s">
        <v>860</v>
      </c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</row>
    <row r="98" spans="1:35" ht="12.75" customHeight="1">
      <c r="A98" s="86">
        <v>44606</v>
      </c>
      <c r="B98" s="29" t="s">
        <v>1098</v>
      </c>
      <c r="C98" s="28" t="s">
        <v>1099</v>
      </c>
      <c r="D98" s="28" t="s">
        <v>1127</v>
      </c>
      <c r="E98" s="28" t="s">
        <v>577</v>
      </c>
      <c r="F98" s="87">
        <v>96000</v>
      </c>
      <c r="G98" s="29">
        <v>140</v>
      </c>
      <c r="H98" s="29" t="s">
        <v>860</v>
      </c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</row>
    <row r="99" spans="1:35" ht="12.75" customHeight="1">
      <c r="A99" s="86">
        <v>44606</v>
      </c>
      <c r="B99" s="29" t="s">
        <v>1102</v>
      </c>
      <c r="C99" s="28" t="s">
        <v>1103</v>
      </c>
      <c r="D99" s="28" t="s">
        <v>874</v>
      </c>
      <c r="E99" s="28" t="s">
        <v>577</v>
      </c>
      <c r="F99" s="87">
        <v>757077</v>
      </c>
      <c r="G99" s="29">
        <v>162.49</v>
      </c>
      <c r="H99" s="29" t="s">
        <v>860</v>
      </c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</row>
    <row r="100" spans="1:35" ht="12.75" customHeight="1">
      <c r="A100" s="86">
        <v>44606</v>
      </c>
      <c r="B100" s="29" t="s">
        <v>996</v>
      </c>
      <c r="C100" s="28" t="s">
        <v>997</v>
      </c>
      <c r="D100" s="28" t="s">
        <v>1104</v>
      </c>
      <c r="E100" s="28" t="s">
        <v>577</v>
      </c>
      <c r="F100" s="87">
        <v>354569</v>
      </c>
      <c r="G100" s="29">
        <v>167.85</v>
      </c>
      <c r="H100" s="29" t="s">
        <v>860</v>
      </c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</row>
    <row r="101" spans="1:35" ht="12.75" customHeight="1">
      <c r="A101" s="86">
        <v>44606</v>
      </c>
      <c r="B101" s="29" t="s">
        <v>1105</v>
      </c>
      <c r="C101" s="28" t="s">
        <v>1106</v>
      </c>
      <c r="D101" s="28" t="s">
        <v>1128</v>
      </c>
      <c r="E101" s="28" t="s">
        <v>577</v>
      </c>
      <c r="F101" s="87">
        <v>3000</v>
      </c>
      <c r="G101" s="29">
        <v>103.5</v>
      </c>
      <c r="H101" s="29" t="s">
        <v>860</v>
      </c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</row>
    <row r="102" spans="1:35" ht="12.75" customHeight="1">
      <c r="A102" s="86">
        <v>44606</v>
      </c>
      <c r="B102" s="29" t="s">
        <v>1108</v>
      </c>
      <c r="C102" s="28" t="s">
        <v>1109</v>
      </c>
      <c r="D102" s="28" t="s">
        <v>1129</v>
      </c>
      <c r="E102" s="28" t="s">
        <v>577</v>
      </c>
      <c r="F102" s="87">
        <v>681000</v>
      </c>
      <c r="G102" s="29">
        <v>365.09</v>
      </c>
      <c r="H102" s="29" t="s">
        <v>860</v>
      </c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</row>
    <row r="103" spans="1:35" ht="12.75" customHeight="1">
      <c r="A103" s="86">
        <v>44606</v>
      </c>
      <c r="B103" s="29" t="s">
        <v>1111</v>
      </c>
      <c r="C103" s="28" t="s">
        <v>1112</v>
      </c>
      <c r="D103" s="28" t="s">
        <v>854</v>
      </c>
      <c r="E103" s="28" t="s">
        <v>577</v>
      </c>
      <c r="F103" s="87">
        <v>3000509</v>
      </c>
      <c r="G103" s="29">
        <v>10.71</v>
      </c>
      <c r="H103" s="29" t="s">
        <v>860</v>
      </c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</row>
    <row r="104" spans="1:35" ht="12.75" customHeight="1">
      <c r="A104" s="86">
        <v>44606</v>
      </c>
      <c r="B104" s="29" t="s">
        <v>1116</v>
      </c>
      <c r="C104" s="28" t="s">
        <v>1117</v>
      </c>
      <c r="D104" s="28" t="s">
        <v>1118</v>
      </c>
      <c r="E104" s="28" t="s">
        <v>577</v>
      </c>
      <c r="F104" s="87">
        <v>26764</v>
      </c>
      <c r="G104" s="29">
        <v>299.54000000000002</v>
      </c>
      <c r="H104" s="29" t="s">
        <v>860</v>
      </c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</row>
    <row r="105" spans="1:35" ht="12.75" customHeight="1">
      <c r="A105" s="86">
        <v>44606</v>
      </c>
      <c r="B105" s="29" t="s">
        <v>965</v>
      </c>
      <c r="C105" s="28" t="s">
        <v>966</v>
      </c>
      <c r="D105" s="28" t="s">
        <v>1119</v>
      </c>
      <c r="E105" s="28" t="s">
        <v>577</v>
      </c>
      <c r="F105" s="87">
        <v>53280</v>
      </c>
      <c r="G105" s="29">
        <v>52.71</v>
      </c>
      <c r="H105" s="29" t="s">
        <v>860</v>
      </c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</row>
    <row r="106" spans="1:35" ht="12.75" customHeight="1">
      <c r="A106" s="86">
        <v>44606</v>
      </c>
      <c r="B106" s="29" t="s">
        <v>1121</v>
      </c>
      <c r="C106" s="28" t="s">
        <v>1122</v>
      </c>
      <c r="D106" s="28" t="s">
        <v>1130</v>
      </c>
      <c r="E106" s="28" t="s">
        <v>577</v>
      </c>
      <c r="F106" s="87">
        <v>450000</v>
      </c>
      <c r="G106" s="29">
        <v>613</v>
      </c>
      <c r="H106" s="29" t="s">
        <v>860</v>
      </c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</row>
    <row r="107" spans="1:35" ht="12.75" customHeight="1">
      <c r="A107" s="86">
        <v>44606</v>
      </c>
      <c r="B107" s="29" t="s">
        <v>1131</v>
      </c>
      <c r="C107" s="28" t="s">
        <v>1132</v>
      </c>
      <c r="D107" s="28" t="s">
        <v>1100</v>
      </c>
      <c r="E107" s="28" t="s">
        <v>577</v>
      </c>
      <c r="F107" s="87">
        <v>1064569</v>
      </c>
      <c r="G107" s="29">
        <v>22</v>
      </c>
      <c r="H107" s="29" t="s">
        <v>860</v>
      </c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</row>
    <row r="108" spans="1:35" ht="12.75" customHeight="1">
      <c r="A108" s="86"/>
      <c r="B108" s="29"/>
      <c r="C108" s="28"/>
      <c r="D108" s="28"/>
      <c r="E108" s="28"/>
      <c r="F108" s="87"/>
      <c r="G108" s="29"/>
      <c r="H108" s="29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</row>
    <row r="109" spans="1:35" ht="12.75" customHeight="1">
      <c r="A109" s="86"/>
      <c r="B109" s="29"/>
      <c r="C109" s="28"/>
      <c r="D109" s="28"/>
      <c r="E109" s="28"/>
      <c r="F109" s="87"/>
      <c r="G109" s="29"/>
      <c r="H109" s="29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</row>
    <row r="110" spans="1:35" ht="12.75" customHeight="1">
      <c r="A110" s="86"/>
      <c r="B110" s="29"/>
      <c r="C110" s="28"/>
      <c r="D110" s="28"/>
      <c r="E110" s="28"/>
      <c r="F110" s="87"/>
      <c r="G110" s="29"/>
      <c r="H110" s="29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</row>
    <row r="111" spans="1:35" ht="12.75" customHeight="1">
      <c r="A111" s="86"/>
      <c r="B111" s="29"/>
      <c r="C111" s="28"/>
      <c r="D111" s="28"/>
      <c r="E111" s="28"/>
      <c r="F111" s="87"/>
      <c r="G111" s="29"/>
      <c r="H111" s="29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</row>
    <row r="112" spans="1:35" ht="12.75" customHeight="1">
      <c r="A112" s="86"/>
      <c r="B112" s="29"/>
      <c r="C112" s="28"/>
      <c r="D112" s="28"/>
      <c r="E112" s="28"/>
      <c r="F112" s="87"/>
      <c r="G112" s="29"/>
      <c r="H112" s="29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</row>
    <row r="113" spans="1:35" ht="12.75" customHeight="1">
      <c r="A113" s="86"/>
      <c r="B113" s="29"/>
      <c r="C113" s="28"/>
      <c r="D113" s="28"/>
      <c r="E113" s="28"/>
      <c r="F113" s="87"/>
      <c r="G113" s="29"/>
      <c r="H113" s="29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</row>
    <row r="114" spans="1:35" ht="12.75" customHeight="1">
      <c r="A114" s="86"/>
      <c r="B114" s="29"/>
      <c r="C114" s="28"/>
      <c r="D114" s="28"/>
      <c r="E114" s="28"/>
      <c r="F114" s="87"/>
      <c r="G114" s="29"/>
      <c r="H114" s="29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</row>
    <row r="115" spans="1:35" ht="12.75" customHeight="1">
      <c r="A115" s="86"/>
      <c r="B115" s="29"/>
      <c r="C115" s="28"/>
      <c r="D115" s="28"/>
      <c r="E115" s="28"/>
      <c r="F115" s="87"/>
      <c r="G115" s="29"/>
      <c r="H115" s="29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  <c r="AC115" s="75"/>
      <c r="AD115" s="75"/>
      <c r="AE115" s="75"/>
      <c r="AF115" s="75"/>
      <c r="AG115" s="75"/>
      <c r="AH115" s="75"/>
      <c r="AI115" s="75"/>
    </row>
    <row r="116" spans="1:35" ht="12.75" customHeight="1">
      <c r="A116" s="86"/>
      <c r="B116" s="29"/>
      <c r="C116" s="28"/>
      <c r="D116" s="28"/>
      <c r="E116" s="28"/>
      <c r="F116" s="87"/>
      <c r="G116" s="29"/>
      <c r="H116" s="29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</row>
    <row r="117" spans="1:35" ht="12.75" customHeight="1">
      <c r="A117" s="86"/>
      <c r="B117" s="29"/>
      <c r="C117" s="28"/>
      <c r="D117" s="28"/>
      <c r="E117" s="28"/>
      <c r="F117" s="87"/>
      <c r="G117" s="29"/>
      <c r="H117" s="29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</row>
    <row r="118" spans="1:35" ht="12.75" customHeight="1">
      <c r="A118" s="86"/>
      <c r="B118" s="29"/>
      <c r="C118" s="28"/>
      <c r="D118" s="28"/>
      <c r="E118" s="28"/>
      <c r="F118" s="87"/>
      <c r="G118" s="29"/>
      <c r="H118" s="29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</row>
    <row r="119" spans="1:35" ht="12.75" customHeight="1">
      <c r="A119" s="86"/>
      <c r="B119" s="29"/>
      <c r="C119" s="28"/>
      <c r="D119" s="28"/>
      <c r="E119" s="28"/>
      <c r="F119" s="87"/>
      <c r="G119" s="29"/>
      <c r="H119" s="29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</row>
    <row r="120" spans="1:35" ht="12.75" customHeight="1">
      <c r="A120" s="86"/>
      <c r="B120" s="29"/>
      <c r="C120" s="28"/>
      <c r="D120" s="28"/>
      <c r="E120" s="28"/>
      <c r="F120" s="87"/>
      <c r="G120" s="29"/>
      <c r="H120" s="29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</row>
    <row r="121" spans="1:35" ht="12.75" customHeight="1">
      <c r="A121" s="86"/>
      <c r="B121" s="29"/>
      <c r="C121" s="28"/>
      <c r="D121" s="28"/>
      <c r="E121" s="28"/>
      <c r="F121" s="87"/>
      <c r="G121" s="29"/>
      <c r="H121" s="29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5"/>
      <c r="AC121" s="75"/>
      <c r="AD121" s="75"/>
      <c r="AE121" s="75"/>
      <c r="AF121" s="75"/>
      <c r="AG121" s="75"/>
      <c r="AH121" s="75"/>
      <c r="AI121" s="75"/>
    </row>
    <row r="122" spans="1:35" ht="12.75" customHeight="1">
      <c r="A122" s="86"/>
      <c r="B122" s="29"/>
      <c r="C122" s="28"/>
      <c r="D122" s="28"/>
      <c r="E122" s="28"/>
      <c r="F122" s="87"/>
      <c r="G122" s="29"/>
      <c r="H122" s="29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  <c r="AB122" s="75"/>
      <c r="AC122" s="75"/>
      <c r="AD122" s="75"/>
      <c r="AE122" s="75"/>
      <c r="AF122" s="75"/>
      <c r="AG122" s="75"/>
      <c r="AH122" s="75"/>
      <c r="AI122" s="75"/>
    </row>
    <row r="123" spans="1:35" ht="12.75" customHeight="1">
      <c r="A123" s="86"/>
      <c r="B123" s="29"/>
      <c r="C123" s="28"/>
      <c r="D123" s="28"/>
      <c r="E123" s="28"/>
      <c r="F123" s="87"/>
      <c r="G123" s="29"/>
      <c r="H123" s="29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  <c r="AC123" s="75"/>
      <c r="AD123" s="75"/>
      <c r="AE123" s="75"/>
      <c r="AF123" s="75"/>
      <c r="AG123" s="75"/>
      <c r="AH123" s="75"/>
      <c r="AI123" s="75"/>
    </row>
    <row r="124" spans="1:35" ht="12.75" customHeight="1">
      <c r="A124" s="86"/>
      <c r="B124" s="29"/>
      <c r="C124" s="28"/>
      <c r="D124" s="28"/>
      <c r="E124" s="28"/>
      <c r="F124" s="87"/>
      <c r="G124" s="29"/>
      <c r="H124" s="29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  <c r="AC124" s="75"/>
      <c r="AD124" s="75"/>
      <c r="AE124" s="75"/>
      <c r="AF124" s="75"/>
      <c r="AG124" s="75"/>
      <c r="AH124" s="75"/>
      <c r="AI124" s="75"/>
    </row>
    <row r="125" spans="1:35" ht="12.75" customHeight="1">
      <c r="A125" s="86"/>
      <c r="B125" s="29"/>
      <c r="C125" s="28"/>
      <c r="D125" s="28"/>
      <c r="E125" s="28"/>
      <c r="F125" s="87"/>
      <c r="G125" s="29"/>
      <c r="H125" s="29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5"/>
      <c r="AC125" s="75"/>
      <c r="AD125" s="75"/>
      <c r="AE125" s="75"/>
      <c r="AF125" s="75"/>
      <c r="AG125" s="75"/>
      <c r="AH125" s="75"/>
      <c r="AI125" s="75"/>
    </row>
    <row r="126" spans="1:35" ht="12.75" customHeight="1">
      <c r="A126" s="86"/>
      <c r="B126" s="29"/>
      <c r="C126" s="28"/>
      <c r="D126" s="28"/>
      <c r="E126" s="28"/>
      <c r="F126" s="87"/>
      <c r="G126" s="29"/>
      <c r="H126" s="29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  <c r="AC126" s="75"/>
      <c r="AD126" s="75"/>
      <c r="AE126" s="75"/>
      <c r="AF126" s="75"/>
      <c r="AG126" s="75"/>
      <c r="AH126" s="75"/>
      <c r="AI126" s="75"/>
    </row>
    <row r="127" spans="1:35" ht="12.75" customHeight="1">
      <c r="A127" s="86"/>
      <c r="B127" s="29"/>
      <c r="C127" s="28"/>
      <c r="D127" s="28"/>
      <c r="E127" s="28"/>
      <c r="F127" s="87"/>
      <c r="G127" s="29"/>
      <c r="H127" s="29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  <c r="AE127" s="75"/>
      <c r="AF127" s="75"/>
      <c r="AG127" s="75"/>
      <c r="AH127" s="75"/>
      <c r="AI127" s="75"/>
    </row>
    <row r="128" spans="1:35" ht="12.75" customHeight="1">
      <c r="A128" s="86"/>
      <c r="B128" s="29"/>
      <c r="C128" s="28"/>
      <c r="D128" s="28"/>
      <c r="E128" s="28"/>
      <c r="F128" s="87"/>
      <c r="G128" s="29"/>
      <c r="H128" s="29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</row>
    <row r="129" spans="1:35" ht="12.75" customHeight="1">
      <c r="A129" s="86"/>
      <c r="B129" s="29"/>
      <c r="C129" s="28"/>
      <c r="D129" s="28"/>
      <c r="E129" s="28"/>
      <c r="F129" s="87"/>
      <c r="G129" s="29"/>
      <c r="H129" s="29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5"/>
      <c r="AC129" s="75"/>
      <c r="AD129" s="75"/>
      <c r="AE129" s="75"/>
      <c r="AF129" s="75"/>
      <c r="AG129" s="75"/>
      <c r="AH129" s="75"/>
      <c r="AI129" s="75"/>
    </row>
    <row r="130" spans="1:35" ht="12.75" customHeight="1">
      <c r="A130" s="86"/>
      <c r="B130" s="29"/>
      <c r="C130" s="28"/>
      <c r="D130" s="28"/>
      <c r="E130" s="28"/>
      <c r="F130" s="87"/>
      <c r="G130" s="29"/>
      <c r="H130" s="29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  <c r="AC130" s="75"/>
      <c r="AD130" s="75"/>
      <c r="AE130" s="75"/>
      <c r="AF130" s="75"/>
      <c r="AG130" s="75"/>
      <c r="AH130" s="75"/>
      <c r="AI130" s="75"/>
    </row>
    <row r="131" spans="1:35" ht="12.75" customHeight="1">
      <c r="A131" s="86"/>
      <c r="B131" s="29"/>
      <c r="C131" s="28"/>
      <c r="D131" s="28"/>
      <c r="E131" s="28"/>
      <c r="F131" s="87"/>
      <c r="G131" s="29"/>
      <c r="H131" s="29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  <c r="AE131" s="75"/>
      <c r="AF131" s="75"/>
      <c r="AG131" s="75"/>
      <c r="AH131" s="75"/>
      <c r="AI131" s="75"/>
    </row>
    <row r="132" spans="1:35" ht="12.75" customHeight="1">
      <c r="A132" s="86"/>
      <c r="B132" s="29"/>
      <c r="C132" s="28"/>
      <c r="D132" s="28"/>
      <c r="E132" s="28"/>
      <c r="F132" s="87"/>
      <c r="G132" s="29"/>
      <c r="H132" s="29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</row>
    <row r="133" spans="1:35" ht="12.75" customHeight="1">
      <c r="A133" s="86"/>
      <c r="B133" s="29"/>
      <c r="C133" s="28"/>
      <c r="D133" s="28"/>
      <c r="E133" s="28"/>
      <c r="F133" s="87"/>
      <c r="G133" s="29"/>
      <c r="H133" s="29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  <c r="AA133" s="75"/>
      <c r="AB133" s="75"/>
      <c r="AC133" s="75"/>
      <c r="AD133" s="75"/>
      <c r="AE133" s="75"/>
      <c r="AF133" s="75"/>
      <c r="AG133" s="75"/>
      <c r="AH133" s="75"/>
      <c r="AI133" s="75"/>
    </row>
    <row r="134" spans="1:35" ht="12.75" customHeight="1">
      <c r="A134" s="86"/>
      <c r="B134" s="29"/>
      <c r="C134" s="28"/>
      <c r="D134" s="28"/>
      <c r="E134" s="28"/>
      <c r="F134" s="87"/>
      <c r="G134" s="29"/>
      <c r="H134" s="29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  <c r="AA134" s="75"/>
      <c r="AB134" s="75"/>
      <c r="AC134" s="75"/>
      <c r="AD134" s="75"/>
      <c r="AE134" s="75"/>
      <c r="AF134" s="75"/>
      <c r="AG134" s="75"/>
      <c r="AH134" s="75"/>
      <c r="AI134" s="75"/>
    </row>
    <row r="135" spans="1:35" ht="12.75" customHeight="1">
      <c r="A135" s="86"/>
      <c r="B135" s="29"/>
      <c r="C135" s="28"/>
      <c r="D135" s="28"/>
      <c r="E135" s="28"/>
      <c r="F135" s="87"/>
      <c r="G135" s="29"/>
      <c r="H135" s="29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</row>
    <row r="136" spans="1:35" ht="12.75" customHeight="1">
      <c r="A136" s="86"/>
      <c r="B136" s="29"/>
      <c r="C136" s="28"/>
      <c r="D136" s="28"/>
      <c r="E136" s="28"/>
      <c r="F136" s="87"/>
      <c r="G136" s="29"/>
      <c r="H136" s="29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  <c r="AA136" s="75"/>
      <c r="AB136" s="75"/>
      <c r="AC136" s="75"/>
      <c r="AD136" s="75"/>
      <c r="AE136" s="75"/>
      <c r="AF136" s="75"/>
      <c r="AG136" s="75"/>
      <c r="AH136" s="75"/>
      <c r="AI136" s="75"/>
    </row>
    <row r="137" spans="1:35" ht="12.75" customHeight="1">
      <c r="A137" s="86"/>
      <c r="B137" s="29"/>
      <c r="C137" s="28"/>
      <c r="D137" s="28"/>
      <c r="E137" s="28"/>
      <c r="F137" s="87"/>
      <c r="G137" s="29"/>
      <c r="H137" s="29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5"/>
      <c r="AC137" s="75"/>
      <c r="AD137" s="75"/>
      <c r="AE137" s="75"/>
      <c r="AF137" s="75"/>
      <c r="AG137" s="75"/>
      <c r="AH137" s="75"/>
      <c r="AI137" s="75"/>
    </row>
    <row r="138" spans="1:35" ht="12.75" customHeight="1">
      <c r="A138" s="86"/>
      <c r="B138" s="29"/>
      <c r="C138" s="28"/>
      <c r="D138" s="28"/>
      <c r="E138" s="28"/>
      <c r="F138" s="87"/>
      <c r="G138" s="29"/>
      <c r="H138" s="29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</row>
    <row r="139" spans="1:35" ht="12.75" customHeight="1">
      <c r="A139" s="86"/>
      <c r="B139" s="29"/>
      <c r="C139" s="28"/>
      <c r="D139" s="28"/>
      <c r="E139" s="28"/>
      <c r="F139" s="87"/>
      <c r="G139" s="29"/>
      <c r="H139" s="29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75"/>
      <c r="AB139" s="75"/>
      <c r="AC139" s="75"/>
      <c r="AD139" s="75"/>
      <c r="AE139" s="75"/>
      <c r="AF139" s="75"/>
      <c r="AG139" s="75"/>
      <c r="AH139" s="75"/>
      <c r="AI139" s="75"/>
    </row>
    <row r="140" spans="1:35" ht="12.75" customHeight="1">
      <c r="A140" s="86"/>
      <c r="B140" s="29"/>
      <c r="C140" s="28"/>
      <c r="D140" s="28"/>
      <c r="E140" s="28"/>
      <c r="F140" s="87"/>
      <c r="G140" s="29"/>
      <c r="H140" s="29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5"/>
      <c r="AC140" s="75"/>
      <c r="AD140" s="75"/>
      <c r="AE140" s="75"/>
      <c r="AF140" s="75"/>
      <c r="AG140" s="75"/>
      <c r="AH140" s="75"/>
      <c r="AI140" s="75"/>
    </row>
    <row r="141" spans="1:35" ht="12.75" customHeight="1">
      <c r="A141" s="86"/>
      <c r="B141" s="29"/>
      <c r="C141" s="28"/>
      <c r="D141" s="28"/>
      <c r="E141" s="28"/>
      <c r="F141" s="87"/>
      <c r="G141" s="29"/>
      <c r="H141" s="29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</row>
    <row r="142" spans="1:35" ht="12.75" customHeight="1">
      <c r="A142" s="86"/>
      <c r="B142" s="29"/>
      <c r="C142" s="28"/>
      <c r="D142" s="28"/>
      <c r="E142" s="28"/>
      <c r="F142" s="87"/>
      <c r="G142" s="29"/>
      <c r="H142" s="29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  <c r="AA142" s="75"/>
      <c r="AB142" s="75"/>
      <c r="AC142" s="75"/>
      <c r="AD142" s="75"/>
      <c r="AE142" s="75"/>
      <c r="AF142" s="75"/>
      <c r="AG142" s="75"/>
      <c r="AH142" s="75"/>
      <c r="AI142" s="75"/>
    </row>
    <row r="143" spans="1:35" ht="12.75" customHeight="1">
      <c r="A143" s="86"/>
      <c r="B143" s="29"/>
      <c r="C143" s="28"/>
      <c r="D143" s="28"/>
      <c r="E143" s="28"/>
      <c r="F143" s="87"/>
      <c r="G143" s="29"/>
      <c r="H143" s="29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  <c r="AA143" s="75"/>
      <c r="AB143" s="75"/>
      <c r="AC143" s="75"/>
      <c r="AD143" s="75"/>
      <c r="AE143" s="75"/>
      <c r="AF143" s="75"/>
      <c r="AG143" s="75"/>
      <c r="AH143" s="75"/>
      <c r="AI143" s="75"/>
    </row>
    <row r="144" spans="1:35" ht="12.75" customHeight="1">
      <c r="A144" s="86"/>
      <c r="B144" s="29"/>
      <c r="C144" s="28"/>
      <c r="D144" s="28"/>
      <c r="E144" s="28"/>
      <c r="F144" s="87"/>
      <c r="G144" s="29"/>
      <c r="H144" s="29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</row>
    <row r="145" spans="1:35" ht="12.75" customHeight="1">
      <c r="A145" s="86"/>
      <c r="B145" s="29"/>
      <c r="C145" s="28"/>
      <c r="D145" s="28"/>
      <c r="E145" s="28"/>
      <c r="F145" s="87"/>
      <c r="G145" s="29"/>
      <c r="H145" s="29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5"/>
      <c r="AC145" s="75"/>
      <c r="AD145" s="75"/>
      <c r="AE145" s="75"/>
      <c r="AF145" s="75"/>
      <c r="AG145" s="75"/>
      <c r="AH145" s="75"/>
      <c r="AI145" s="75"/>
    </row>
    <row r="146" spans="1:35" ht="12.75" customHeight="1">
      <c r="A146" s="86"/>
      <c r="B146" s="29"/>
      <c r="C146" s="28"/>
      <c r="D146" s="28"/>
      <c r="E146" s="28"/>
      <c r="F146" s="87"/>
      <c r="G146" s="29"/>
      <c r="H146" s="29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  <c r="AA146" s="75"/>
      <c r="AB146" s="75"/>
      <c r="AC146" s="75"/>
      <c r="AD146" s="75"/>
      <c r="AE146" s="75"/>
      <c r="AF146" s="75"/>
      <c r="AG146" s="75"/>
      <c r="AH146" s="75"/>
      <c r="AI146" s="75"/>
    </row>
    <row r="147" spans="1:35" ht="12.75" customHeight="1">
      <c r="A147" s="86"/>
      <c r="B147" s="29"/>
      <c r="C147" s="28"/>
      <c r="D147" s="28"/>
      <c r="E147" s="28"/>
      <c r="F147" s="87"/>
      <c r="G147" s="29"/>
      <c r="H147" s="29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</row>
    <row r="148" spans="1:35" ht="12.75" customHeight="1">
      <c r="A148" s="86"/>
      <c r="B148" s="29"/>
      <c r="C148" s="28"/>
      <c r="D148" s="28"/>
      <c r="E148" s="28"/>
      <c r="F148" s="87"/>
      <c r="G148" s="29"/>
      <c r="H148" s="29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  <c r="AA148" s="75"/>
      <c r="AB148" s="75"/>
      <c r="AC148" s="75"/>
      <c r="AD148" s="75"/>
      <c r="AE148" s="75"/>
      <c r="AF148" s="75"/>
      <c r="AG148" s="75"/>
      <c r="AH148" s="75"/>
      <c r="AI148" s="75"/>
    </row>
    <row r="149" spans="1:35" ht="12.75" customHeight="1">
      <c r="A149" s="86"/>
      <c r="B149" s="29"/>
      <c r="C149" s="28"/>
      <c r="D149" s="28"/>
      <c r="E149" s="28"/>
      <c r="F149" s="87"/>
      <c r="G149" s="29"/>
      <c r="H149" s="29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  <c r="AB149" s="75"/>
      <c r="AC149" s="75"/>
      <c r="AD149" s="75"/>
      <c r="AE149" s="75"/>
      <c r="AF149" s="75"/>
      <c r="AG149" s="75"/>
      <c r="AH149" s="75"/>
      <c r="AI149" s="75"/>
    </row>
    <row r="150" spans="1:35" ht="12.75" customHeight="1">
      <c r="A150" s="86"/>
      <c r="B150" s="29"/>
      <c r="C150" s="28"/>
      <c r="D150" s="28"/>
      <c r="E150" s="28"/>
      <c r="F150" s="87"/>
      <c r="G150" s="29"/>
      <c r="H150" s="29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</row>
    <row r="151" spans="1:35" ht="12.75" customHeight="1">
      <c r="A151" s="86"/>
      <c r="B151" s="29"/>
      <c r="C151" s="28"/>
      <c r="D151" s="28"/>
      <c r="E151" s="28"/>
      <c r="F151" s="87"/>
      <c r="G151" s="29"/>
      <c r="H151" s="29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  <c r="AA151" s="75"/>
      <c r="AB151" s="75"/>
      <c r="AC151" s="75"/>
      <c r="AD151" s="75"/>
      <c r="AE151" s="75"/>
      <c r="AF151" s="75"/>
      <c r="AG151" s="75"/>
      <c r="AH151" s="75"/>
      <c r="AI151" s="75"/>
    </row>
    <row r="152" spans="1:35" ht="12.75" customHeight="1">
      <c r="A152" s="86"/>
      <c r="B152" s="29"/>
      <c r="C152" s="28"/>
      <c r="D152" s="28"/>
      <c r="E152" s="28"/>
      <c r="F152" s="87"/>
      <c r="G152" s="29"/>
      <c r="H152" s="29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5"/>
      <c r="AC152" s="75"/>
      <c r="AD152" s="75"/>
      <c r="AE152" s="75"/>
      <c r="AF152" s="75"/>
      <c r="AG152" s="75"/>
      <c r="AH152" s="75"/>
      <c r="AI152" s="75"/>
    </row>
    <row r="153" spans="1:35" ht="12.75" customHeight="1">
      <c r="A153" s="86"/>
      <c r="B153" s="29"/>
      <c r="C153" s="28"/>
      <c r="D153" s="28"/>
      <c r="E153" s="28"/>
      <c r="F153" s="87"/>
      <c r="G153" s="29"/>
      <c r="H153" s="29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</row>
    <row r="154" spans="1:35" ht="12.75" customHeight="1">
      <c r="A154" s="86"/>
      <c r="B154" s="29"/>
      <c r="C154" s="28"/>
      <c r="D154" s="28"/>
      <c r="E154" s="28"/>
      <c r="F154" s="87"/>
      <c r="G154" s="29"/>
      <c r="H154" s="29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  <c r="AA154" s="75"/>
      <c r="AB154" s="75"/>
      <c r="AC154" s="75"/>
      <c r="AD154" s="75"/>
      <c r="AE154" s="75"/>
      <c r="AF154" s="75"/>
      <c r="AG154" s="75"/>
      <c r="AH154" s="75"/>
      <c r="AI154" s="75"/>
    </row>
    <row r="155" spans="1:35" ht="12.75" customHeight="1">
      <c r="A155" s="86"/>
      <c r="B155" s="29"/>
      <c r="C155" s="28"/>
      <c r="D155" s="28"/>
      <c r="E155" s="28"/>
      <c r="F155" s="87"/>
      <c r="G155" s="29"/>
      <c r="H155" s="29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  <c r="AA155" s="75"/>
      <c r="AB155" s="75"/>
      <c r="AC155" s="75"/>
      <c r="AD155" s="75"/>
      <c r="AE155" s="75"/>
      <c r="AF155" s="75"/>
      <c r="AG155" s="75"/>
      <c r="AH155" s="75"/>
      <c r="AI155" s="75"/>
    </row>
    <row r="156" spans="1:35" ht="12.75" customHeight="1">
      <c r="A156" s="86"/>
      <c r="B156" s="29"/>
      <c r="C156" s="28"/>
      <c r="D156" s="28"/>
      <c r="E156" s="28"/>
      <c r="F156" s="87"/>
      <c r="G156" s="29"/>
      <c r="H156" s="29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5"/>
      <c r="AC156" s="75"/>
      <c r="AD156" s="75"/>
      <c r="AE156" s="75"/>
      <c r="AF156" s="75"/>
      <c r="AG156" s="75"/>
      <c r="AH156" s="75"/>
      <c r="AI156" s="75"/>
    </row>
    <row r="157" spans="1:35" ht="12.75" customHeight="1">
      <c r="A157" s="86"/>
      <c r="B157" s="29"/>
      <c r="C157" s="28"/>
      <c r="D157" s="28"/>
      <c r="E157" s="28"/>
      <c r="F157" s="87"/>
      <c r="G157" s="29"/>
      <c r="H157" s="29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  <c r="AB157" s="75"/>
      <c r="AC157" s="75"/>
      <c r="AD157" s="75"/>
      <c r="AE157" s="75"/>
      <c r="AF157" s="75"/>
      <c r="AG157" s="75"/>
      <c r="AH157" s="75"/>
      <c r="AI157" s="75"/>
    </row>
    <row r="158" spans="1:35" ht="12.75" customHeight="1">
      <c r="A158" s="86"/>
      <c r="B158" s="29"/>
      <c r="C158" s="28"/>
      <c r="D158" s="28"/>
      <c r="E158" s="28"/>
      <c r="F158" s="87"/>
      <c r="G158" s="29"/>
      <c r="H158" s="29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75"/>
      <c r="AC158" s="75"/>
      <c r="AD158" s="75"/>
      <c r="AE158" s="75"/>
      <c r="AF158" s="75"/>
      <c r="AG158" s="75"/>
      <c r="AH158" s="75"/>
      <c r="AI158" s="75"/>
    </row>
    <row r="159" spans="1:35" ht="12.75" customHeight="1">
      <c r="A159" s="86"/>
      <c r="B159" s="29"/>
      <c r="C159" s="28"/>
      <c r="D159" s="28"/>
      <c r="E159" s="28"/>
      <c r="F159" s="87"/>
      <c r="G159" s="29"/>
      <c r="H159" s="29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  <c r="AA159" s="75"/>
      <c r="AB159" s="75"/>
      <c r="AC159" s="75"/>
      <c r="AD159" s="75"/>
      <c r="AE159" s="75"/>
      <c r="AF159" s="75"/>
      <c r="AG159" s="75"/>
      <c r="AH159" s="75"/>
      <c r="AI159" s="75"/>
    </row>
    <row r="160" spans="1:35" ht="12.75" customHeight="1">
      <c r="A160" s="86"/>
      <c r="B160" s="29"/>
      <c r="C160" s="28"/>
      <c r="D160" s="28"/>
      <c r="E160" s="28"/>
      <c r="F160" s="87"/>
      <c r="G160" s="29"/>
      <c r="H160" s="29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5"/>
      <c r="AC160" s="75"/>
      <c r="AD160" s="75"/>
      <c r="AE160" s="75"/>
      <c r="AF160" s="75"/>
      <c r="AG160" s="75"/>
      <c r="AH160" s="75"/>
      <c r="AI160" s="75"/>
    </row>
    <row r="161" spans="1:35" ht="12.75" customHeight="1">
      <c r="A161" s="86"/>
      <c r="B161" s="29"/>
      <c r="C161" s="28"/>
      <c r="D161" s="28"/>
      <c r="E161" s="28"/>
      <c r="F161" s="87"/>
      <c r="G161" s="29"/>
      <c r="H161" s="29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  <c r="AA161" s="75"/>
      <c r="AB161" s="75"/>
      <c r="AC161" s="75"/>
      <c r="AD161" s="75"/>
      <c r="AE161" s="75"/>
      <c r="AF161" s="75"/>
      <c r="AG161" s="75"/>
      <c r="AH161" s="75"/>
      <c r="AI161" s="75"/>
    </row>
    <row r="162" spans="1:35" ht="12.75" customHeight="1">
      <c r="A162" s="86"/>
      <c r="B162" s="29"/>
      <c r="C162" s="28"/>
      <c r="D162" s="28"/>
      <c r="E162" s="28"/>
      <c r="F162" s="87"/>
      <c r="G162" s="29"/>
      <c r="H162" s="29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5"/>
      <c r="AC162" s="75"/>
      <c r="AD162" s="75"/>
      <c r="AE162" s="75"/>
      <c r="AF162" s="75"/>
      <c r="AG162" s="75"/>
      <c r="AH162" s="75"/>
      <c r="AI162" s="75"/>
    </row>
    <row r="163" spans="1:35" ht="12.75" customHeight="1">
      <c r="A163" s="86"/>
      <c r="B163" s="29"/>
      <c r="C163" s="28"/>
      <c r="D163" s="28"/>
      <c r="E163" s="28"/>
      <c r="F163" s="87"/>
      <c r="G163" s="29"/>
      <c r="H163" s="29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  <c r="AA163" s="75"/>
      <c r="AB163" s="75"/>
      <c r="AC163" s="75"/>
      <c r="AD163" s="75"/>
      <c r="AE163" s="75"/>
      <c r="AF163" s="75"/>
      <c r="AG163" s="75"/>
      <c r="AH163" s="75"/>
      <c r="AI163" s="75"/>
    </row>
    <row r="164" spans="1:35" ht="12.75" customHeight="1">
      <c r="A164" s="86"/>
      <c r="B164" s="29"/>
      <c r="C164" s="28"/>
      <c r="D164" s="28"/>
      <c r="E164" s="28"/>
      <c r="F164" s="87"/>
      <c r="G164" s="29"/>
      <c r="H164" s="29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  <c r="AA164" s="75"/>
      <c r="AB164" s="75"/>
      <c r="AC164" s="75"/>
      <c r="AD164" s="75"/>
      <c r="AE164" s="75"/>
      <c r="AF164" s="75"/>
      <c r="AG164" s="75"/>
      <c r="AH164" s="75"/>
      <c r="AI164" s="75"/>
    </row>
    <row r="165" spans="1:35" ht="12.75" customHeight="1">
      <c r="A165" s="86"/>
      <c r="B165" s="29"/>
      <c r="C165" s="28"/>
      <c r="D165" s="28"/>
      <c r="E165" s="28"/>
      <c r="F165" s="87"/>
      <c r="G165" s="29"/>
      <c r="H165" s="29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  <c r="AA165" s="75"/>
      <c r="AB165" s="75"/>
      <c r="AC165" s="75"/>
      <c r="AD165" s="75"/>
      <c r="AE165" s="75"/>
      <c r="AF165" s="75"/>
      <c r="AG165" s="75"/>
      <c r="AH165" s="75"/>
      <c r="AI165" s="75"/>
    </row>
    <row r="166" spans="1:35" ht="12.75" customHeight="1">
      <c r="A166" s="86"/>
      <c r="B166" s="29"/>
      <c r="C166" s="28"/>
      <c r="D166" s="28"/>
      <c r="E166" s="28"/>
      <c r="F166" s="87"/>
      <c r="G166" s="29"/>
      <c r="H166" s="29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  <c r="AA166" s="75"/>
      <c r="AB166" s="75"/>
      <c r="AC166" s="75"/>
      <c r="AD166" s="75"/>
      <c r="AE166" s="75"/>
      <c r="AF166" s="75"/>
      <c r="AG166" s="75"/>
      <c r="AH166" s="75"/>
      <c r="AI166" s="75"/>
    </row>
    <row r="167" spans="1:35" ht="12.75" customHeight="1">
      <c r="A167" s="86"/>
      <c r="B167" s="29"/>
      <c r="C167" s="28"/>
      <c r="D167" s="28"/>
      <c r="E167" s="28"/>
      <c r="F167" s="87"/>
      <c r="G167" s="29"/>
      <c r="H167" s="29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  <c r="AA167" s="75"/>
      <c r="AB167" s="75"/>
      <c r="AC167" s="75"/>
      <c r="AD167" s="75"/>
      <c r="AE167" s="75"/>
      <c r="AF167" s="75"/>
      <c r="AG167" s="75"/>
      <c r="AH167" s="75"/>
      <c r="AI167" s="75"/>
    </row>
    <row r="168" spans="1:35" ht="12.75" customHeight="1">
      <c r="A168" s="86"/>
      <c r="B168" s="29"/>
      <c r="C168" s="28"/>
      <c r="D168" s="28"/>
      <c r="E168" s="28"/>
      <c r="F168" s="87"/>
      <c r="G168" s="29"/>
      <c r="H168" s="29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  <c r="AA168" s="75"/>
      <c r="AB168" s="75"/>
      <c r="AC168" s="75"/>
      <c r="AD168" s="75"/>
      <c r="AE168" s="75"/>
      <c r="AF168" s="75"/>
      <c r="AG168" s="75"/>
      <c r="AH168" s="75"/>
      <c r="AI168" s="75"/>
    </row>
    <row r="169" spans="1:35" ht="12.75" customHeight="1">
      <c r="A169" s="86"/>
      <c r="B169" s="29"/>
      <c r="C169" s="28"/>
      <c r="D169" s="28"/>
      <c r="E169" s="28"/>
      <c r="F169" s="87"/>
      <c r="G169" s="29"/>
      <c r="H169" s="29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75"/>
      <c r="Y169" s="75"/>
      <c r="Z169" s="75"/>
      <c r="AA169" s="75"/>
      <c r="AB169" s="75"/>
      <c r="AC169" s="75"/>
      <c r="AD169" s="75"/>
      <c r="AE169" s="75"/>
      <c r="AF169" s="75"/>
      <c r="AG169" s="75"/>
      <c r="AH169" s="75"/>
      <c r="AI169" s="75"/>
    </row>
    <row r="170" spans="1:35" ht="12.75" customHeight="1">
      <c r="A170" s="86"/>
      <c r="B170" s="29"/>
      <c r="C170" s="28"/>
      <c r="D170" s="28"/>
      <c r="E170" s="28"/>
      <c r="F170" s="87"/>
      <c r="G170" s="29"/>
      <c r="H170" s="29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5"/>
      <c r="Z170" s="75"/>
      <c r="AA170" s="75"/>
      <c r="AB170" s="75"/>
      <c r="AC170" s="75"/>
      <c r="AD170" s="75"/>
      <c r="AE170" s="75"/>
      <c r="AF170" s="75"/>
      <c r="AG170" s="75"/>
      <c r="AH170" s="75"/>
      <c r="AI170" s="75"/>
    </row>
    <row r="171" spans="1:35" ht="12.75" customHeight="1">
      <c r="A171" s="86"/>
      <c r="B171" s="29"/>
      <c r="C171" s="28"/>
      <c r="D171" s="28"/>
      <c r="E171" s="28"/>
      <c r="F171" s="87"/>
      <c r="G171" s="29"/>
      <c r="H171" s="29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75"/>
      <c r="AA171" s="75"/>
      <c r="AB171" s="75"/>
      <c r="AC171" s="75"/>
      <c r="AD171" s="75"/>
      <c r="AE171" s="75"/>
      <c r="AF171" s="75"/>
      <c r="AG171" s="75"/>
      <c r="AH171" s="75"/>
      <c r="AI171" s="75"/>
    </row>
    <row r="172" spans="1:35" ht="12.75" customHeight="1">
      <c r="A172" s="86"/>
      <c r="B172" s="29"/>
      <c r="C172" s="28"/>
      <c r="D172" s="28"/>
      <c r="E172" s="28"/>
      <c r="F172" s="87"/>
      <c r="G172" s="29"/>
      <c r="H172" s="29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  <c r="Z172" s="75"/>
      <c r="AA172" s="75"/>
      <c r="AB172" s="75"/>
      <c r="AC172" s="75"/>
      <c r="AD172" s="75"/>
      <c r="AE172" s="75"/>
      <c r="AF172" s="75"/>
      <c r="AG172" s="75"/>
      <c r="AH172" s="75"/>
      <c r="AI172" s="75"/>
    </row>
    <row r="173" spans="1:35" ht="12.75" customHeight="1">
      <c r="A173" s="86"/>
      <c r="B173" s="29"/>
      <c r="C173" s="28"/>
      <c r="D173" s="28"/>
      <c r="E173" s="28"/>
      <c r="F173" s="87"/>
      <c r="G173" s="29"/>
      <c r="H173" s="29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  <c r="AA173" s="75"/>
      <c r="AB173" s="75"/>
      <c r="AC173" s="75"/>
      <c r="AD173" s="75"/>
      <c r="AE173" s="75"/>
      <c r="AF173" s="75"/>
      <c r="AG173" s="75"/>
      <c r="AH173" s="75"/>
      <c r="AI173" s="75"/>
    </row>
    <row r="174" spans="1:35" ht="12.75" customHeight="1">
      <c r="A174" s="86"/>
      <c r="B174" s="29"/>
      <c r="C174" s="28"/>
      <c r="D174" s="28"/>
      <c r="E174" s="28"/>
      <c r="F174" s="87"/>
      <c r="G174" s="29"/>
      <c r="H174" s="29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  <c r="AA174" s="75"/>
      <c r="AB174" s="75"/>
      <c r="AC174" s="75"/>
      <c r="AD174" s="75"/>
      <c r="AE174" s="75"/>
      <c r="AF174" s="75"/>
      <c r="AG174" s="75"/>
      <c r="AH174" s="75"/>
      <c r="AI174" s="75"/>
    </row>
    <row r="175" spans="1:35" ht="12.75" customHeight="1">
      <c r="A175" s="86"/>
      <c r="B175" s="29"/>
      <c r="C175" s="28"/>
      <c r="D175" s="28"/>
      <c r="E175" s="28"/>
      <c r="F175" s="87"/>
      <c r="G175" s="29"/>
      <c r="H175" s="29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5"/>
      <c r="Y175" s="75"/>
      <c r="Z175" s="75"/>
      <c r="AA175" s="75"/>
      <c r="AB175" s="75"/>
      <c r="AC175" s="75"/>
      <c r="AD175" s="75"/>
      <c r="AE175" s="75"/>
      <c r="AF175" s="75"/>
      <c r="AG175" s="75"/>
      <c r="AH175" s="75"/>
      <c r="AI175" s="75"/>
    </row>
    <row r="176" spans="1:35" ht="12.75" customHeight="1">
      <c r="A176" s="86"/>
      <c r="B176" s="29"/>
      <c r="C176" s="28"/>
      <c r="D176" s="28"/>
      <c r="E176" s="28"/>
      <c r="F176" s="87"/>
      <c r="G176" s="29"/>
      <c r="H176" s="29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  <c r="AA176" s="75"/>
      <c r="AB176" s="75"/>
      <c r="AC176" s="75"/>
      <c r="AD176" s="75"/>
      <c r="AE176" s="75"/>
      <c r="AF176" s="75"/>
      <c r="AG176" s="75"/>
      <c r="AH176" s="75"/>
      <c r="AI176" s="75"/>
    </row>
    <row r="177" spans="1:35" ht="12.75" customHeight="1">
      <c r="A177" s="86"/>
      <c r="B177" s="29"/>
      <c r="C177" s="28"/>
      <c r="D177" s="28"/>
      <c r="E177" s="28"/>
      <c r="F177" s="87"/>
      <c r="G177" s="29"/>
      <c r="H177" s="29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  <c r="AA177" s="75"/>
      <c r="AB177" s="75"/>
      <c r="AC177" s="75"/>
      <c r="AD177" s="75"/>
      <c r="AE177" s="75"/>
      <c r="AF177" s="75"/>
      <c r="AG177" s="75"/>
      <c r="AH177" s="75"/>
      <c r="AI177" s="75"/>
    </row>
    <row r="178" spans="1:35" ht="12.75" customHeight="1">
      <c r="A178" s="86"/>
      <c r="B178" s="29"/>
      <c r="C178" s="28"/>
      <c r="D178" s="28"/>
      <c r="E178" s="28"/>
      <c r="F178" s="87"/>
      <c r="G178" s="29"/>
      <c r="H178" s="29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5"/>
      <c r="X178" s="75"/>
      <c r="Y178" s="75"/>
      <c r="Z178" s="75"/>
      <c r="AA178" s="75"/>
      <c r="AB178" s="75"/>
      <c r="AC178" s="75"/>
      <c r="AD178" s="75"/>
      <c r="AE178" s="75"/>
      <c r="AF178" s="75"/>
      <c r="AG178" s="75"/>
      <c r="AH178" s="75"/>
      <c r="AI178" s="75"/>
    </row>
    <row r="179" spans="1:35" ht="12.75" customHeight="1">
      <c r="A179" s="86"/>
      <c r="B179" s="29"/>
      <c r="C179" s="28"/>
      <c r="D179" s="28"/>
      <c r="E179" s="28"/>
      <c r="F179" s="87"/>
      <c r="G179" s="29"/>
      <c r="H179" s="29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5"/>
      <c r="Y179" s="75"/>
      <c r="Z179" s="75"/>
      <c r="AA179" s="75"/>
      <c r="AB179" s="75"/>
      <c r="AC179" s="75"/>
      <c r="AD179" s="75"/>
      <c r="AE179" s="75"/>
      <c r="AF179" s="75"/>
      <c r="AG179" s="75"/>
      <c r="AH179" s="75"/>
      <c r="AI179" s="75"/>
    </row>
    <row r="180" spans="1:35" ht="12.75" customHeight="1">
      <c r="A180" s="86"/>
      <c r="B180" s="29"/>
      <c r="C180" s="28"/>
      <c r="D180" s="28"/>
      <c r="E180" s="28"/>
      <c r="F180" s="87"/>
      <c r="G180" s="29"/>
      <c r="H180" s="29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  <c r="AA180" s="75"/>
      <c r="AB180" s="75"/>
      <c r="AC180" s="75"/>
      <c r="AD180" s="75"/>
      <c r="AE180" s="75"/>
      <c r="AF180" s="75"/>
      <c r="AG180" s="75"/>
      <c r="AH180" s="75"/>
      <c r="AI180" s="75"/>
    </row>
    <row r="181" spans="1:35" ht="12.75" customHeight="1">
      <c r="A181" s="86"/>
      <c r="B181" s="29"/>
      <c r="C181" s="28"/>
      <c r="D181" s="28"/>
      <c r="E181" s="28"/>
      <c r="F181" s="87"/>
      <c r="G181" s="29"/>
      <c r="H181" s="29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/>
      <c r="X181" s="75"/>
      <c r="Y181" s="75"/>
      <c r="Z181" s="75"/>
      <c r="AA181" s="75"/>
      <c r="AB181" s="75"/>
      <c r="AC181" s="75"/>
      <c r="AD181" s="75"/>
      <c r="AE181" s="75"/>
      <c r="AF181" s="75"/>
      <c r="AG181" s="75"/>
      <c r="AH181" s="75"/>
      <c r="AI181" s="75"/>
    </row>
    <row r="182" spans="1:35" ht="12.75" customHeight="1">
      <c r="A182" s="86"/>
      <c r="B182" s="29"/>
      <c r="C182" s="28"/>
      <c r="D182" s="28"/>
      <c r="E182" s="28"/>
      <c r="F182" s="87"/>
      <c r="G182" s="29"/>
      <c r="H182" s="29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75"/>
      <c r="AA182" s="75"/>
      <c r="AB182" s="75"/>
      <c r="AC182" s="75"/>
      <c r="AD182" s="75"/>
      <c r="AE182" s="75"/>
      <c r="AF182" s="75"/>
      <c r="AG182" s="75"/>
      <c r="AH182" s="75"/>
      <c r="AI182" s="75"/>
    </row>
    <row r="183" spans="1:35" ht="12.75" customHeight="1">
      <c r="A183" s="86"/>
      <c r="B183" s="29"/>
      <c r="C183" s="28"/>
      <c r="D183" s="28"/>
      <c r="E183" s="28"/>
      <c r="F183" s="87"/>
      <c r="G183" s="29"/>
      <c r="H183" s="29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75"/>
      <c r="Z183" s="75"/>
      <c r="AA183" s="75"/>
      <c r="AB183" s="75"/>
      <c r="AC183" s="75"/>
      <c r="AD183" s="75"/>
      <c r="AE183" s="75"/>
      <c r="AF183" s="75"/>
      <c r="AG183" s="75"/>
      <c r="AH183" s="75"/>
      <c r="AI183" s="75"/>
    </row>
    <row r="184" spans="1:35" ht="12.75" customHeight="1">
      <c r="A184" s="86"/>
      <c r="B184" s="29"/>
      <c r="C184" s="28"/>
      <c r="D184" s="28"/>
      <c r="E184" s="28"/>
      <c r="F184" s="87"/>
      <c r="G184" s="29"/>
      <c r="H184" s="29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75"/>
      <c r="Z184" s="75"/>
      <c r="AA184" s="75"/>
      <c r="AB184" s="75"/>
      <c r="AC184" s="75"/>
      <c r="AD184" s="75"/>
      <c r="AE184" s="75"/>
      <c r="AF184" s="75"/>
      <c r="AG184" s="75"/>
      <c r="AH184" s="75"/>
      <c r="AI184" s="75"/>
    </row>
    <row r="185" spans="1:35" ht="12.75" customHeight="1">
      <c r="A185" s="86"/>
      <c r="B185" s="29"/>
      <c r="C185" s="28"/>
      <c r="D185" s="28"/>
      <c r="E185" s="28"/>
      <c r="F185" s="87"/>
      <c r="G185" s="29"/>
      <c r="H185" s="29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  <c r="AA185" s="75"/>
      <c r="AB185" s="75"/>
      <c r="AC185" s="75"/>
      <c r="AD185" s="75"/>
      <c r="AE185" s="75"/>
      <c r="AF185" s="75"/>
      <c r="AG185" s="75"/>
      <c r="AH185" s="75"/>
      <c r="AI185" s="75"/>
    </row>
    <row r="186" spans="1:35" ht="12.75" customHeight="1">
      <c r="A186" s="86"/>
      <c r="B186" s="29"/>
      <c r="C186" s="28"/>
      <c r="D186" s="28"/>
      <c r="E186" s="28"/>
      <c r="F186" s="87"/>
      <c r="G186" s="29"/>
      <c r="H186" s="29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  <c r="AA186" s="75"/>
      <c r="AB186" s="75"/>
      <c r="AC186" s="75"/>
      <c r="AD186" s="75"/>
      <c r="AE186" s="75"/>
      <c r="AF186" s="75"/>
      <c r="AG186" s="75"/>
      <c r="AH186" s="75"/>
      <c r="AI186" s="75"/>
    </row>
    <row r="187" spans="1:35" ht="12.75" customHeight="1">
      <c r="A187" s="86"/>
      <c r="B187" s="29"/>
      <c r="C187" s="28"/>
      <c r="D187" s="28"/>
      <c r="E187" s="28"/>
      <c r="F187" s="87"/>
      <c r="G187" s="29"/>
      <c r="H187" s="29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75"/>
      <c r="Z187" s="75"/>
      <c r="AA187" s="75"/>
      <c r="AB187" s="75"/>
      <c r="AC187" s="75"/>
      <c r="AD187" s="75"/>
      <c r="AE187" s="75"/>
      <c r="AF187" s="75"/>
      <c r="AG187" s="75"/>
      <c r="AH187" s="75"/>
      <c r="AI187" s="75"/>
    </row>
    <row r="188" spans="1:35" ht="12.75" customHeight="1">
      <c r="A188" s="86"/>
      <c r="B188" s="29"/>
      <c r="C188" s="28"/>
      <c r="D188" s="28"/>
      <c r="E188" s="28"/>
      <c r="F188" s="87"/>
      <c r="G188" s="29"/>
      <c r="H188" s="29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5"/>
      <c r="X188" s="75"/>
      <c r="Y188" s="75"/>
      <c r="Z188" s="75"/>
      <c r="AA188" s="75"/>
      <c r="AB188" s="75"/>
      <c r="AC188" s="75"/>
      <c r="AD188" s="75"/>
      <c r="AE188" s="75"/>
      <c r="AF188" s="75"/>
      <c r="AG188" s="75"/>
      <c r="AH188" s="75"/>
      <c r="AI188" s="75"/>
    </row>
    <row r="189" spans="1:35" ht="12.75" customHeight="1">
      <c r="A189" s="86"/>
      <c r="B189" s="29"/>
      <c r="C189" s="28"/>
      <c r="D189" s="28"/>
      <c r="E189" s="28"/>
      <c r="F189" s="87"/>
      <c r="G189" s="29"/>
      <c r="H189" s="29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75"/>
      <c r="AA189" s="75"/>
      <c r="AB189" s="75"/>
      <c r="AC189" s="75"/>
      <c r="AD189" s="75"/>
      <c r="AE189" s="75"/>
      <c r="AF189" s="75"/>
      <c r="AG189" s="75"/>
      <c r="AH189" s="75"/>
      <c r="AI189" s="75"/>
    </row>
    <row r="190" spans="1:35" ht="12.75" customHeight="1">
      <c r="A190" s="86"/>
      <c r="B190" s="29"/>
      <c r="C190" s="28"/>
      <c r="D190" s="28"/>
      <c r="E190" s="28"/>
      <c r="F190" s="87"/>
      <c r="G190" s="29"/>
      <c r="H190" s="29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75"/>
      <c r="Y190" s="75"/>
      <c r="Z190" s="75"/>
      <c r="AA190" s="75"/>
      <c r="AB190" s="75"/>
      <c r="AC190" s="75"/>
      <c r="AD190" s="75"/>
      <c r="AE190" s="75"/>
      <c r="AF190" s="75"/>
      <c r="AG190" s="75"/>
      <c r="AH190" s="75"/>
      <c r="AI190" s="75"/>
    </row>
    <row r="191" spans="1:35" ht="12.75" customHeight="1">
      <c r="A191" s="86"/>
      <c r="B191" s="29"/>
      <c r="C191" s="28"/>
      <c r="D191" s="28"/>
      <c r="E191" s="28"/>
      <c r="F191" s="87"/>
      <c r="G191" s="29"/>
      <c r="H191" s="29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5"/>
      <c r="X191" s="75"/>
      <c r="Y191" s="75"/>
      <c r="Z191" s="75"/>
      <c r="AA191" s="75"/>
      <c r="AB191" s="75"/>
      <c r="AC191" s="75"/>
      <c r="AD191" s="75"/>
      <c r="AE191" s="75"/>
      <c r="AF191" s="75"/>
      <c r="AG191" s="75"/>
      <c r="AH191" s="75"/>
      <c r="AI191" s="75"/>
    </row>
    <row r="192" spans="1:35" ht="12.75" customHeight="1">
      <c r="A192" s="86"/>
      <c r="B192" s="29"/>
      <c r="C192" s="28"/>
      <c r="D192" s="28"/>
      <c r="E192" s="28"/>
      <c r="F192" s="87"/>
      <c r="G192" s="29"/>
      <c r="H192" s="29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  <c r="AA192" s="75"/>
      <c r="AB192" s="75"/>
      <c r="AC192" s="75"/>
      <c r="AD192" s="75"/>
      <c r="AE192" s="75"/>
      <c r="AF192" s="75"/>
      <c r="AG192" s="75"/>
      <c r="AH192" s="75"/>
      <c r="AI192" s="75"/>
    </row>
    <row r="193" spans="1:35" ht="12.75" customHeight="1">
      <c r="A193" s="86"/>
      <c r="B193" s="29"/>
      <c r="C193" s="28"/>
      <c r="D193" s="28"/>
      <c r="E193" s="28"/>
      <c r="F193" s="87"/>
      <c r="G193" s="29"/>
      <c r="H193" s="29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5"/>
      <c r="Z193" s="75"/>
      <c r="AA193" s="75"/>
      <c r="AB193" s="75"/>
      <c r="AC193" s="75"/>
      <c r="AD193" s="75"/>
      <c r="AE193" s="75"/>
      <c r="AF193" s="75"/>
      <c r="AG193" s="75"/>
      <c r="AH193" s="75"/>
      <c r="AI193" s="75"/>
    </row>
    <row r="194" spans="1:35" ht="12.75" customHeight="1">
      <c r="A194" s="86"/>
      <c r="B194" s="29"/>
      <c r="C194" s="28"/>
      <c r="D194" s="28"/>
      <c r="E194" s="28"/>
      <c r="F194" s="87"/>
      <c r="G194" s="29"/>
      <c r="H194" s="29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5"/>
      <c r="X194" s="75"/>
      <c r="Y194" s="75"/>
      <c r="Z194" s="75"/>
      <c r="AA194" s="75"/>
      <c r="AB194" s="75"/>
      <c r="AC194" s="75"/>
      <c r="AD194" s="75"/>
      <c r="AE194" s="75"/>
      <c r="AF194" s="75"/>
      <c r="AG194" s="75"/>
      <c r="AH194" s="75"/>
      <c r="AI194" s="75"/>
    </row>
    <row r="195" spans="1:35" ht="12.75" customHeight="1">
      <c r="A195" s="86"/>
      <c r="B195" s="29"/>
      <c r="C195" s="28"/>
      <c r="D195" s="28"/>
      <c r="E195" s="28"/>
      <c r="F195" s="87"/>
      <c r="G195" s="29"/>
      <c r="H195" s="29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  <c r="AA195" s="75"/>
      <c r="AB195" s="75"/>
      <c r="AC195" s="75"/>
      <c r="AD195" s="75"/>
      <c r="AE195" s="75"/>
      <c r="AF195" s="75"/>
      <c r="AG195" s="75"/>
      <c r="AH195" s="75"/>
      <c r="AI195" s="75"/>
    </row>
    <row r="196" spans="1:35" ht="12.75" customHeight="1">
      <c r="A196" s="86"/>
      <c r="B196" s="29"/>
      <c r="C196" s="28"/>
      <c r="D196" s="28"/>
      <c r="E196" s="28"/>
      <c r="F196" s="87"/>
      <c r="G196" s="29"/>
      <c r="H196" s="29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5"/>
      <c r="X196" s="75"/>
      <c r="Y196" s="75"/>
      <c r="Z196" s="75"/>
      <c r="AA196" s="75"/>
      <c r="AB196" s="75"/>
      <c r="AC196" s="75"/>
      <c r="AD196" s="75"/>
      <c r="AE196" s="75"/>
      <c r="AF196" s="75"/>
      <c r="AG196" s="75"/>
      <c r="AH196" s="75"/>
      <c r="AI196" s="75"/>
    </row>
    <row r="197" spans="1:35" ht="12.75" customHeight="1">
      <c r="A197" s="86"/>
      <c r="B197" s="29"/>
      <c r="C197" s="28"/>
      <c r="D197" s="28"/>
      <c r="E197" s="28"/>
      <c r="F197" s="87"/>
      <c r="G197" s="29"/>
      <c r="H197" s="29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75"/>
      <c r="Z197" s="75"/>
      <c r="AA197" s="75"/>
      <c r="AB197" s="75"/>
      <c r="AC197" s="75"/>
      <c r="AD197" s="75"/>
      <c r="AE197" s="75"/>
      <c r="AF197" s="75"/>
      <c r="AG197" s="75"/>
      <c r="AH197" s="75"/>
      <c r="AI197" s="75"/>
    </row>
    <row r="198" spans="1:35" ht="12.75" customHeight="1">
      <c r="A198" s="86"/>
      <c r="B198" s="29"/>
      <c r="C198" s="28"/>
      <c r="D198" s="28"/>
      <c r="E198" s="28"/>
      <c r="F198" s="87"/>
      <c r="G198" s="29"/>
      <c r="H198" s="29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  <c r="AA198" s="75"/>
      <c r="AB198" s="75"/>
      <c r="AC198" s="75"/>
      <c r="AD198" s="75"/>
      <c r="AE198" s="75"/>
      <c r="AF198" s="75"/>
      <c r="AG198" s="75"/>
      <c r="AH198" s="75"/>
      <c r="AI198" s="75"/>
    </row>
    <row r="199" spans="1:35" ht="12.75" customHeight="1">
      <c r="A199" s="86"/>
      <c r="B199" s="29"/>
      <c r="C199" s="28"/>
      <c r="D199" s="28"/>
      <c r="E199" s="28"/>
      <c r="F199" s="87"/>
      <c r="G199" s="29"/>
      <c r="H199" s="29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  <c r="AA199" s="75"/>
      <c r="AB199" s="75"/>
      <c r="AC199" s="75"/>
      <c r="AD199" s="75"/>
      <c r="AE199" s="75"/>
      <c r="AF199" s="75"/>
      <c r="AG199" s="75"/>
      <c r="AH199" s="75"/>
      <c r="AI199" s="75"/>
    </row>
    <row r="200" spans="1:35" ht="12.75" customHeight="1">
      <c r="A200" s="86"/>
      <c r="B200" s="29"/>
      <c r="C200" s="28"/>
      <c r="D200" s="28"/>
      <c r="E200" s="28"/>
      <c r="F200" s="87"/>
      <c r="G200" s="29"/>
      <c r="H200" s="29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5"/>
      <c r="X200" s="75"/>
      <c r="Y200" s="75"/>
      <c r="Z200" s="75"/>
      <c r="AA200" s="75"/>
      <c r="AB200" s="75"/>
      <c r="AC200" s="75"/>
      <c r="AD200" s="75"/>
      <c r="AE200" s="75"/>
      <c r="AF200" s="75"/>
      <c r="AG200" s="75"/>
      <c r="AH200" s="75"/>
      <c r="AI200" s="75"/>
    </row>
    <row r="201" spans="1:35" ht="12.75" customHeight="1">
      <c r="A201" s="86"/>
      <c r="B201" s="29"/>
      <c r="C201" s="28"/>
      <c r="D201" s="28"/>
      <c r="E201" s="28"/>
      <c r="F201" s="87"/>
      <c r="G201" s="29"/>
      <c r="H201" s="29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W201" s="75"/>
      <c r="X201" s="75"/>
      <c r="Y201" s="75"/>
      <c r="Z201" s="75"/>
      <c r="AA201" s="75"/>
      <c r="AB201" s="75"/>
      <c r="AC201" s="75"/>
      <c r="AD201" s="75"/>
      <c r="AE201" s="75"/>
      <c r="AF201" s="75"/>
      <c r="AG201" s="75"/>
      <c r="AH201" s="75"/>
      <c r="AI201" s="75"/>
    </row>
    <row r="202" spans="1:35" ht="12.75" customHeight="1">
      <c r="A202" s="86"/>
      <c r="B202" s="29"/>
      <c r="C202" s="28"/>
      <c r="D202" s="28"/>
      <c r="E202" s="28"/>
      <c r="F202" s="87"/>
      <c r="G202" s="29"/>
      <c r="H202" s="29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5"/>
      <c r="X202" s="75"/>
      <c r="Y202" s="75"/>
      <c r="Z202" s="75"/>
      <c r="AA202" s="75"/>
      <c r="AB202" s="75"/>
      <c r="AC202" s="75"/>
      <c r="AD202" s="75"/>
      <c r="AE202" s="75"/>
      <c r="AF202" s="75"/>
      <c r="AG202" s="75"/>
      <c r="AH202" s="75"/>
      <c r="AI202" s="75"/>
    </row>
    <row r="203" spans="1:35" ht="12.75" customHeight="1">
      <c r="A203" s="86"/>
      <c r="B203" s="29"/>
      <c r="C203" s="28"/>
      <c r="D203" s="28"/>
      <c r="E203" s="28"/>
      <c r="F203" s="87"/>
      <c r="G203" s="29"/>
      <c r="H203" s="29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5"/>
      <c r="X203" s="75"/>
      <c r="Y203" s="75"/>
      <c r="Z203" s="75"/>
      <c r="AA203" s="75"/>
      <c r="AB203" s="75"/>
      <c r="AC203" s="75"/>
      <c r="AD203" s="75"/>
      <c r="AE203" s="75"/>
      <c r="AF203" s="75"/>
      <c r="AG203" s="75"/>
      <c r="AH203" s="75"/>
      <c r="AI203" s="75"/>
    </row>
    <row r="204" spans="1:35" ht="12.75" customHeight="1">
      <c r="A204" s="86"/>
      <c r="B204" s="29"/>
      <c r="C204" s="28"/>
      <c r="D204" s="28"/>
      <c r="E204" s="28"/>
      <c r="F204" s="87"/>
      <c r="G204" s="29"/>
      <c r="H204" s="29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75"/>
      <c r="Y204" s="75"/>
      <c r="Z204" s="75"/>
      <c r="AA204" s="75"/>
      <c r="AB204" s="75"/>
      <c r="AC204" s="75"/>
      <c r="AD204" s="75"/>
      <c r="AE204" s="75"/>
      <c r="AF204" s="75"/>
      <c r="AG204" s="75"/>
      <c r="AH204" s="75"/>
      <c r="AI204" s="75"/>
    </row>
    <row r="205" spans="1:35" ht="12.75" customHeight="1">
      <c r="A205" s="86"/>
      <c r="B205" s="29"/>
      <c r="C205" s="28"/>
      <c r="D205" s="28"/>
      <c r="E205" s="28"/>
      <c r="F205" s="87"/>
      <c r="G205" s="29"/>
      <c r="H205" s="29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  <c r="AA205" s="75"/>
      <c r="AB205" s="75"/>
      <c r="AC205" s="75"/>
      <c r="AD205" s="75"/>
      <c r="AE205" s="75"/>
      <c r="AF205" s="75"/>
      <c r="AG205" s="75"/>
      <c r="AH205" s="75"/>
      <c r="AI205" s="75"/>
    </row>
    <row r="206" spans="1:35" ht="12.75" customHeight="1">
      <c r="A206" s="86"/>
      <c r="B206" s="29"/>
      <c r="C206" s="28"/>
      <c r="D206" s="28"/>
      <c r="E206" s="28"/>
      <c r="F206" s="87"/>
      <c r="G206" s="29"/>
      <c r="H206" s="29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5"/>
      <c r="AA206" s="75"/>
      <c r="AB206" s="75"/>
      <c r="AC206" s="75"/>
      <c r="AD206" s="75"/>
      <c r="AE206" s="75"/>
      <c r="AF206" s="75"/>
      <c r="AG206" s="75"/>
      <c r="AH206" s="75"/>
      <c r="AI206" s="75"/>
    </row>
    <row r="207" spans="1:35" ht="12.75" customHeight="1">
      <c r="A207" s="86"/>
      <c r="B207" s="29"/>
      <c r="C207" s="28"/>
      <c r="D207" s="28"/>
      <c r="E207" s="28"/>
      <c r="F207" s="87"/>
      <c r="G207" s="29"/>
      <c r="H207" s="29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  <c r="V207" s="75"/>
      <c r="W207" s="75"/>
      <c r="X207" s="75"/>
      <c r="Y207" s="75"/>
      <c r="Z207" s="75"/>
      <c r="AA207" s="75"/>
      <c r="AB207" s="75"/>
      <c r="AC207" s="75"/>
      <c r="AD207" s="75"/>
      <c r="AE207" s="75"/>
      <c r="AF207" s="75"/>
      <c r="AG207" s="75"/>
      <c r="AH207" s="75"/>
      <c r="AI207" s="75"/>
    </row>
    <row r="208" spans="1:35" ht="12.75" customHeight="1">
      <c r="A208" s="86"/>
      <c r="B208" s="29"/>
      <c r="C208" s="28"/>
      <c r="D208" s="28"/>
      <c r="E208" s="28"/>
      <c r="F208" s="87"/>
      <c r="G208" s="29"/>
      <c r="H208" s="29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5"/>
      <c r="X208" s="75"/>
      <c r="Y208" s="75"/>
      <c r="Z208" s="75"/>
      <c r="AA208" s="75"/>
      <c r="AB208" s="75"/>
      <c r="AC208" s="75"/>
      <c r="AD208" s="75"/>
      <c r="AE208" s="75"/>
      <c r="AF208" s="75"/>
      <c r="AG208" s="75"/>
      <c r="AH208" s="75"/>
      <c r="AI208" s="75"/>
    </row>
    <row r="209" spans="1:35" ht="12.75" customHeight="1">
      <c r="A209" s="86"/>
      <c r="B209" s="29"/>
      <c r="C209" s="28"/>
      <c r="D209" s="28"/>
      <c r="E209" s="28"/>
      <c r="F209" s="87"/>
      <c r="G209" s="29"/>
      <c r="H209" s="29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  <c r="AA209" s="75"/>
      <c r="AB209" s="75"/>
      <c r="AC209" s="75"/>
      <c r="AD209" s="75"/>
      <c r="AE209" s="75"/>
      <c r="AF209" s="75"/>
      <c r="AG209" s="75"/>
      <c r="AH209" s="75"/>
      <c r="AI209" s="75"/>
    </row>
    <row r="210" spans="1:35" ht="12.75" customHeight="1">
      <c r="A210" s="86"/>
      <c r="B210" s="29"/>
      <c r="C210" s="28"/>
      <c r="D210" s="28"/>
      <c r="E210" s="28"/>
      <c r="F210" s="87"/>
      <c r="G210" s="29"/>
      <c r="H210" s="29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5"/>
      <c r="W210" s="75"/>
      <c r="X210" s="75"/>
      <c r="Y210" s="75"/>
      <c r="Z210" s="75"/>
      <c r="AA210" s="75"/>
      <c r="AB210" s="75"/>
      <c r="AC210" s="75"/>
      <c r="AD210" s="75"/>
      <c r="AE210" s="75"/>
      <c r="AF210" s="75"/>
      <c r="AG210" s="75"/>
      <c r="AH210" s="75"/>
      <c r="AI210" s="75"/>
    </row>
    <row r="211" spans="1:35" ht="12.75" customHeight="1">
      <c r="A211" s="86"/>
      <c r="B211" s="29"/>
      <c r="C211" s="28"/>
      <c r="D211" s="28"/>
      <c r="E211" s="28"/>
      <c r="F211" s="87"/>
      <c r="G211" s="29"/>
      <c r="H211" s="29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  <c r="V211" s="75"/>
      <c r="W211" s="75"/>
      <c r="X211" s="75"/>
      <c r="Y211" s="75"/>
      <c r="Z211" s="75"/>
      <c r="AA211" s="75"/>
      <c r="AB211" s="75"/>
      <c r="AC211" s="75"/>
      <c r="AD211" s="75"/>
      <c r="AE211" s="75"/>
      <c r="AF211" s="75"/>
      <c r="AG211" s="75"/>
      <c r="AH211" s="75"/>
      <c r="AI211" s="75"/>
    </row>
    <row r="212" spans="1:35" ht="12.75" customHeight="1">
      <c r="A212" s="86"/>
      <c r="B212" s="29"/>
      <c r="C212" s="28"/>
      <c r="D212" s="28"/>
      <c r="E212" s="28"/>
      <c r="F212" s="87"/>
      <c r="G212" s="29"/>
      <c r="H212" s="29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5"/>
      <c r="W212" s="75"/>
      <c r="X212" s="75"/>
      <c r="Y212" s="75"/>
      <c r="Z212" s="75"/>
      <c r="AA212" s="75"/>
      <c r="AB212" s="75"/>
      <c r="AC212" s="75"/>
      <c r="AD212" s="75"/>
      <c r="AE212" s="75"/>
      <c r="AF212" s="75"/>
      <c r="AG212" s="75"/>
      <c r="AH212" s="75"/>
      <c r="AI212" s="75"/>
    </row>
    <row r="213" spans="1:35" ht="12.75" customHeight="1">
      <c r="A213" s="86"/>
      <c r="B213" s="29"/>
      <c r="C213" s="28"/>
      <c r="D213" s="28"/>
      <c r="E213" s="28"/>
      <c r="F213" s="87"/>
      <c r="G213" s="29"/>
      <c r="H213" s="29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  <c r="V213" s="75"/>
      <c r="W213" s="75"/>
      <c r="X213" s="75"/>
      <c r="Y213" s="75"/>
      <c r="Z213" s="75"/>
      <c r="AA213" s="75"/>
      <c r="AB213" s="75"/>
      <c r="AC213" s="75"/>
      <c r="AD213" s="75"/>
      <c r="AE213" s="75"/>
      <c r="AF213" s="75"/>
      <c r="AG213" s="75"/>
      <c r="AH213" s="75"/>
      <c r="AI213" s="75"/>
    </row>
    <row r="214" spans="1:35" ht="12.75" customHeight="1">
      <c r="A214" s="86"/>
      <c r="B214" s="29"/>
      <c r="C214" s="28"/>
      <c r="D214" s="28"/>
      <c r="E214" s="28"/>
      <c r="F214" s="87"/>
      <c r="G214" s="29"/>
      <c r="H214" s="29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  <c r="V214" s="75"/>
      <c r="W214" s="75"/>
      <c r="X214" s="75"/>
      <c r="Y214" s="75"/>
      <c r="Z214" s="75"/>
      <c r="AA214" s="75"/>
      <c r="AB214" s="75"/>
      <c r="AC214" s="75"/>
      <c r="AD214" s="75"/>
      <c r="AE214" s="75"/>
      <c r="AF214" s="75"/>
      <c r="AG214" s="75"/>
      <c r="AH214" s="75"/>
      <c r="AI214" s="75"/>
    </row>
    <row r="215" spans="1:35" ht="12.75" customHeight="1">
      <c r="A215" s="86"/>
      <c r="B215" s="29"/>
      <c r="C215" s="28"/>
      <c r="D215" s="28"/>
      <c r="E215" s="28"/>
      <c r="F215" s="87"/>
      <c r="G215" s="29"/>
      <c r="H215" s="29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  <c r="V215" s="75"/>
      <c r="W215" s="75"/>
      <c r="X215" s="75"/>
      <c r="Y215" s="75"/>
      <c r="Z215" s="75"/>
      <c r="AA215" s="75"/>
      <c r="AB215" s="75"/>
      <c r="AC215" s="75"/>
      <c r="AD215" s="75"/>
      <c r="AE215" s="75"/>
      <c r="AF215" s="75"/>
      <c r="AG215" s="75"/>
      <c r="AH215" s="75"/>
      <c r="AI215" s="75"/>
    </row>
    <row r="216" spans="1:35" ht="12.75" customHeight="1">
      <c r="A216" s="86"/>
      <c r="B216" s="29"/>
      <c r="C216" s="28"/>
      <c r="D216" s="28"/>
      <c r="E216" s="28"/>
      <c r="F216" s="87"/>
      <c r="G216" s="29"/>
      <c r="H216" s="29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  <c r="V216" s="75"/>
      <c r="W216" s="75"/>
      <c r="X216" s="75"/>
      <c r="Y216" s="75"/>
      <c r="Z216" s="75"/>
      <c r="AA216" s="75"/>
      <c r="AB216" s="75"/>
      <c r="AC216" s="75"/>
      <c r="AD216" s="75"/>
      <c r="AE216" s="75"/>
      <c r="AF216" s="75"/>
      <c r="AG216" s="75"/>
      <c r="AH216" s="75"/>
      <c r="AI216" s="75"/>
    </row>
    <row r="217" spans="1:35" ht="12.75" customHeight="1">
      <c r="A217" s="86"/>
      <c r="B217" s="29"/>
      <c r="C217" s="28"/>
      <c r="D217" s="28"/>
      <c r="E217" s="28"/>
      <c r="F217" s="87"/>
      <c r="G217" s="29"/>
      <c r="H217" s="29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  <c r="V217" s="75"/>
      <c r="W217" s="75"/>
      <c r="X217" s="75"/>
      <c r="Y217" s="75"/>
      <c r="Z217" s="75"/>
      <c r="AA217" s="75"/>
      <c r="AB217" s="75"/>
      <c r="AC217" s="75"/>
      <c r="AD217" s="75"/>
      <c r="AE217" s="75"/>
      <c r="AF217" s="75"/>
      <c r="AG217" s="75"/>
      <c r="AH217" s="75"/>
      <c r="AI217" s="75"/>
    </row>
    <row r="218" spans="1:35" ht="12.75" customHeight="1">
      <c r="A218" s="86"/>
      <c r="B218" s="29"/>
      <c r="C218" s="28"/>
      <c r="D218" s="28"/>
      <c r="E218" s="28"/>
      <c r="F218" s="87"/>
      <c r="G218" s="29"/>
      <c r="H218" s="29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  <c r="V218" s="75"/>
      <c r="W218" s="75"/>
      <c r="X218" s="75"/>
      <c r="Y218" s="75"/>
      <c r="Z218" s="75"/>
      <c r="AA218" s="75"/>
      <c r="AB218" s="75"/>
      <c r="AC218" s="75"/>
      <c r="AD218" s="75"/>
      <c r="AE218" s="75"/>
      <c r="AF218" s="75"/>
      <c r="AG218" s="75"/>
      <c r="AH218" s="75"/>
      <c r="AI218" s="75"/>
    </row>
    <row r="219" spans="1:35" ht="12.75" customHeight="1">
      <c r="A219" s="86"/>
      <c r="B219" s="29"/>
      <c r="C219" s="28"/>
      <c r="D219" s="28"/>
      <c r="E219" s="28"/>
      <c r="F219" s="87"/>
      <c r="G219" s="29"/>
      <c r="H219" s="29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  <c r="V219" s="75"/>
      <c r="W219" s="75"/>
      <c r="X219" s="75"/>
      <c r="Y219" s="75"/>
      <c r="Z219" s="75"/>
      <c r="AA219" s="75"/>
      <c r="AB219" s="75"/>
      <c r="AC219" s="75"/>
      <c r="AD219" s="75"/>
      <c r="AE219" s="75"/>
      <c r="AF219" s="75"/>
      <c r="AG219" s="75"/>
      <c r="AH219" s="75"/>
      <c r="AI219" s="75"/>
    </row>
    <row r="220" spans="1:35" ht="12.75" customHeight="1">
      <c r="A220" s="86"/>
      <c r="B220" s="29"/>
      <c r="C220" s="28"/>
      <c r="D220" s="28"/>
      <c r="E220" s="28"/>
      <c r="F220" s="87"/>
      <c r="G220" s="29"/>
      <c r="H220" s="29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W220" s="75"/>
      <c r="X220" s="75"/>
      <c r="Y220" s="75"/>
      <c r="Z220" s="75"/>
      <c r="AA220" s="75"/>
      <c r="AB220" s="75"/>
      <c r="AC220" s="75"/>
      <c r="AD220" s="75"/>
      <c r="AE220" s="75"/>
      <c r="AF220" s="75"/>
      <c r="AG220" s="75"/>
      <c r="AH220" s="75"/>
      <c r="AI220" s="75"/>
    </row>
    <row r="221" spans="1:35" ht="12.75" customHeight="1">
      <c r="A221" s="86"/>
      <c r="B221" s="29"/>
      <c r="C221" s="28"/>
      <c r="D221" s="28"/>
      <c r="E221" s="28"/>
      <c r="F221" s="87"/>
      <c r="G221" s="29"/>
      <c r="H221" s="29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  <c r="V221" s="75"/>
      <c r="W221" s="75"/>
      <c r="X221" s="75"/>
      <c r="Y221" s="75"/>
      <c r="Z221" s="75"/>
      <c r="AA221" s="75"/>
      <c r="AB221" s="75"/>
      <c r="AC221" s="75"/>
      <c r="AD221" s="75"/>
      <c r="AE221" s="75"/>
      <c r="AF221" s="75"/>
      <c r="AG221" s="75"/>
      <c r="AH221" s="75"/>
      <c r="AI221" s="75"/>
    </row>
    <row r="222" spans="1:35" ht="12.75" customHeight="1">
      <c r="A222" s="86"/>
      <c r="B222" s="29"/>
      <c r="C222" s="28"/>
      <c r="D222" s="28"/>
      <c r="E222" s="28"/>
      <c r="F222" s="87"/>
      <c r="G222" s="29"/>
      <c r="H222" s="29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5"/>
      <c r="W222" s="75"/>
      <c r="X222" s="75"/>
      <c r="Y222" s="75"/>
      <c r="Z222" s="75"/>
      <c r="AA222" s="75"/>
      <c r="AB222" s="75"/>
      <c r="AC222" s="75"/>
      <c r="AD222" s="75"/>
      <c r="AE222" s="75"/>
      <c r="AF222" s="75"/>
      <c r="AG222" s="75"/>
      <c r="AH222" s="75"/>
      <c r="AI222" s="75"/>
    </row>
    <row r="223" spans="1:35" ht="12.75" customHeight="1">
      <c r="A223" s="86"/>
      <c r="B223" s="29"/>
      <c r="C223" s="28"/>
      <c r="D223" s="28"/>
      <c r="E223" s="28"/>
      <c r="F223" s="87"/>
      <c r="G223" s="29"/>
      <c r="H223" s="29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  <c r="V223" s="75"/>
      <c r="W223" s="75"/>
      <c r="X223" s="75"/>
      <c r="Y223" s="75"/>
      <c r="Z223" s="75"/>
      <c r="AA223" s="75"/>
      <c r="AB223" s="75"/>
      <c r="AC223" s="75"/>
      <c r="AD223" s="75"/>
      <c r="AE223" s="75"/>
      <c r="AF223" s="75"/>
      <c r="AG223" s="75"/>
      <c r="AH223" s="75"/>
      <c r="AI223" s="75"/>
    </row>
    <row r="224" spans="1:35" ht="12.75" customHeight="1">
      <c r="A224" s="86"/>
      <c r="B224" s="29"/>
      <c r="C224" s="28"/>
      <c r="D224" s="28"/>
      <c r="E224" s="28"/>
      <c r="F224" s="87"/>
      <c r="G224" s="29"/>
      <c r="H224" s="29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5"/>
      <c r="U224" s="75"/>
      <c r="V224" s="75"/>
      <c r="W224" s="75"/>
      <c r="X224" s="75"/>
      <c r="Y224" s="75"/>
      <c r="Z224" s="75"/>
      <c r="AA224" s="75"/>
      <c r="AB224" s="75"/>
      <c r="AC224" s="75"/>
      <c r="AD224" s="75"/>
      <c r="AE224" s="75"/>
      <c r="AF224" s="75"/>
      <c r="AG224" s="75"/>
      <c r="AH224" s="75"/>
      <c r="AI224" s="75"/>
    </row>
    <row r="225" spans="1:35" ht="12.75" customHeight="1">
      <c r="A225" s="86"/>
      <c r="B225" s="29"/>
      <c r="C225" s="28"/>
      <c r="D225" s="28"/>
      <c r="E225" s="28"/>
      <c r="F225" s="87"/>
      <c r="G225" s="29"/>
      <c r="H225" s="29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  <c r="V225" s="75"/>
      <c r="W225" s="75"/>
      <c r="X225" s="75"/>
      <c r="Y225" s="75"/>
      <c r="Z225" s="75"/>
      <c r="AA225" s="75"/>
      <c r="AB225" s="75"/>
      <c r="AC225" s="75"/>
      <c r="AD225" s="75"/>
      <c r="AE225" s="75"/>
      <c r="AF225" s="75"/>
      <c r="AG225" s="75"/>
      <c r="AH225" s="75"/>
      <c r="AI225" s="75"/>
    </row>
    <row r="226" spans="1:35" ht="12.75" customHeight="1">
      <c r="A226" s="86"/>
      <c r="B226" s="29"/>
      <c r="C226" s="28"/>
      <c r="D226" s="28"/>
      <c r="E226" s="28"/>
      <c r="F226" s="87"/>
      <c r="G226" s="29"/>
      <c r="H226" s="29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  <c r="V226" s="75"/>
      <c r="W226" s="75"/>
      <c r="X226" s="75"/>
      <c r="Y226" s="75"/>
      <c r="Z226" s="75"/>
      <c r="AA226" s="75"/>
      <c r="AB226" s="75"/>
      <c r="AC226" s="75"/>
      <c r="AD226" s="75"/>
      <c r="AE226" s="75"/>
      <c r="AF226" s="75"/>
      <c r="AG226" s="75"/>
      <c r="AH226" s="75"/>
      <c r="AI226" s="75"/>
    </row>
    <row r="227" spans="1:35" ht="12.75" customHeight="1">
      <c r="A227" s="86"/>
      <c r="B227" s="29"/>
      <c r="C227" s="28"/>
      <c r="D227" s="28"/>
      <c r="E227" s="28"/>
      <c r="F227" s="87"/>
      <c r="G227" s="29"/>
      <c r="H227" s="29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5"/>
      <c r="W227" s="75"/>
      <c r="X227" s="75"/>
      <c r="Y227" s="75"/>
      <c r="Z227" s="75"/>
      <c r="AA227" s="75"/>
      <c r="AB227" s="75"/>
      <c r="AC227" s="75"/>
      <c r="AD227" s="75"/>
      <c r="AE227" s="75"/>
      <c r="AF227" s="75"/>
      <c r="AG227" s="75"/>
      <c r="AH227" s="75"/>
      <c r="AI227" s="75"/>
    </row>
    <row r="228" spans="1:35" ht="12.75" customHeight="1">
      <c r="A228" s="86"/>
      <c r="B228" s="29"/>
      <c r="C228" s="28"/>
      <c r="D228" s="28"/>
      <c r="E228" s="28"/>
      <c r="F228" s="87"/>
      <c r="G228" s="29"/>
      <c r="H228" s="29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  <c r="V228" s="75"/>
      <c r="W228" s="75"/>
      <c r="X228" s="75"/>
      <c r="Y228" s="75"/>
      <c r="Z228" s="75"/>
      <c r="AA228" s="75"/>
      <c r="AB228" s="75"/>
      <c r="AC228" s="75"/>
      <c r="AD228" s="75"/>
      <c r="AE228" s="75"/>
      <c r="AF228" s="75"/>
      <c r="AG228" s="75"/>
      <c r="AH228" s="75"/>
      <c r="AI228" s="75"/>
    </row>
    <row r="229" spans="1:35" ht="12.75" customHeight="1">
      <c r="A229" s="86"/>
      <c r="B229" s="29"/>
      <c r="C229" s="28"/>
      <c r="D229" s="28"/>
      <c r="E229" s="28"/>
      <c r="F229" s="87"/>
      <c r="G229" s="29"/>
      <c r="H229" s="29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5"/>
      <c r="W229" s="75"/>
      <c r="X229" s="75"/>
      <c r="Y229" s="75"/>
      <c r="Z229" s="75"/>
      <c r="AA229" s="75"/>
      <c r="AB229" s="75"/>
      <c r="AC229" s="75"/>
      <c r="AD229" s="75"/>
      <c r="AE229" s="75"/>
      <c r="AF229" s="75"/>
      <c r="AG229" s="75"/>
      <c r="AH229" s="75"/>
      <c r="AI229" s="75"/>
    </row>
    <row r="230" spans="1:35" ht="12.75" customHeight="1">
      <c r="A230" s="86"/>
      <c r="B230" s="29"/>
      <c r="C230" s="28"/>
      <c r="D230" s="28"/>
      <c r="E230" s="28"/>
      <c r="F230" s="87"/>
      <c r="G230" s="29"/>
      <c r="H230" s="29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5"/>
      <c r="X230" s="75"/>
      <c r="Y230" s="75"/>
      <c r="Z230" s="75"/>
      <c r="AA230" s="75"/>
      <c r="AB230" s="75"/>
      <c r="AC230" s="75"/>
      <c r="AD230" s="75"/>
      <c r="AE230" s="75"/>
      <c r="AF230" s="75"/>
      <c r="AG230" s="75"/>
      <c r="AH230" s="75"/>
      <c r="AI230" s="75"/>
    </row>
    <row r="231" spans="1:35" ht="12.75" customHeight="1">
      <c r="A231" s="86"/>
      <c r="B231" s="29"/>
      <c r="C231" s="28"/>
      <c r="D231" s="28"/>
      <c r="E231" s="28"/>
      <c r="F231" s="87"/>
      <c r="G231" s="29"/>
      <c r="H231" s="29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W231" s="75"/>
      <c r="X231" s="75"/>
      <c r="Y231" s="75"/>
      <c r="Z231" s="75"/>
      <c r="AA231" s="75"/>
      <c r="AB231" s="75"/>
      <c r="AC231" s="75"/>
      <c r="AD231" s="75"/>
      <c r="AE231" s="75"/>
      <c r="AF231" s="75"/>
      <c r="AG231" s="75"/>
      <c r="AH231" s="75"/>
      <c r="AI231" s="75"/>
    </row>
    <row r="232" spans="1:35" ht="12.75" customHeight="1">
      <c r="A232" s="86"/>
      <c r="B232" s="29"/>
      <c r="C232" s="28"/>
      <c r="D232" s="28"/>
      <c r="E232" s="28"/>
      <c r="F232" s="87"/>
      <c r="G232" s="29"/>
      <c r="H232" s="29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5"/>
      <c r="AC232" s="75"/>
      <c r="AD232" s="75"/>
      <c r="AE232" s="75"/>
      <c r="AF232" s="75"/>
      <c r="AG232" s="75"/>
      <c r="AH232" s="75"/>
      <c r="AI232" s="75"/>
    </row>
    <row r="233" spans="1:35" ht="12.75" customHeight="1">
      <c r="A233" s="86"/>
      <c r="B233" s="29"/>
      <c r="C233" s="28"/>
      <c r="D233" s="28"/>
      <c r="E233" s="28"/>
      <c r="F233" s="87"/>
      <c r="G233" s="29"/>
      <c r="H233" s="29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5"/>
      <c r="AC233" s="75"/>
      <c r="AD233" s="75"/>
      <c r="AE233" s="75"/>
      <c r="AF233" s="75"/>
      <c r="AG233" s="75"/>
      <c r="AH233" s="75"/>
      <c r="AI233" s="75"/>
    </row>
    <row r="234" spans="1:35" ht="12.75" customHeight="1">
      <c r="A234" s="86"/>
      <c r="B234" s="29"/>
      <c r="C234" s="28"/>
      <c r="D234" s="28"/>
      <c r="E234" s="28"/>
      <c r="F234" s="87"/>
      <c r="G234" s="29"/>
      <c r="H234" s="29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  <c r="Z234" s="75"/>
      <c r="AA234" s="75"/>
      <c r="AB234" s="75"/>
      <c r="AC234" s="75"/>
      <c r="AD234" s="75"/>
      <c r="AE234" s="75"/>
      <c r="AF234" s="75"/>
      <c r="AG234" s="75"/>
      <c r="AH234" s="75"/>
      <c r="AI234" s="75"/>
    </row>
    <row r="235" spans="1:35" ht="12.75" customHeight="1">
      <c r="A235" s="86"/>
      <c r="B235" s="29"/>
      <c r="C235" s="28"/>
      <c r="D235" s="28"/>
      <c r="E235" s="28"/>
      <c r="F235" s="87"/>
      <c r="G235" s="29"/>
      <c r="H235" s="29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  <c r="Z235" s="75"/>
      <c r="AA235" s="75"/>
      <c r="AB235" s="75"/>
      <c r="AC235" s="75"/>
      <c r="AD235" s="75"/>
      <c r="AE235" s="75"/>
      <c r="AF235" s="75"/>
      <c r="AG235" s="75"/>
      <c r="AH235" s="75"/>
      <c r="AI235" s="75"/>
    </row>
    <row r="236" spans="1:35" ht="12.75" customHeight="1">
      <c r="A236" s="86"/>
      <c r="B236" s="29"/>
      <c r="C236" s="28"/>
      <c r="D236" s="28"/>
      <c r="E236" s="28"/>
      <c r="F236" s="87"/>
      <c r="G236" s="29"/>
      <c r="H236" s="29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5"/>
      <c r="W236" s="75"/>
      <c r="X236" s="75"/>
      <c r="Y236" s="75"/>
      <c r="Z236" s="75"/>
      <c r="AA236" s="75"/>
      <c r="AB236" s="75"/>
      <c r="AC236" s="75"/>
      <c r="AD236" s="75"/>
      <c r="AE236" s="75"/>
      <c r="AF236" s="75"/>
      <c r="AG236" s="75"/>
      <c r="AH236" s="75"/>
      <c r="AI236" s="75"/>
    </row>
    <row r="237" spans="1:35" ht="12.75" customHeight="1">
      <c r="A237" s="86"/>
      <c r="B237" s="29"/>
      <c r="C237" s="28"/>
      <c r="D237" s="28"/>
      <c r="E237" s="28"/>
      <c r="F237" s="87"/>
      <c r="G237" s="29"/>
      <c r="H237" s="29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  <c r="V237" s="75"/>
      <c r="W237" s="75"/>
      <c r="X237" s="75"/>
      <c r="Y237" s="75"/>
      <c r="Z237" s="75"/>
      <c r="AA237" s="75"/>
      <c r="AB237" s="75"/>
      <c r="AC237" s="75"/>
      <c r="AD237" s="75"/>
      <c r="AE237" s="75"/>
      <c r="AF237" s="75"/>
      <c r="AG237" s="75"/>
      <c r="AH237" s="75"/>
      <c r="AI237" s="75"/>
    </row>
    <row r="238" spans="1:35" ht="12.75" customHeight="1">
      <c r="A238" s="86"/>
      <c r="B238" s="29"/>
      <c r="C238" s="28"/>
      <c r="D238" s="28"/>
      <c r="E238" s="28"/>
      <c r="F238" s="87"/>
      <c r="G238" s="29"/>
      <c r="H238" s="29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5"/>
      <c r="W238" s="75"/>
      <c r="X238" s="75"/>
      <c r="Y238" s="75"/>
      <c r="Z238" s="75"/>
      <c r="AA238" s="75"/>
      <c r="AB238" s="75"/>
      <c r="AC238" s="75"/>
      <c r="AD238" s="75"/>
      <c r="AE238" s="75"/>
      <c r="AF238" s="75"/>
      <c r="AG238" s="75"/>
      <c r="AH238" s="75"/>
      <c r="AI238" s="75"/>
    </row>
    <row r="239" spans="1:35" ht="12.75" customHeight="1">
      <c r="A239" s="86"/>
      <c r="B239" s="29"/>
      <c r="C239" s="28"/>
      <c r="D239" s="28"/>
      <c r="E239" s="28"/>
      <c r="F239" s="87"/>
      <c r="G239" s="29"/>
      <c r="H239" s="29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5"/>
      <c r="U239" s="75"/>
      <c r="V239" s="75"/>
      <c r="W239" s="75"/>
      <c r="X239" s="75"/>
      <c r="Y239" s="75"/>
      <c r="Z239" s="75"/>
      <c r="AA239" s="75"/>
      <c r="AB239" s="75"/>
      <c r="AC239" s="75"/>
      <c r="AD239" s="75"/>
      <c r="AE239" s="75"/>
      <c r="AF239" s="75"/>
      <c r="AG239" s="75"/>
      <c r="AH239" s="75"/>
      <c r="AI239" s="75"/>
    </row>
    <row r="240" spans="1:35" ht="12.75" customHeight="1">
      <c r="A240" s="86"/>
      <c r="B240" s="29"/>
      <c r="C240" s="28"/>
      <c r="D240" s="28"/>
      <c r="E240" s="28"/>
      <c r="F240" s="87"/>
      <c r="G240" s="29"/>
      <c r="H240" s="29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5"/>
      <c r="U240" s="75"/>
      <c r="V240" s="75"/>
      <c r="W240" s="75"/>
      <c r="X240" s="75"/>
      <c r="Y240" s="75"/>
      <c r="Z240" s="75"/>
      <c r="AA240" s="75"/>
      <c r="AB240" s="75"/>
      <c r="AC240" s="75"/>
      <c r="AD240" s="75"/>
      <c r="AE240" s="75"/>
      <c r="AF240" s="75"/>
      <c r="AG240" s="75"/>
      <c r="AH240" s="75"/>
      <c r="AI240" s="75"/>
    </row>
    <row r="241" spans="1:35" ht="12.75" customHeight="1">
      <c r="A241" s="86"/>
      <c r="B241" s="29"/>
      <c r="C241" s="28"/>
      <c r="D241" s="28"/>
      <c r="E241" s="28"/>
      <c r="F241" s="87"/>
      <c r="G241" s="29"/>
      <c r="H241" s="29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5"/>
      <c r="U241" s="75"/>
      <c r="V241" s="75"/>
      <c r="W241" s="75"/>
      <c r="X241" s="75"/>
      <c r="Y241" s="75"/>
      <c r="Z241" s="75"/>
      <c r="AA241" s="75"/>
      <c r="AB241" s="75"/>
      <c r="AC241" s="75"/>
      <c r="AD241" s="75"/>
      <c r="AE241" s="75"/>
      <c r="AF241" s="75"/>
      <c r="AG241" s="75"/>
      <c r="AH241" s="75"/>
      <c r="AI241" s="75"/>
    </row>
    <row r="242" spans="1:35" ht="12.75" customHeight="1">
      <c r="A242" s="86"/>
      <c r="B242" s="29"/>
      <c r="C242" s="28"/>
      <c r="D242" s="28"/>
      <c r="E242" s="28"/>
      <c r="F242" s="87"/>
      <c r="G242" s="29"/>
      <c r="H242" s="29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5"/>
      <c r="U242" s="75"/>
      <c r="V242" s="75"/>
      <c r="W242" s="75"/>
      <c r="X242" s="75"/>
      <c r="Y242" s="75"/>
      <c r="Z242" s="75"/>
      <c r="AA242" s="75"/>
      <c r="AB242" s="75"/>
      <c r="AC242" s="75"/>
      <c r="AD242" s="75"/>
      <c r="AE242" s="75"/>
      <c r="AF242" s="75"/>
      <c r="AG242" s="75"/>
      <c r="AH242" s="75"/>
      <c r="AI242" s="75"/>
    </row>
    <row r="243" spans="1:35" ht="12.75" customHeight="1">
      <c r="A243" s="86"/>
      <c r="B243" s="29"/>
      <c r="C243" s="28"/>
      <c r="D243" s="28"/>
      <c r="E243" s="28"/>
      <c r="F243" s="87"/>
      <c r="G243" s="29"/>
      <c r="H243" s="29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5"/>
      <c r="U243" s="75"/>
      <c r="V243" s="75"/>
      <c r="W243" s="75"/>
      <c r="X243" s="75"/>
      <c r="Y243" s="75"/>
      <c r="Z243" s="75"/>
      <c r="AA243" s="75"/>
      <c r="AB243" s="75"/>
      <c r="AC243" s="75"/>
      <c r="AD243" s="75"/>
      <c r="AE243" s="75"/>
      <c r="AF243" s="75"/>
      <c r="AG243" s="75"/>
      <c r="AH243" s="75"/>
      <c r="AI243" s="75"/>
    </row>
    <row r="244" spans="1:35" ht="12.75" customHeight="1">
      <c r="A244" s="86"/>
      <c r="B244" s="29"/>
      <c r="C244" s="28"/>
      <c r="D244" s="28"/>
      <c r="E244" s="28"/>
      <c r="F244" s="87"/>
      <c r="G244" s="29"/>
      <c r="H244" s="29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75"/>
      <c r="U244" s="75"/>
      <c r="V244" s="75"/>
      <c r="W244" s="75"/>
      <c r="X244" s="75"/>
      <c r="Y244" s="75"/>
      <c r="Z244" s="75"/>
      <c r="AA244" s="75"/>
      <c r="AB244" s="75"/>
      <c r="AC244" s="75"/>
      <c r="AD244" s="75"/>
      <c r="AE244" s="75"/>
      <c r="AF244" s="75"/>
      <c r="AG244" s="75"/>
      <c r="AH244" s="75"/>
      <c r="AI244" s="75"/>
    </row>
    <row r="245" spans="1:35" ht="12.75" customHeight="1">
      <c r="A245" s="86"/>
      <c r="B245" s="29"/>
      <c r="C245" s="28"/>
      <c r="D245" s="28"/>
      <c r="E245" s="28"/>
      <c r="F245" s="87"/>
      <c r="G245" s="29"/>
      <c r="H245" s="29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5"/>
      <c r="V245" s="75"/>
      <c r="W245" s="75"/>
      <c r="X245" s="75"/>
      <c r="Y245" s="75"/>
      <c r="Z245" s="75"/>
      <c r="AA245" s="75"/>
      <c r="AB245" s="75"/>
      <c r="AC245" s="75"/>
      <c r="AD245" s="75"/>
      <c r="AE245" s="75"/>
      <c r="AF245" s="75"/>
      <c r="AG245" s="75"/>
      <c r="AH245" s="75"/>
      <c r="AI245" s="75"/>
    </row>
    <row r="246" spans="1:35" ht="12.75" customHeight="1">
      <c r="A246" s="86"/>
      <c r="B246" s="29"/>
      <c r="C246" s="28"/>
      <c r="D246" s="28"/>
      <c r="E246" s="28"/>
      <c r="F246" s="87"/>
      <c r="G246" s="29"/>
      <c r="H246" s="29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5"/>
      <c r="W246" s="75"/>
      <c r="X246" s="75"/>
      <c r="Y246" s="75"/>
      <c r="Z246" s="75"/>
      <c r="AA246" s="75"/>
      <c r="AB246" s="75"/>
      <c r="AC246" s="75"/>
      <c r="AD246" s="75"/>
      <c r="AE246" s="75"/>
      <c r="AF246" s="75"/>
      <c r="AG246" s="75"/>
      <c r="AH246" s="75"/>
      <c r="AI246" s="75"/>
    </row>
    <row r="247" spans="1:35" ht="12.75" customHeight="1">
      <c r="A247" s="86"/>
      <c r="B247" s="29"/>
      <c r="C247" s="28"/>
      <c r="D247" s="28"/>
      <c r="E247" s="28"/>
      <c r="F247" s="87"/>
      <c r="G247" s="29"/>
      <c r="H247" s="29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5"/>
      <c r="U247" s="75"/>
      <c r="V247" s="75"/>
      <c r="W247" s="75"/>
      <c r="X247" s="75"/>
      <c r="Y247" s="75"/>
      <c r="Z247" s="75"/>
      <c r="AA247" s="75"/>
      <c r="AB247" s="75"/>
      <c r="AC247" s="75"/>
      <c r="AD247" s="75"/>
      <c r="AE247" s="75"/>
      <c r="AF247" s="75"/>
      <c r="AG247" s="75"/>
      <c r="AH247" s="75"/>
      <c r="AI247" s="75"/>
    </row>
    <row r="248" spans="1:35" ht="12.75" customHeight="1">
      <c r="A248" s="86"/>
      <c r="B248" s="29"/>
      <c r="C248" s="28"/>
      <c r="D248" s="28"/>
      <c r="E248" s="28"/>
      <c r="F248" s="87"/>
      <c r="G248" s="29"/>
      <c r="H248" s="29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  <c r="V248" s="75"/>
      <c r="W248" s="75"/>
      <c r="X248" s="75"/>
      <c r="Y248" s="75"/>
      <c r="Z248" s="75"/>
      <c r="AA248" s="75"/>
      <c r="AB248" s="75"/>
      <c r="AC248" s="75"/>
      <c r="AD248" s="75"/>
      <c r="AE248" s="75"/>
      <c r="AF248" s="75"/>
      <c r="AG248" s="75"/>
      <c r="AH248" s="75"/>
      <c r="AI248" s="75"/>
    </row>
    <row r="249" spans="1:35" ht="12.75" customHeight="1">
      <c r="A249" s="86"/>
      <c r="B249" s="29"/>
      <c r="C249" s="28"/>
      <c r="D249" s="28"/>
      <c r="E249" s="28"/>
      <c r="F249" s="87"/>
      <c r="G249" s="29"/>
      <c r="H249" s="29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75"/>
      <c r="U249" s="75"/>
      <c r="V249" s="75"/>
      <c r="W249" s="75"/>
      <c r="X249" s="75"/>
      <c r="Y249" s="75"/>
      <c r="Z249" s="75"/>
      <c r="AA249" s="75"/>
      <c r="AB249" s="75"/>
      <c r="AC249" s="75"/>
      <c r="AD249" s="75"/>
      <c r="AE249" s="75"/>
      <c r="AF249" s="75"/>
      <c r="AG249" s="75"/>
      <c r="AH249" s="75"/>
      <c r="AI249" s="75"/>
    </row>
    <row r="250" spans="1:35" ht="12.75" customHeight="1">
      <c r="A250" s="86"/>
      <c r="B250" s="29"/>
      <c r="C250" s="28"/>
      <c r="D250" s="28"/>
      <c r="E250" s="28"/>
      <c r="F250" s="87"/>
      <c r="G250" s="29"/>
      <c r="H250" s="29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75"/>
      <c r="U250" s="75"/>
      <c r="V250" s="75"/>
      <c r="W250" s="75"/>
      <c r="X250" s="75"/>
      <c r="Y250" s="75"/>
      <c r="Z250" s="75"/>
      <c r="AA250" s="75"/>
      <c r="AB250" s="75"/>
      <c r="AC250" s="75"/>
      <c r="AD250" s="75"/>
      <c r="AE250" s="75"/>
      <c r="AF250" s="75"/>
      <c r="AG250" s="75"/>
      <c r="AH250" s="75"/>
      <c r="AI250" s="75"/>
    </row>
    <row r="251" spans="1:35" ht="12.75" customHeight="1">
      <c r="A251" s="86"/>
      <c r="B251" s="29"/>
      <c r="C251" s="28"/>
      <c r="D251" s="28"/>
      <c r="E251" s="28"/>
      <c r="F251" s="87"/>
      <c r="G251" s="29"/>
      <c r="H251" s="29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75"/>
      <c r="U251" s="75"/>
      <c r="V251" s="75"/>
      <c r="W251" s="75"/>
      <c r="X251" s="75"/>
      <c r="Y251" s="75"/>
      <c r="Z251" s="75"/>
      <c r="AA251" s="75"/>
      <c r="AB251" s="75"/>
      <c r="AC251" s="75"/>
      <c r="AD251" s="75"/>
      <c r="AE251" s="75"/>
      <c r="AF251" s="75"/>
      <c r="AG251" s="75"/>
      <c r="AH251" s="75"/>
      <c r="AI251" s="75"/>
    </row>
    <row r="252" spans="1:35" ht="12.75" customHeight="1">
      <c r="A252" s="86"/>
      <c r="B252" s="29"/>
      <c r="C252" s="28"/>
      <c r="D252" s="28"/>
      <c r="E252" s="28"/>
      <c r="F252" s="87"/>
      <c r="G252" s="29"/>
      <c r="H252" s="29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5"/>
      <c r="T252" s="75"/>
      <c r="U252" s="75"/>
      <c r="V252" s="75"/>
      <c r="W252" s="75"/>
      <c r="X252" s="75"/>
      <c r="Y252" s="75"/>
      <c r="Z252" s="75"/>
      <c r="AA252" s="75"/>
      <c r="AB252" s="75"/>
      <c r="AC252" s="75"/>
      <c r="AD252" s="75"/>
      <c r="AE252" s="75"/>
      <c r="AF252" s="75"/>
      <c r="AG252" s="75"/>
      <c r="AH252" s="75"/>
      <c r="AI252" s="75"/>
    </row>
    <row r="253" spans="1:35" ht="12.75" customHeight="1">
      <c r="A253" s="86"/>
      <c r="B253" s="29"/>
      <c r="C253" s="28"/>
      <c r="D253" s="28"/>
      <c r="E253" s="28"/>
      <c r="F253" s="87"/>
      <c r="G253" s="29"/>
      <c r="H253" s="29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75"/>
      <c r="U253" s="75"/>
      <c r="V253" s="75"/>
      <c r="W253" s="75"/>
      <c r="X253" s="75"/>
      <c r="Y253" s="75"/>
      <c r="Z253" s="75"/>
      <c r="AA253" s="75"/>
      <c r="AB253" s="75"/>
      <c r="AC253" s="75"/>
      <c r="AD253" s="75"/>
      <c r="AE253" s="75"/>
      <c r="AF253" s="75"/>
      <c r="AG253" s="75"/>
      <c r="AH253" s="75"/>
      <c r="AI253" s="75"/>
    </row>
    <row r="254" spans="1:35" ht="12.75" customHeight="1">
      <c r="A254" s="86"/>
      <c r="B254" s="29"/>
      <c r="C254" s="28"/>
      <c r="D254" s="28"/>
      <c r="E254" s="28"/>
      <c r="F254" s="87"/>
      <c r="G254" s="29"/>
      <c r="H254" s="29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75"/>
      <c r="U254" s="75"/>
      <c r="V254" s="75"/>
      <c r="W254" s="75"/>
      <c r="X254" s="75"/>
      <c r="Y254" s="75"/>
      <c r="Z254" s="75"/>
      <c r="AA254" s="75"/>
      <c r="AB254" s="75"/>
      <c r="AC254" s="75"/>
      <c r="AD254" s="75"/>
      <c r="AE254" s="75"/>
      <c r="AF254" s="75"/>
      <c r="AG254" s="75"/>
      <c r="AH254" s="75"/>
      <c r="AI254" s="75"/>
    </row>
    <row r="255" spans="1:35" ht="12.75" customHeight="1">
      <c r="A255" s="86"/>
      <c r="B255" s="29"/>
      <c r="C255" s="28"/>
      <c r="D255" s="28"/>
      <c r="E255" s="28"/>
      <c r="F255" s="87"/>
      <c r="G255" s="29"/>
      <c r="H255" s="29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5"/>
      <c r="W255" s="75"/>
      <c r="X255" s="75"/>
      <c r="Y255" s="75"/>
      <c r="Z255" s="75"/>
      <c r="AA255" s="75"/>
      <c r="AB255" s="75"/>
      <c r="AC255" s="75"/>
      <c r="AD255" s="75"/>
      <c r="AE255" s="75"/>
      <c r="AF255" s="75"/>
      <c r="AG255" s="75"/>
      <c r="AH255" s="75"/>
      <c r="AI255" s="75"/>
    </row>
    <row r="256" spans="1:35" ht="12.75" customHeight="1">
      <c r="A256" s="86"/>
      <c r="B256" s="29"/>
      <c r="C256" s="28"/>
      <c r="D256" s="28"/>
      <c r="E256" s="28"/>
      <c r="F256" s="87"/>
      <c r="G256" s="29"/>
      <c r="H256" s="29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5"/>
      <c r="U256" s="75"/>
      <c r="V256" s="75"/>
      <c r="W256" s="75"/>
      <c r="X256" s="75"/>
      <c r="Y256" s="75"/>
      <c r="Z256" s="75"/>
      <c r="AA256" s="75"/>
      <c r="AB256" s="75"/>
      <c r="AC256" s="75"/>
      <c r="AD256" s="75"/>
      <c r="AE256" s="75"/>
      <c r="AF256" s="75"/>
      <c r="AG256" s="75"/>
      <c r="AH256" s="75"/>
      <c r="AI256" s="75"/>
    </row>
    <row r="257" spans="1:35" ht="12.75" customHeight="1">
      <c r="A257" s="86"/>
      <c r="B257" s="29"/>
      <c r="C257" s="28"/>
      <c r="D257" s="28"/>
      <c r="E257" s="28"/>
      <c r="F257" s="87"/>
      <c r="G257" s="29"/>
      <c r="H257" s="29"/>
      <c r="I257" s="75"/>
      <c r="J257" s="75"/>
      <c r="K257" s="75"/>
      <c r="L257" s="75"/>
      <c r="M257" s="75"/>
      <c r="N257" s="75"/>
      <c r="O257" s="75"/>
      <c r="P257" s="75"/>
      <c r="Q257" s="75"/>
      <c r="R257" s="75"/>
      <c r="S257" s="75"/>
      <c r="T257" s="75"/>
      <c r="U257" s="75"/>
      <c r="V257" s="75"/>
      <c r="W257" s="75"/>
      <c r="X257" s="75"/>
      <c r="Y257" s="75"/>
      <c r="Z257" s="75"/>
      <c r="AA257" s="75"/>
      <c r="AB257" s="75"/>
      <c r="AC257" s="75"/>
      <c r="AD257" s="75"/>
      <c r="AE257" s="75"/>
      <c r="AF257" s="75"/>
      <c r="AG257" s="75"/>
      <c r="AH257" s="75"/>
      <c r="AI257" s="75"/>
    </row>
    <row r="258" spans="1:35" ht="12.75" customHeight="1">
      <c r="A258" s="86"/>
      <c r="B258" s="29"/>
      <c r="C258" s="28"/>
      <c r="D258" s="28"/>
      <c r="E258" s="28"/>
      <c r="F258" s="87"/>
      <c r="G258" s="29"/>
      <c r="H258" s="29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5"/>
      <c r="U258" s="75"/>
      <c r="V258" s="75"/>
      <c r="W258" s="75"/>
      <c r="X258" s="75"/>
      <c r="Y258" s="75"/>
      <c r="Z258" s="75"/>
      <c r="AA258" s="75"/>
      <c r="AB258" s="75"/>
      <c r="AC258" s="75"/>
      <c r="AD258" s="75"/>
      <c r="AE258" s="75"/>
      <c r="AF258" s="75"/>
      <c r="AG258" s="75"/>
      <c r="AH258" s="75"/>
      <c r="AI258" s="75"/>
    </row>
    <row r="259" spans="1:35" ht="12.75" customHeight="1">
      <c r="A259" s="86"/>
      <c r="B259" s="29"/>
      <c r="C259" s="28"/>
      <c r="D259" s="28"/>
      <c r="E259" s="28"/>
      <c r="F259" s="87"/>
      <c r="G259" s="29"/>
      <c r="H259" s="29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  <c r="V259" s="75"/>
      <c r="W259" s="75"/>
      <c r="X259" s="75"/>
      <c r="Y259" s="75"/>
      <c r="Z259" s="75"/>
      <c r="AA259" s="75"/>
      <c r="AB259" s="75"/>
      <c r="AC259" s="75"/>
      <c r="AD259" s="75"/>
      <c r="AE259" s="75"/>
      <c r="AF259" s="75"/>
      <c r="AG259" s="75"/>
      <c r="AH259" s="75"/>
      <c r="AI259" s="75"/>
    </row>
    <row r="260" spans="1:35" ht="12.75" customHeight="1">
      <c r="A260" s="86"/>
      <c r="B260" s="29"/>
      <c r="C260" s="28"/>
      <c r="D260" s="28"/>
      <c r="E260" s="28"/>
      <c r="F260" s="87"/>
      <c r="G260" s="29"/>
      <c r="H260" s="29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5"/>
      <c r="U260" s="75"/>
      <c r="V260" s="75"/>
      <c r="W260" s="75"/>
      <c r="X260" s="75"/>
      <c r="Y260" s="75"/>
      <c r="Z260" s="75"/>
      <c r="AA260" s="75"/>
      <c r="AB260" s="75"/>
      <c r="AC260" s="75"/>
      <c r="AD260" s="75"/>
      <c r="AE260" s="75"/>
      <c r="AF260" s="75"/>
      <c r="AG260" s="75"/>
      <c r="AH260" s="75"/>
      <c r="AI260" s="75"/>
    </row>
    <row r="261" spans="1:35" ht="12.75" customHeight="1">
      <c r="A261" s="86"/>
      <c r="B261" s="29"/>
      <c r="C261" s="28"/>
      <c r="D261" s="28"/>
      <c r="E261" s="28"/>
      <c r="F261" s="87"/>
      <c r="G261" s="29"/>
      <c r="H261" s="29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/>
      <c r="U261" s="75"/>
      <c r="V261" s="75"/>
      <c r="W261" s="75"/>
      <c r="X261" s="75"/>
      <c r="Y261" s="75"/>
      <c r="Z261" s="75"/>
      <c r="AA261" s="75"/>
      <c r="AB261" s="75"/>
      <c r="AC261" s="75"/>
      <c r="AD261" s="75"/>
      <c r="AE261" s="75"/>
      <c r="AF261" s="75"/>
      <c r="AG261" s="75"/>
      <c r="AH261" s="75"/>
      <c r="AI261" s="75"/>
    </row>
    <row r="262" spans="1:35" ht="12.75" customHeight="1">
      <c r="A262" s="86"/>
      <c r="B262" s="29"/>
      <c r="C262" s="28"/>
      <c r="D262" s="28"/>
      <c r="E262" s="28"/>
      <c r="F262" s="87"/>
      <c r="G262" s="29"/>
      <c r="H262" s="29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  <c r="V262" s="75"/>
      <c r="W262" s="75"/>
      <c r="X262" s="75"/>
      <c r="Y262" s="75"/>
      <c r="Z262" s="75"/>
      <c r="AA262" s="75"/>
      <c r="AB262" s="75"/>
      <c r="AC262" s="75"/>
      <c r="AD262" s="75"/>
      <c r="AE262" s="75"/>
      <c r="AF262" s="75"/>
      <c r="AG262" s="75"/>
      <c r="AH262" s="75"/>
      <c r="AI262" s="75"/>
    </row>
    <row r="263" spans="1:35" ht="12.75" customHeight="1">
      <c r="A263" s="86"/>
      <c r="B263" s="29"/>
      <c r="C263" s="28"/>
      <c r="D263" s="28"/>
      <c r="E263" s="28"/>
      <c r="F263" s="87"/>
      <c r="G263" s="29"/>
      <c r="H263" s="29"/>
      <c r="I263" s="75"/>
      <c r="J263" s="75"/>
      <c r="K263" s="75"/>
      <c r="L263" s="75"/>
      <c r="M263" s="75"/>
      <c r="N263" s="75"/>
      <c r="O263" s="75"/>
      <c r="P263" s="75"/>
      <c r="Q263" s="75"/>
      <c r="R263" s="75"/>
      <c r="S263" s="75"/>
      <c r="T263" s="75"/>
      <c r="U263" s="75"/>
      <c r="V263" s="75"/>
      <c r="W263" s="75"/>
      <c r="X263" s="75"/>
      <c r="Y263" s="75"/>
      <c r="Z263" s="75"/>
      <c r="AA263" s="75"/>
      <c r="AB263" s="75"/>
      <c r="AC263" s="75"/>
      <c r="AD263" s="75"/>
      <c r="AE263" s="75"/>
      <c r="AF263" s="75"/>
      <c r="AG263" s="75"/>
      <c r="AH263" s="75"/>
      <c r="AI263" s="75"/>
    </row>
    <row r="264" spans="1:35" ht="12.75" customHeight="1">
      <c r="A264" s="86"/>
      <c r="B264" s="29"/>
      <c r="C264" s="28"/>
      <c r="D264" s="28"/>
      <c r="E264" s="28"/>
      <c r="F264" s="87"/>
      <c r="G264" s="29"/>
      <c r="H264" s="29"/>
      <c r="I264" s="75"/>
      <c r="J264" s="75"/>
      <c r="K264" s="75"/>
      <c r="L264" s="75"/>
      <c r="M264" s="75"/>
      <c r="N264" s="75"/>
      <c r="O264" s="75"/>
      <c r="P264" s="75"/>
      <c r="Q264" s="75"/>
      <c r="R264" s="75"/>
      <c r="S264" s="75"/>
      <c r="T264" s="75"/>
      <c r="U264" s="75"/>
      <c r="V264" s="75"/>
      <c r="W264" s="75"/>
      <c r="X264" s="75"/>
      <c r="Y264" s="75"/>
      <c r="Z264" s="75"/>
      <c r="AA264" s="75"/>
      <c r="AB264" s="75"/>
      <c r="AC264" s="75"/>
      <c r="AD264" s="75"/>
      <c r="AE264" s="75"/>
      <c r="AF264" s="75"/>
      <c r="AG264" s="75"/>
      <c r="AH264" s="75"/>
      <c r="AI264" s="75"/>
    </row>
    <row r="265" spans="1:35" ht="12.75" customHeight="1">
      <c r="A265" s="86"/>
      <c r="B265" s="29"/>
      <c r="C265" s="28"/>
      <c r="D265" s="28"/>
      <c r="E265" s="28"/>
      <c r="F265" s="87"/>
      <c r="G265" s="29"/>
      <c r="H265" s="29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75"/>
      <c r="T265" s="75"/>
      <c r="U265" s="75"/>
      <c r="V265" s="75"/>
      <c r="W265" s="75"/>
      <c r="X265" s="75"/>
      <c r="Y265" s="75"/>
      <c r="Z265" s="75"/>
      <c r="AA265" s="75"/>
      <c r="AB265" s="75"/>
      <c r="AC265" s="75"/>
      <c r="AD265" s="75"/>
      <c r="AE265" s="75"/>
      <c r="AF265" s="75"/>
      <c r="AG265" s="75"/>
      <c r="AH265" s="75"/>
      <c r="AI265" s="75"/>
    </row>
    <row r="266" spans="1:35" ht="12.75" customHeight="1">
      <c r="A266" s="86"/>
      <c r="B266" s="29"/>
      <c r="C266" s="28"/>
      <c r="D266" s="28"/>
      <c r="E266" s="28"/>
      <c r="F266" s="87"/>
      <c r="G266" s="29"/>
      <c r="H266" s="29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75"/>
      <c r="U266" s="75"/>
      <c r="V266" s="75"/>
      <c r="W266" s="75"/>
      <c r="X266" s="75"/>
      <c r="Y266" s="75"/>
      <c r="Z266" s="75"/>
      <c r="AA266" s="75"/>
      <c r="AB266" s="75"/>
      <c r="AC266" s="75"/>
      <c r="AD266" s="75"/>
      <c r="AE266" s="75"/>
      <c r="AF266" s="75"/>
      <c r="AG266" s="75"/>
      <c r="AH266" s="75"/>
      <c r="AI266" s="75"/>
    </row>
    <row r="267" spans="1:35" ht="12.75" customHeight="1">
      <c r="A267" s="86"/>
      <c r="B267" s="29"/>
      <c r="C267" s="28"/>
      <c r="D267" s="28"/>
      <c r="E267" s="28"/>
      <c r="F267" s="87"/>
      <c r="G267" s="29"/>
      <c r="H267" s="29"/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75"/>
      <c r="T267" s="75"/>
      <c r="U267" s="75"/>
      <c r="V267" s="75"/>
      <c r="W267" s="75"/>
      <c r="X267" s="75"/>
      <c r="Y267" s="75"/>
      <c r="Z267" s="75"/>
      <c r="AA267" s="75"/>
      <c r="AB267" s="75"/>
      <c r="AC267" s="75"/>
      <c r="AD267" s="75"/>
      <c r="AE267" s="75"/>
      <c r="AF267" s="75"/>
      <c r="AG267" s="75"/>
      <c r="AH267" s="75"/>
      <c r="AI267" s="75"/>
    </row>
    <row r="268" spans="1:35" ht="12.75" customHeight="1">
      <c r="A268" s="86"/>
      <c r="B268" s="29"/>
      <c r="C268" s="28"/>
      <c r="D268" s="28"/>
      <c r="E268" s="28"/>
      <c r="F268" s="87"/>
      <c r="G268" s="29"/>
      <c r="H268" s="29"/>
      <c r="I268" s="75"/>
      <c r="J268" s="75"/>
      <c r="K268" s="75"/>
      <c r="L268" s="75"/>
      <c r="M268" s="75"/>
      <c r="N268" s="75"/>
      <c r="O268" s="75"/>
      <c r="P268" s="75"/>
      <c r="Q268" s="75"/>
      <c r="R268" s="75"/>
      <c r="S268" s="75"/>
      <c r="T268" s="75"/>
      <c r="U268" s="75"/>
      <c r="V268" s="75"/>
      <c r="W268" s="75"/>
      <c r="X268" s="75"/>
      <c r="Y268" s="75"/>
      <c r="Z268" s="75"/>
      <c r="AA268" s="75"/>
      <c r="AB268" s="75"/>
      <c r="AC268" s="75"/>
      <c r="AD268" s="75"/>
      <c r="AE268" s="75"/>
      <c r="AF268" s="75"/>
      <c r="AG268" s="75"/>
      <c r="AH268" s="75"/>
      <c r="AI268" s="75"/>
    </row>
    <row r="269" spans="1:35" ht="12.75" customHeight="1">
      <c r="A269" s="86"/>
      <c r="B269" s="29"/>
      <c r="C269" s="28"/>
      <c r="D269" s="28"/>
      <c r="E269" s="28"/>
      <c r="F269" s="87"/>
      <c r="G269" s="29"/>
      <c r="H269" s="29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75"/>
      <c r="T269" s="75"/>
      <c r="U269" s="75"/>
      <c r="V269" s="75"/>
      <c r="W269" s="75"/>
      <c r="X269" s="75"/>
      <c r="Y269" s="75"/>
      <c r="Z269" s="75"/>
      <c r="AA269" s="75"/>
      <c r="AB269" s="75"/>
      <c r="AC269" s="75"/>
      <c r="AD269" s="75"/>
      <c r="AE269" s="75"/>
      <c r="AF269" s="75"/>
      <c r="AG269" s="75"/>
      <c r="AH269" s="75"/>
      <c r="AI269" s="75"/>
    </row>
    <row r="270" spans="1:35" ht="12.75" customHeight="1">
      <c r="A270" s="86"/>
      <c r="B270" s="29"/>
      <c r="C270" s="28"/>
      <c r="D270" s="28"/>
      <c r="E270" s="28"/>
      <c r="F270" s="87"/>
      <c r="G270" s="29"/>
      <c r="H270" s="29"/>
      <c r="I270" s="75"/>
      <c r="J270" s="75"/>
      <c r="K270" s="75"/>
      <c r="L270" s="75"/>
      <c r="M270" s="75"/>
      <c r="N270" s="75"/>
      <c r="O270" s="75"/>
      <c r="P270" s="75"/>
      <c r="Q270" s="75"/>
      <c r="R270" s="75"/>
      <c r="S270" s="75"/>
      <c r="T270" s="75"/>
      <c r="U270" s="75"/>
      <c r="V270" s="75"/>
      <c r="W270" s="75"/>
      <c r="X270" s="75"/>
      <c r="Y270" s="75"/>
      <c r="Z270" s="75"/>
      <c r="AA270" s="75"/>
      <c r="AB270" s="75"/>
      <c r="AC270" s="75"/>
      <c r="AD270" s="75"/>
      <c r="AE270" s="75"/>
      <c r="AF270" s="75"/>
      <c r="AG270" s="75"/>
      <c r="AH270" s="75"/>
      <c r="AI270" s="75"/>
    </row>
    <row r="271" spans="1:35" ht="12.75" customHeight="1">
      <c r="A271" s="86"/>
      <c r="B271" s="29"/>
      <c r="C271" s="28"/>
      <c r="D271" s="28"/>
      <c r="E271" s="28"/>
      <c r="F271" s="87"/>
      <c r="G271" s="29"/>
      <c r="H271" s="29"/>
      <c r="I271" s="75"/>
      <c r="J271" s="75"/>
      <c r="K271" s="75"/>
      <c r="L271" s="75"/>
      <c r="M271" s="75"/>
      <c r="N271" s="75"/>
      <c r="O271" s="75"/>
      <c r="P271" s="75"/>
      <c r="Q271" s="75"/>
      <c r="R271" s="75"/>
      <c r="S271" s="75"/>
      <c r="T271" s="75"/>
      <c r="U271" s="75"/>
      <c r="V271" s="75"/>
      <c r="W271" s="75"/>
      <c r="X271" s="75"/>
      <c r="Y271" s="75"/>
      <c r="Z271" s="75"/>
      <c r="AA271" s="75"/>
      <c r="AB271" s="75"/>
      <c r="AC271" s="75"/>
      <c r="AD271" s="75"/>
      <c r="AE271" s="75"/>
      <c r="AF271" s="75"/>
      <c r="AG271" s="75"/>
      <c r="AH271" s="75"/>
      <c r="AI271" s="75"/>
    </row>
    <row r="272" spans="1:35" ht="12.75" customHeight="1">
      <c r="A272" s="86"/>
      <c r="B272" s="29"/>
      <c r="C272" s="28"/>
      <c r="D272" s="28"/>
      <c r="E272" s="28"/>
      <c r="F272" s="87"/>
      <c r="G272" s="29"/>
      <c r="H272" s="29"/>
      <c r="I272" s="75"/>
      <c r="J272" s="75"/>
      <c r="K272" s="75"/>
      <c r="L272" s="75"/>
      <c r="M272" s="75"/>
      <c r="N272" s="75"/>
      <c r="O272" s="75"/>
      <c r="P272" s="75"/>
      <c r="Q272" s="75"/>
      <c r="R272" s="75"/>
      <c r="S272" s="75"/>
      <c r="T272" s="75"/>
      <c r="U272" s="75"/>
      <c r="V272" s="75"/>
      <c r="W272" s="75"/>
      <c r="X272" s="75"/>
      <c r="Y272" s="75"/>
      <c r="Z272" s="75"/>
      <c r="AA272" s="75"/>
      <c r="AB272" s="75"/>
      <c r="AC272" s="75"/>
      <c r="AD272" s="75"/>
      <c r="AE272" s="75"/>
      <c r="AF272" s="75"/>
      <c r="AG272" s="75"/>
      <c r="AH272" s="75"/>
      <c r="AI272" s="75"/>
    </row>
    <row r="273" spans="1:35" ht="12.75" customHeight="1">
      <c r="A273" s="86"/>
      <c r="B273" s="29"/>
      <c r="C273" s="28"/>
      <c r="D273" s="28"/>
      <c r="E273" s="28"/>
      <c r="F273" s="87"/>
      <c r="G273" s="29"/>
      <c r="H273" s="29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  <c r="T273" s="75"/>
      <c r="U273" s="75"/>
      <c r="V273" s="75"/>
      <c r="W273" s="75"/>
      <c r="X273" s="75"/>
      <c r="Y273" s="75"/>
      <c r="Z273" s="75"/>
      <c r="AA273" s="75"/>
      <c r="AB273" s="75"/>
      <c r="AC273" s="75"/>
      <c r="AD273" s="75"/>
      <c r="AE273" s="75"/>
      <c r="AF273" s="75"/>
      <c r="AG273" s="75"/>
      <c r="AH273" s="75"/>
      <c r="AI273" s="75"/>
    </row>
    <row r="274" spans="1:35" ht="12.75" customHeight="1">
      <c r="A274" s="86"/>
      <c r="B274" s="29"/>
      <c r="C274" s="28"/>
      <c r="D274" s="28"/>
      <c r="E274" s="28"/>
      <c r="F274" s="87"/>
      <c r="G274" s="29"/>
      <c r="H274" s="29"/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75"/>
      <c r="T274" s="75"/>
      <c r="U274" s="75"/>
      <c r="V274" s="75"/>
      <c r="W274" s="75"/>
      <c r="X274" s="75"/>
      <c r="Y274" s="75"/>
      <c r="Z274" s="75"/>
      <c r="AA274" s="75"/>
      <c r="AB274" s="75"/>
      <c r="AC274" s="75"/>
      <c r="AD274" s="75"/>
      <c r="AE274" s="75"/>
      <c r="AF274" s="75"/>
      <c r="AG274" s="75"/>
      <c r="AH274" s="75"/>
      <c r="AI274" s="75"/>
    </row>
    <row r="275" spans="1:35" ht="12.75" customHeight="1">
      <c r="A275" s="86"/>
      <c r="B275" s="29"/>
      <c r="C275" s="28"/>
      <c r="D275" s="28"/>
      <c r="E275" s="28"/>
      <c r="F275" s="87"/>
      <c r="G275" s="29"/>
      <c r="H275" s="29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75"/>
      <c r="T275" s="75"/>
      <c r="U275" s="75"/>
      <c r="V275" s="75"/>
      <c r="W275" s="75"/>
      <c r="X275" s="75"/>
      <c r="Y275" s="75"/>
      <c r="Z275" s="75"/>
      <c r="AA275" s="75"/>
      <c r="AB275" s="75"/>
      <c r="AC275" s="75"/>
      <c r="AD275" s="75"/>
      <c r="AE275" s="75"/>
      <c r="AF275" s="75"/>
      <c r="AG275" s="75"/>
      <c r="AH275" s="75"/>
      <c r="AI275" s="75"/>
    </row>
    <row r="276" spans="1:35" ht="12.75" customHeight="1">
      <c r="A276" s="86"/>
      <c r="B276" s="29"/>
      <c r="C276" s="28"/>
      <c r="D276" s="28"/>
      <c r="E276" s="28"/>
      <c r="F276" s="87"/>
      <c r="G276" s="29"/>
      <c r="H276" s="29"/>
      <c r="I276" s="75"/>
      <c r="J276" s="75"/>
      <c r="K276" s="75"/>
      <c r="L276" s="75"/>
      <c r="M276" s="75"/>
      <c r="N276" s="75"/>
      <c r="O276" s="75"/>
      <c r="P276" s="75"/>
      <c r="Q276" s="75"/>
      <c r="R276" s="75"/>
      <c r="S276" s="75"/>
      <c r="T276" s="75"/>
      <c r="U276" s="75"/>
      <c r="V276" s="75"/>
      <c r="W276" s="75"/>
      <c r="X276" s="75"/>
      <c r="Y276" s="75"/>
      <c r="Z276" s="75"/>
      <c r="AA276" s="75"/>
      <c r="AB276" s="75"/>
      <c r="AC276" s="75"/>
      <c r="AD276" s="75"/>
      <c r="AE276" s="75"/>
      <c r="AF276" s="75"/>
      <c r="AG276" s="75"/>
      <c r="AH276" s="75"/>
      <c r="AI276" s="75"/>
    </row>
    <row r="277" spans="1:35" ht="12.75" customHeight="1">
      <c r="A277" s="86"/>
      <c r="B277" s="29"/>
      <c r="C277" s="28"/>
      <c r="D277" s="28"/>
      <c r="E277" s="28"/>
      <c r="F277" s="87"/>
      <c r="G277" s="29"/>
      <c r="H277" s="29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  <c r="T277" s="75"/>
      <c r="U277" s="75"/>
      <c r="V277" s="75"/>
      <c r="W277" s="75"/>
      <c r="X277" s="75"/>
      <c r="Y277" s="75"/>
      <c r="Z277" s="75"/>
      <c r="AA277" s="75"/>
      <c r="AB277" s="75"/>
      <c r="AC277" s="75"/>
      <c r="AD277" s="75"/>
      <c r="AE277" s="75"/>
      <c r="AF277" s="75"/>
      <c r="AG277" s="75"/>
      <c r="AH277" s="75"/>
      <c r="AI277" s="75"/>
    </row>
    <row r="278" spans="1:35" ht="12.75" customHeight="1">
      <c r="A278" s="86"/>
      <c r="B278" s="29"/>
      <c r="C278" s="28"/>
      <c r="D278" s="28"/>
      <c r="E278" s="28"/>
      <c r="F278" s="87"/>
      <c r="G278" s="29"/>
      <c r="H278" s="29"/>
      <c r="I278" s="75"/>
      <c r="J278" s="75"/>
      <c r="K278" s="75"/>
      <c r="L278" s="75"/>
      <c r="M278" s="75"/>
      <c r="N278" s="75"/>
      <c r="O278" s="75"/>
      <c r="P278" s="75"/>
      <c r="Q278" s="75"/>
      <c r="R278" s="75"/>
      <c r="S278" s="75"/>
      <c r="T278" s="75"/>
      <c r="U278" s="75"/>
      <c r="V278" s="75"/>
      <c r="W278" s="75"/>
      <c r="X278" s="75"/>
      <c r="Y278" s="75"/>
      <c r="Z278" s="75"/>
      <c r="AA278" s="75"/>
      <c r="AB278" s="75"/>
      <c r="AC278" s="75"/>
      <c r="AD278" s="75"/>
      <c r="AE278" s="75"/>
      <c r="AF278" s="75"/>
      <c r="AG278" s="75"/>
      <c r="AH278" s="75"/>
      <c r="AI278" s="75"/>
    </row>
    <row r="279" spans="1:35" ht="12.75" customHeight="1">
      <c r="A279" s="86"/>
      <c r="B279" s="29"/>
      <c r="C279" s="28"/>
      <c r="D279" s="28"/>
      <c r="E279" s="28"/>
      <c r="F279" s="87"/>
      <c r="G279" s="29"/>
      <c r="H279" s="29"/>
      <c r="I279" s="75"/>
      <c r="J279" s="75"/>
      <c r="K279" s="75"/>
      <c r="L279" s="75"/>
      <c r="M279" s="75"/>
      <c r="N279" s="75"/>
      <c r="O279" s="75"/>
      <c r="P279" s="75"/>
      <c r="Q279" s="75"/>
      <c r="R279" s="75"/>
      <c r="S279" s="75"/>
      <c r="T279" s="75"/>
      <c r="U279" s="75"/>
      <c r="V279" s="75"/>
      <c r="W279" s="75"/>
      <c r="X279" s="75"/>
      <c r="Y279" s="75"/>
      <c r="Z279" s="75"/>
      <c r="AA279" s="75"/>
      <c r="AB279" s="75"/>
      <c r="AC279" s="75"/>
      <c r="AD279" s="75"/>
      <c r="AE279" s="75"/>
      <c r="AF279" s="75"/>
      <c r="AG279" s="75"/>
      <c r="AH279" s="75"/>
      <c r="AI279" s="75"/>
    </row>
    <row r="280" spans="1:35" ht="12.75" customHeight="1">
      <c r="A280" s="86"/>
      <c r="B280" s="29"/>
      <c r="C280" s="28"/>
      <c r="D280" s="28"/>
      <c r="E280" s="28"/>
      <c r="F280" s="87"/>
      <c r="G280" s="29"/>
      <c r="H280" s="29"/>
      <c r="I280" s="75"/>
      <c r="J280" s="75"/>
      <c r="K280" s="75"/>
      <c r="L280" s="75"/>
      <c r="M280" s="75"/>
      <c r="N280" s="75"/>
      <c r="O280" s="75"/>
      <c r="P280" s="75"/>
      <c r="Q280" s="75"/>
      <c r="R280" s="75"/>
      <c r="S280" s="75"/>
      <c r="T280" s="75"/>
      <c r="U280" s="75"/>
      <c r="V280" s="75"/>
      <c r="W280" s="75"/>
      <c r="X280" s="75"/>
      <c r="Y280" s="75"/>
      <c r="Z280" s="75"/>
      <c r="AA280" s="75"/>
      <c r="AB280" s="75"/>
      <c r="AC280" s="75"/>
      <c r="AD280" s="75"/>
      <c r="AE280" s="75"/>
      <c r="AF280" s="75"/>
      <c r="AG280" s="75"/>
      <c r="AH280" s="75"/>
      <c r="AI280" s="75"/>
    </row>
    <row r="281" spans="1:35" ht="12.75" customHeight="1">
      <c r="A281" s="86"/>
      <c r="B281" s="29"/>
      <c r="C281" s="28"/>
      <c r="D281" s="28"/>
      <c r="E281" s="28"/>
      <c r="F281" s="87"/>
      <c r="G281" s="29"/>
      <c r="H281" s="29"/>
      <c r="I281" s="75"/>
      <c r="J281" s="75"/>
      <c r="K281" s="75"/>
      <c r="L281" s="75"/>
      <c r="M281" s="75"/>
      <c r="N281" s="75"/>
      <c r="O281" s="75"/>
      <c r="P281" s="75"/>
      <c r="Q281" s="75"/>
      <c r="R281" s="75"/>
      <c r="S281" s="75"/>
      <c r="T281" s="75"/>
      <c r="U281" s="75"/>
      <c r="V281" s="75"/>
      <c r="W281" s="75"/>
      <c r="X281" s="75"/>
      <c r="Y281" s="75"/>
      <c r="Z281" s="75"/>
      <c r="AA281" s="75"/>
      <c r="AB281" s="75"/>
      <c r="AC281" s="75"/>
      <c r="AD281" s="75"/>
      <c r="AE281" s="75"/>
      <c r="AF281" s="75"/>
      <c r="AG281" s="75"/>
      <c r="AH281" s="75"/>
      <c r="AI281" s="75"/>
    </row>
    <row r="282" spans="1:35" ht="12.75" customHeight="1">
      <c r="A282" s="86"/>
      <c r="B282" s="29"/>
      <c r="C282" s="28"/>
      <c r="D282" s="28"/>
      <c r="E282" s="28"/>
      <c r="F282" s="87"/>
      <c r="G282" s="29"/>
      <c r="H282" s="29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75"/>
      <c r="U282" s="75"/>
      <c r="V282" s="75"/>
      <c r="W282" s="75"/>
      <c r="X282" s="75"/>
      <c r="Y282" s="75"/>
      <c r="Z282" s="75"/>
      <c r="AA282" s="75"/>
      <c r="AB282" s="75"/>
      <c r="AC282" s="75"/>
      <c r="AD282" s="75"/>
      <c r="AE282" s="75"/>
      <c r="AF282" s="75"/>
      <c r="AG282" s="75"/>
      <c r="AH282" s="75"/>
      <c r="AI282" s="75"/>
    </row>
    <row r="283" spans="1:35" ht="12.75" customHeight="1">
      <c r="A283" s="86"/>
      <c r="B283" s="29"/>
      <c r="C283" s="28"/>
      <c r="D283" s="28"/>
      <c r="E283" s="28"/>
      <c r="F283" s="87"/>
      <c r="G283" s="29"/>
      <c r="H283" s="29"/>
      <c r="I283" s="75"/>
      <c r="J283" s="75"/>
      <c r="K283" s="75"/>
      <c r="L283" s="75"/>
      <c r="M283" s="75"/>
      <c r="N283" s="75"/>
      <c r="O283" s="75"/>
      <c r="P283" s="75"/>
      <c r="Q283" s="75"/>
      <c r="R283" s="75"/>
      <c r="S283" s="75"/>
      <c r="T283" s="75"/>
      <c r="U283" s="75"/>
      <c r="V283" s="75"/>
      <c r="W283" s="75"/>
      <c r="X283" s="75"/>
      <c r="Y283" s="75"/>
      <c r="Z283" s="75"/>
      <c r="AA283" s="75"/>
      <c r="AB283" s="75"/>
      <c r="AC283" s="75"/>
      <c r="AD283" s="75"/>
      <c r="AE283" s="75"/>
      <c r="AF283" s="75"/>
      <c r="AG283" s="75"/>
      <c r="AH283" s="75"/>
      <c r="AI283" s="75"/>
    </row>
    <row r="284" spans="1:35" ht="12.75" customHeight="1">
      <c r="A284" s="86"/>
      <c r="B284" s="29"/>
      <c r="C284" s="28"/>
      <c r="D284" s="28"/>
      <c r="E284" s="28"/>
      <c r="F284" s="87"/>
      <c r="G284" s="29"/>
      <c r="H284" s="29"/>
      <c r="I284" s="75"/>
      <c r="J284" s="75"/>
      <c r="K284" s="75"/>
      <c r="L284" s="75"/>
      <c r="M284" s="75"/>
      <c r="N284" s="75"/>
      <c r="O284" s="75"/>
      <c r="P284" s="75"/>
      <c r="Q284" s="75"/>
      <c r="R284" s="75"/>
      <c r="S284" s="75"/>
      <c r="T284" s="75"/>
      <c r="U284" s="75"/>
      <c r="V284" s="75"/>
      <c r="W284" s="75"/>
      <c r="X284" s="75"/>
      <c r="Y284" s="75"/>
      <c r="Z284" s="75"/>
      <c r="AA284" s="75"/>
      <c r="AB284" s="75"/>
      <c r="AC284" s="75"/>
      <c r="AD284" s="75"/>
      <c r="AE284" s="75"/>
      <c r="AF284" s="75"/>
      <c r="AG284" s="75"/>
      <c r="AH284" s="75"/>
      <c r="AI284" s="75"/>
    </row>
    <row r="285" spans="1:35" ht="12.75" customHeight="1">
      <c r="A285" s="86"/>
      <c r="B285" s="29"/>
      <c r="C285" s="28"/>
      <c r="D285" s="28"/>
      <c r="E285" s="28"/>
      <c r="F285" s="87"/>
      <c r="G285" s="29"/>
      <c r="H285" s="29"/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75"/>
      <c r="T285" s="75"/>
      <c r="U285" s="75"/>
      <c r="V285" s="75"/>
      <c r="W285" s="75"/>
      <c r="X285" s="75"/>
      <c r="Y285" s="75"/>
      <c r="Z285" s="75"/>
      <c r="AA285" s="75"/>
      <c r="AB285" s="75"/>
      <c r="AC285" s="75"/>
      <c r="AD285" s="75"/>
      <c r="AE285" s="75"/>
      <c r="AF285" s="75"/>
      <c r="AG285" s="75"/>
      <c r="AH285" s="75"/>
      <c r="AI285" s="75"/>
    </row>
    <row r="286" spans="1:35" ht="12.75" customHeight="1">
      <c r="A286" s="86"/>
      <c r="B286" s="29"/>
      <c r="C286" s="28"/>
      <c r="D286" s="28"/>
      <c r="E286" s="28"/>
      <c r="F286" s="87"/>
      <c r="G286" s="29"/>
      <c r="H286" s="29"/>
      <c r="I286" s="75"/>
      <c r="J286" s="75"/>
      <c r="K286" s="75"/>
      <c r="L286" s="75"/>
      <c r="M286" s="75"/>
      <c r="N286" s="75"/>
      <c r="O286" s="75"/>
      <c r="P286" s="75"/>
      <c r="Q286" s="75"/>
      <c r="R286" s="75"/>
      <c r="S286" s="75"/>
      <c r="T286" s="75"/>
      <c r="U286" s="75"/>
      <c r="V286" s="75"/>
      <c r="W286" s="75"/>
      <c r="X286" s="75"/>
      <c r="Y286" s="75"/>
      <c r="Z286" s="75"/>
      <c r="AA286" s="75"/>
      <c r="AB286" s="75"/>
      <c r="AC286" s="75"/>
      <c r="AD286" s="75"/>
      <c r="AE286" s="75"/>
      <c r="AF286" s="75"/>
      <c r="AG286" s="75"/>
      <c r="AH286" s="75"/>
      <c r="AI286" s="75"/>
    </row>
    <row r="287" spans="1:35" ht="12.75" customHeight="1">
      <c r="A287" s="86"/>
      <c r="B287" s="29"/>
      <c r="C287" s="28"/>
      <c r="D287" s="28"/>
      <c r="E287" s="28"/>
      <c r="F287" s="87"/>
      <c r="G287" s="29"/>
      <c r="H287" s="29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  <c r="T287" s="75"/>
      <c r="U287" s="75"/>
      <c r="V287" s="75"/>
      <c r="W287" s="75"/>
      <c r="X287" s="75"/>
      <c r="Y287" s="75"/>
      <c r="Z287" s="75"/>
      <c r="AA287" s="75"/>
      <c r="AB287" s="75"/>
      <c r="AC287" s="75"/>
      <c r="AD287" s="75"/>
      <c r="AE287" s="75"/>
      <c r="AF287" s="75"/>
      <c r="AG287" s="75"/>
      <c r="AH287" s="75"/>
      <c r="AI287" s="75"/>
    </row>
    <row r="288" spans="1:35" ht="12.75" customHeight="1">
      <c r="A288" s="86"/>
      <c r="B288" s="29"/>
      <c r="C288" s="28"/>
      <c r="D288" s="28"/>
      <c r="E288" s="28"/>
      <c r="F288" s="87"/>
      <c r="G288" s="29"/>
      <c r="H288" s="29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  <c r="T288" s="75"/>
      <c r="U288" s="75"/>
      <c r="V288" s="75"/>
      <c r="W288" s="75"/>
      <c r="X288" s="75"/>
      <c r="Y288" s="75"/>
      <c r="Z288" s="75"/>
      <c r="AA288" s="75"/>
      <c r="AB288" s="75"/>
      <c r="AC288" s="75"/>
      <c r="AD288" s="75"/>
      <c r="AE288" s="75"/>
      <c r="AF288" s="75"/>
      <c r="AG288" s="75"/>
      <c r="AH288" s="75"/>
      <c r="AI288" s="75"/>
    </row>
    <row r="289" spans="1:35" ht="12.75" customHeight="1">
      <c r="A289" s="86"/>
      <c r="B289" s="29"/>
      <c r="C289" s="28"/>
      <c r="D289" s="28"/>
      <c r="E289" s="28"/>
      <c r="F289" s="87"/>
      <c r="G289" s="29"/>
      <c r="H289" s="29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  <c r="T289" s="75"/>
      <c r="U289" s="75"/>
      <c r="V289" s="75"/>
      <c r="W289" s="75"/>
      <c r="X289" s="75"/>
      <c r="Y289" s="75"/>
      <c r="Z289" s="75"/>
      <c r="AA289" s="75"/>
      <c r="AB289" s="75"/>
      <c r="AC289" s="75"/>
      <c r="AD289" s="75"/>
      <c r="AE289" s="75"/>
      <c r="AF289" s="75"/>
      <c r="AG289" s="75"/>
      <c r="AH289" s="75"/>
      <c r="AI289" s="75"/>
    </row>
    <row r="290" spans="1:35" ht="12.75" customHeight="1">
      <c r="A290" s="86"/>
      <c r="B290" s="29"/>
      <c r="C290" s="28"/>
      <c r="D290" s="28"/>
      <c r="E290" s="28"/>
      <c r="F290" s="87"/>
      <c r="G290" s="29"/>
      <c r="H290" s="29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75"/>
      <c r="U290" s="75"/>
      <c r="V290" s="75"/>
      <c r="W290" s="75"/>
      <c r="X290" s="75"/>
      <c r="Y290" s="75"/>
      <c r="Z290" s="75"/>
      <c r="AA290" s="75"/>
      <c r="AB290" s="75"/>
      <c r="AC290" s="75"/>
      <c r="AD290" s="75"/>
      <c r="AE290" s="75"/>
      <c r="AF290" s="75"/>
      <c r="AG290" s="75"/>
      <c r="AH290" s="75"/>
      <c r="AI290" s="75"/>
    </row>
    <row r="291" spans="1:35" ht="12.75" customHeight="1">
      <c r="A291" s="86"/>
      <c r="B291" s="29"/>
      <c r="C291" s="28"/>
      <c r="D291" s="28"/>
      <c r="E291" s="28"/>
      <c r="F291" s="87"/>
      <c r="G291" s="29"/>
      <c r="H291" s="29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75"/>
      <c r="U291" s="75"/>
      <c r="V291" s="75"/>
      <c r="W291" s="75"/>
      <c r="X291" s="75"/>
      <c r="Y291" s="75"/>
      <c r="Z291" s="75"/>
      <c r="AA291" s="75"/>
      <c r="AB291" s="75"/>
      <c r="AC291" s="75"/>
      <c r="AD291" s="75"/>
      <c r="AE291" s="75"/>
      <c r="AF291" s="75"/>
      <c r="AG291" s="75"/>
      <c r="AH291" s="75"/>
      <c r="AI291" s="75"/>
    </row>
    <row r="292" spans="1:35" ht="12.75" customHeight="1">
      <c r="A292" s="86"/>
      <c r="B292" s="29"/>
      <c r="C292" s="28"/>
      <c r="D292" s="28"/>
      <c r="E292" s="28"/>
      <c r="F292" s="87"/>
      <c r="G292" s="29"/>
      <c r="H292" s="29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75"/>
      <c r="U292" s="75"/>
      <c r="V292" s="75"/>
      <c r="W292" s="75"/>
      <c r="X292" s="75"/>
      <c r="Y292" s="75"/>
      <c r="Z292" s="75"/>
      <c r="AA292" s="75"/>
      <c r="AB292" s="75"/>
      <c r="AC292" s="75"/>
      <c r="AD292" s="75"/>
      <c r="AE292" s="75"/>
      <c r="AF292" s="75"/>
      <c r="AG292" s="75"/>
      <c r="AH292" s="75"/>
      <c r="AI292" s="75"/>
    </row>
    <row r="293" spans="1:35" ht="12.75" customHeight="1">
      <c r="A293" s="86"/>
      <c r="B293" s="29"/>
      <c r="C293" s="28"/>
      <c r="D293" s="28"/>
      <c r="E293" s="28"/>
      <c r="F293" s="87"/>
      <c r="G293" s="29"/>
      <c r="H293" s="29"/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75"/>
      <c r="T293" s="75"/>
      <c r="U293" s="75"/>
      <c r="V293" s="75"/>
      <c r="W293" s="75"/>
      <c r="X293" s="75"/>
      <c r="Y293" s="75"/>
      <c r="Z293" s="75"/>
      <c r="AA293" s="75"/>
      <c r="AB293" s="75"/>
      <c r="AC293" s="75"/>
      <c r="AD293" s="75"/>
      <c r="AE293" s="75"/>
      <c r="AF293" s="75"/>
      <c r="AG293" s="75"/>
      <c r="AH293" s="75"/>
      <c r="AI293" s="75"/>
    </row>
    <row r="294" spans="1:35" ht="12.75" customHeight="1">
      <c r="A294" s="86"/>
      <c r="B294" s="29"/>
      <c r="C294" s="28"/>
      <c r="D294" s="28"/>
      <c r="E294" s="28"/>
      <c r="F294" s="87"/>
      <c r="G294" s="29"/>
      <c r="H294" s="29"/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75"/>
      <c r="T294" s="75"/>
      <c r="U294" s="75"/>
      <c r="V294" s="75"/>
      <c r="W294" s="75"/>
      <c r="X294" s="75"/>
      <c r="Y294" s="75"/>
      <c r="Z294" s="75"/>
      <c r="AA294" s="75"/>
      <c r="AB294" s="75"/>
      <c r="AC294" s="75"/>
      <c r="AD294" s="75"/>
      <c r="AE294" s="75"/>
      <c r="AF294" s="75"/>
      <c r="AG294" s="75"/>
      <c r="AH294" s="75"/>
      <c r="AI294" s="75"/>
    </row>
    <row r="295" spans="1:35" ht="12.75" customHeight="1">
      <c r="A295" s="86"/>
      <c r="B295" s="29"/>
      <c r="C295" s="28"/>
      <c r="D295" s="28"/>
      <c r="E295" s="28"/>
      <c r="F295" s="87"/>
      <c r="G295" s="29"/>
      <c r="H295" s="29"/>
      <c r="I295" s="75"/>
      <c r="J295" s="75"/>
      <c r="K295" s="75"/>
      <c r="L295" s="75"/>
      <c r="M295" s="75"/>
      <c r="N295" s="75"/>
      <c r="O295" s="75"/>
      <c r="P295" s="75"/>
      <c r="Q295" s="75"/>
      <c r="R295" s="75"/>
      <c r="S295" s="75"/>
      <c r="T295" s="75"/>
      <c r="U295" s="75"/>
      <c r="V295" s="75"/>
      <c r="W295" s="75"/>
      <c r="X295" s="75"/>
      <c r="Y295" s="75"/>
      <c r="Z295" s="75"/>
      <c r="AA295" s="75"/>
      <c r="AB295" s="75"/>
      <c r="AC295" s="75"/>
      <c r="AD295" s="75"/>
      <c r="AE295" s="75"/>
      <c r="AF295" s="75"/>
      <c r="AG295" s="75"/>
      <c r="AH295" s="75"/>
      <c r="AI295" s="75"/>
    </row>
    <row r="296" spans="1:35" ht="12.75" customHeight="1">
      <c r="A296" s="86"/>
      <c r="B296" s="29"/>
      <c r="C296" s="28"/>
      <c r="D296" s="28"/>
      <c r="E296" s="28"/>
      <c r="F296" s="87"/>
      <c r="G296" s="29"/>
      <c r="H296" s="29"/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75"/>
      <c r="T296" s="75"/>
      <c r="U296" s="75"/>
      <c r="V296" s="75"/>
      <c r="W296" s="75"/>
      <c r="X296" s="75"/>
      <c r="Y296" s="75"/>
      <c r="Z296" s="75"/>
      <c r="AA296" s="75"/>
      <c r="AB296" s="75"/>
      <c r="AC296" s="75"/>
      <c r="AD296" s="75"/>
      <c r="AE296" s="75"/>
      <c r="AF296" s="75"/>
      <c r="AG296" s="75"/>
      <c r="AH296" s="75"/>
      <c r="AI296" s="75"/>
    </row>
    <row r="297" spans="1:35" ht="12.75" customHeight="1">
      <c r="A297" s="86"/>
      <c r="B297" s="29"/>
      <c r="C297" s="28"/>
      <c r="D297" s="28"/>
      <c r="E297" s="28"/>
      <c r="F297" s="87"/>
      <c r="G297" s="29"/>
      <c r="H297" s="29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75"/>
      <c r="U297" s="75"/>
      <c r="V297" s="75"/>
      <c r="W297" s="75"/>
      <c r="X297" s="75"/>
      <c r="Y297" s="75"/>
      <c r="Z297" s="75"/>
      <c r="AA297" s="75"/>
      <c r="AB297" s="75"/>
      <c r="AC297" s="75"/>
      <c r="AD297" s="75"/>
      <c r="AE297" s="75"/>
      <c r="AF297" s="75"/>
      <c r="AG297" s="75"/>
      <c r="AH297" s="75"/>
      <c r="AI297" s="75"/>
    </row>
    <row r="298" spans="1:35" ht="12.75" customHeight="1">
      <c r="A298" s="86"/>
      <c r="B298" s="29"/>
      <c r="C298" s="28"/>
      <c r="D298" s="28"/>
      <c r="E298" s="28"/>
      <c r="F298" s="87"/>
      <c r="G298" s="29"/>
      <c r="H298" s="29"/>
      <c r="I298" s="75"/>
      <c r="J298" s="75"/>
      <c r="K298" s="75"/>
      <c r="L298" s="75"/>
      <c r="M298" s="75"/>
      <c r="N298" s="75"/>
      <c r="O298" s="75"/>
      <c r="P298" s="75"/>
      <c r="Q298" s="75"/>
      <c r="R298" s="75"/>
      <c r="S298" s="75"/>
      <c r="T298" s="75"/>
      <c r="U298" s="75"/>
      <c r="V298" s="75"/>
      <c r="W298" s="75"/>
      <c r="X298" s="75"/>
      <c r="Y298" s="75"/>
      <c r="Z298" s="75"/>
      <c r="AA298" s="75"/>
      <c r="AB298" s="75"/>
      <c r="AC298" s="75"/>
      <c r="AD298" s="75"/>
      <c r="AE298" s="75"/>
      <c r="AF298" s="75"/>
      <c r="AG298" s="75"/>
      <c r="AH298" s="75"/>
      <c r="AI298" s="75"/>
    </row>
    <row r="299" spans="1:35" ht="12.75" customHeight="1">
      <c r="A299" s="86"/>
      <c r="B299" s="29"/>
      <c r="C299" s="28"/>
      <c r="D299" s="28"/>
      <c r="E299" s="28"/>
      <c r="F299" s="87"/>
      <c r="G299" s="29"/>
      <c r="H299" s="29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5"/>
      <c r="U299" s="75"/>
      <c r="V299" s="75"/>
      <c r="W299" s="75"/>
      <c r="X299" s="75"/>
      <c r="Y299" s="75"/>
      <c r="Z299" s="75"/>
      <c r="AA299" s="75"/>
      <c r="AB299" s="75"/>
      <c r="AC299" s="75"/>
      <c r="AD299" s="75"/>
      <c r="AE299" s="75"/>
      <c r="AF299" s="75"/>
      <c r="AG299" s="75"/>
      <c r="AH299" s="75"/>
      <c r="AI299" s="75"/>
    </row>
    <row r="300" spans="1:35" ht="12.75" customHeight="1">
      <c r="A300" s="86"/>
      <c r="B300" s="29"/>
      <c r="C300" s="28"/>
      <c r="D300" s="28"/>
      <c r="E300" s="28"/>
      <c r="F300" s="87"/>
      <c r="G300" s="29"/>
      <c r="H300" s="29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75"/>
      <c r="U300" s="75"/>
      <c r="V300" s="75"/>
      <c r="W300" s="75"/>
      <c r="X300" s="75"/>
      <c r="Y300" s="75"/>
      <c r="Z300" s="75"/>
      <c r="AA300" s="75"/>
      <c r="AB300" s="75"/>
      <c r="AC300" s="75"/>
      <c r="AD300" s="75"/>
      <c r="AE300" s="75"/>
      <c r="AF300" s="75"/>
      <c r="AG300" s="75"/>
      <c r="AH300" s="75"/>
      <c r="AI300" s="75"/>
    </row>
    <row r="301" spans="1:35" ht="12.75" customHeight="1">
      <c r="A301" s="86"/>
      <c r="B301" s="29"/>
      <c r="C301" s="28"/>
      <c r="D301" s="28"/>
      <c r="E301" s="28"/>
      <c r="F301" s="87"/>
      <c r="G301" s="29"/>
      <c r="H301" s="29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5"/>
      <c r="U301" s="75"/>
      <c r="V301" s="75"/>
      <c r="W301" s="75"/>
      <c r="X301" s="75"/>
      <c r="Y301" s="75"/>
      <c r="Z301" s="75"/>
      <c r="AA301" s="75"/>
      <c r="AB301" s="75"/>
      <c r="AC301" s="75"/>
      <c r="AD301" s="75"/>
      <c r="AE301" s="75"/>
      <c r="AF301" s="75"/>
      <c r="AG301" s="75"/>
      <c r="AH301" s="75"/>
      <c r="AI301" s="75"/>
    </row>
    <row r="302" spans="1:35" ht="12.75" customHeight="1">
      <c r="A302" s="86"/>
      <c r="B302" s="29"/>
      <c r="C302" s="28"/>
      <c r="D302" s="28"/>
      <c r="E302" s="28"/>
      <c r="F302" s="87"/>
      <c r="G302" s="29"/>
      <c r="H302" s="29"/>
      <c r="I302" s="75"/>
      <c r="J302" s="75"/>
      <c r="K302" s="75"/>
      <c r="L302" s="75"/>
      <c r="M302" s="75"/>
      <c r="N302" s="75"/>
      <c r="O302" s="75"/>
      <c r="P302" s="75"/>
      <c r="Q302" s="75"/>
      <c r="R302" s="75"/>
      <c r="S302" s="75"/>
      <c r="T302" s="75"/>
      <c r="U302" s="75"/>
      <c r="V302" s="75"/>
      <c r="W302" s="75"/>
      <c r="X302" s="75"/>
      <c r="Y302" s="75"/>
      <c r="Z302" s="75"/>
      <c r="AA302" s="75"/>
      <c r="AB302" s="75"/>
      <c r="AC302" s="75"/>
      <c r="AD302" s="75"/>
      <c r="AE302" s="75"/>
      <c r="AF302" s="75"/>
      <c r="AG302" s="75"/>
      <c r="AH302" s="75"/>
      <c r="AI302" s="75"/>
    </row>
    <row r="303" spans="1:35" ht="12.75" customHeight="1">
      <c r="A303" s="86"/>
      <c r="B303" s="29"/>
      <c r="C303" s="28"/>
      <c r="D303" s="28"/>
      <c r="E303" s="28"/>
      <c r="F303" s="87"/>
      <c r="G303" s="29"/>
      <c r="H303" s="29"/>
      <c r="I303" s="75"/>
      <c r="J303" s="75"/>
      <c r="K303" s="75"/>
      <c r="L303" s="75"/>
      <c r="M303" s="75"/>
      <c r="N303" s="75"/>
      <c r="O303" s="75"/>
      <c r="P303" s="75"/>
      <c r="Q303" s="75"/>
      <c r="R303" s="75"/>
      <c r="S303" s="75"/>
      <c r="T303" s="75"/>
      <c r="U303" s="75"/>
      <c r="V303" s="75"/>
      <c r="W303" s="75"/>
      <c r="X303" s="75"/>
      <c r="Y303" s="75"/>
      <c r="Z303" s="75"/>
      <c r="AA303" s="75"/>
      <c r="AB303" s="75"/>
      <c r="AC303" s="75"/>
      <c r="AD303" s="75"/>
      <c r="AE303" s="75"/>
      <c r="AF303" s="75"/>
      <c r="AG303" s="75"/>
      <c r="AH303" s="75"/>
      <c r="AI303" s="75"/>
    </row>
    <row r="304" spans="1:35" ht="12.75" customHeight="1">
      <c r="A304" s="86"/>
      <c r="B304" s="29"/>
      <c r="C304" s="28"/>
      <c r="D304" s="28"/>
      <c r="E304" s="28"/>
      <c r="F304" s="87"/>
      <c r="G304" s="29"/>
      <c r="H304" s="29"/>
      <c r="I304" s="75"/>
      <c r="J304" s="75"/>
      <c r="K304" s="75"/>
      <c r="L304" s="75"/>
      <c r="M304" s="75"/>
      <c r="N304" s="75"/>
      <c r="O304" s="75"/>
      <c r="P304" s="75"/>
      <c r="Q304" s="75"/>
      <c r="R304" s="75"/>
      <c r="S304" s="75"/>
      <c r="T304" s="75"/>
      <c r="U304" s="75"/>
      <c r="V304" s="75"/>
      <c r="W304" s="75"/>
      <c r="X304" s="75"/>
      <c r="Y304" s="75"/>
      <c r="Z304" s="75"/>
      <c r="AA304" s="75"/>
      <c r="AB304" s="75"/>
      <c r="AC304" s="75"/>
      <c r="AD304" s="75"/>
      <c r="AE304" s="75"/>
      <c r="AF304" s="75"/>
      <c r="AG304" s="75"/>
      <c r="AH304" s="75"/>
      <c r="AI304" s="75"/>
    </row>
    <row r="305" spans="1:35" ht="12.75" customHeight="1">
      <c r="A305" s="86"/>
      <c r="B305" s="29"/>
      <c r="C305" s="28"/>
      <c r="D305" s="28"/>
      <c r="E305" s="28"/>
      <c r="F305" s="87"/>
      <c r="G305" s="29"/>
      <c r="H305" s="88"/>
      <c r="I305" s="75"/>
      <c r="J305" s="75"/>
      <c r="K305" s="75"/>
      <c r="L305" s="75"/>
      <c r="M305" s="75"/>
      <c r="N305" s="75"/>
      <c r="O305" s="75"/>
      <c r="P305" s="75"/>
      <c r="Q305" s="75"/>
      <c r="R305" s="75"/>
      <c r="S305" s="75"/>
      <c r="T305" s="75"/>
      <c r="U305" s="75"/>
      <c r="V305" s="75"/>
      <c r="W305" s="75"/>
      <c r="X305" s="75"/>
      <c r="Y305" s="75"/>
      <c r="Z305" s="75"/>
      <c r="AA305" s="75"/>
      <c r="AB305" s="75"/>
      <c r="AC305" s="75"/>
      <c r="AD305" s="75"/>
      <c r="AE305" s="75"/>
      <c r="AF305" s="75"/>
      <c r="AG305" s="75"/>
      <c r="AH305" s="75"/>
      <c r="AI305" s="75"/>
    </row>
    <row r="306" spans="1:35" ht="12.75" customHeight="1">
      <c r="A306" s="86"/>
      <c r="B306" s="29"/>
      <c r="C306" s="28"/>
      <c r="D306" s="28"/>
      <c r="E306" s="28"/>
      <c r="F306" s="87"/>
      <c r="G306" s="29"/>
      <c r="H306" s="88"/>
      <c r="I306" s="75"/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75"/>
      <c r="U306" s="75"/>
      <c r="V306" s="75"/>
      <c r="W306" s="75"/>
      <c r="X306" s="75"/>
      <c r="Y306" s="75"/>
      <c r="Z306" s="75"/>
      <c r="AA306" s="75"/>
      <c r="AB306" s="75"/>
      <c r="AC306" s="75"/>
      <c r="AD306" s="75"/>
      <c r="AE306" s="75"/>
      <c r="AF306" s="75"/>
      <c r="AG306" s="75"/>
      <c r="AH306" s="75"/>
      <c r="AI306" s="75"/>
    </row>
    <row r="307" spans="1:35" ht="12.75" customHeight="1">
      <c r="A307" s="86"/>
      <c r="B307" s="29"/>
      <c r="C307" s="28"/>
      <c r="D307" s="28"/>
      <c r="E307" s="28"/>
      <c r="F307" s="87"/>
      <c r="G307" s="29"/>
      <c r="H307" s="88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75"/>
      <c r="U307" s="75"/>
      <c r="V307" s="75"/>
      <c r="W307" s="75"/>
      <c r="X307" s="75"/>
      <c r="Y307" s="75"/>
      <c r="Z307" s="75"/>
      <c r="AA307" s="75"/>
      <c r="AB307" s="75"/>
      <c r="AC307" s="75"/>
      <c r="AD307" s="75"/>
      <c r="AE307" s="75"/>
      <c r="AF307" s="75"/>
      <c r="AG307" s="75"/>
      <c r="AH307" s="75"/>
      <c r="AI307" s="75"/>
    </row>
    <row r="308" spans="1:35" ht="12.75" customHeight="1">
      <c r="A308" s="86"/>
      <c r="B308" s="29"/>
      <c r="C308" s="28"/>
      <c r="D308" s="28"/>
      <c r="E308" s="28"/>
      <c r="F308" s="87"/>
      <c r="G308" s="29"/>
      <c r="H308" s="88"/>
      <c r="I308" s="75"/>
      <c r="J308" s="75"/>
      <c r="K308" s="75"/>
      <c r="L308" s="75"/>
      <c r="M308" s="75"/>
      <c r="N308" s="75"/>
      <c r="O308" s="75"/>
      <c r="P308" s="75"/>
      <c r="Q308" s="75"/>
      <c r="R308" s="75"/>
      <c r="S308" s="75"/>
      <c r="T308" s="75"/>
      <c r="U308" s="75"/>
      <c r="V308" s="75"/>
      <c r="W308" s="75"/>
      <c r="X308" s="75"/>
      <c r="Y308" s="75"/>
      <c r="Z308" s="75"/>
      <c r="AA308" s="75"/>
      <c r="AB308" s="75"/>
      <c r="AC308" s="75"/>
      <c r="AD308" s="75"/>
      <c r="AE308" s="75"/>
      <c r="AF308" s="75"/>
      <c r="AG308" s="75"/>
      <c r="AH308" s="75"/>
      <c r="AI308" s="75"/>
    </row>
    <row r="309" spans="1:35" ht="12.75" customHeight="1">
      <c r="A309" s="86"/>
      <c r="B309" s="29"/>
      <c r="C309" s="28"/>
      <c r="D309" s="28"/>
      <c r="E309" s="28"/>
      <c r="F309" s="87"/>
      <c r="G309" s="29"/>
      <c r="H309" s="88"/>
      <c r="I309" s="75"/>
      <c r="J309" s="75"/>
      <c r="K309" s="75"/>
      <c r="L309" s="75"/>
      <c r="M309" s="75"/>
      <c r="N309" s="75"/>
      <c r="O309" s="75"/>
      <c r="P309" s="75"/>
      <c r="Q309" s="75"/>
      <c r="R309" s="75"/>
      <c r="S309" s="75"/>
      <c r="T309" s="75"/>
      <c r="U309" s="75"/>
      <c r="V309" s="75"/>
      <c r="W309" s="75"/>
      <c r="X309" s="75"/>
      <c r="Y309" s="75"/>
      <c r="Z309" s="75"/>
      <c r="AA309" s="75"/>
      <c r="AB309" s="75"/>
      <c r="AC309" s="75"/>
      <c r="AD309" s="75"/>
      <c r="AE309" s="75"/>
      <c r="AF309" s="75"/>
      <c r="AG309" s="75"/>
      <c r="AH309" s="75"/>
      <c r="AI309" s="75"/>
    </row>
    <row r="310" spans="1:35" ht="12.75" customHeight="1">
      <c r="A310" s="86"/>
      <c r="B310" s="29"/>
      <c r="C310" s="28"/>
      <c r="D310" s="28"/>
      <c r="E310" s="28"/>
      <c r="F310" s="87"/>
      <c r="G310" s="29"/>
      <c r="H310" s="88"/>
      <c r="I310" s="75"/>
      <c r="J310" s="75"/>
      <c r="K310" s="75"/>
      <c r="L310" s="75"/>
      <c r="M310" s="75"/>
      <c r="N310" s="75"/>
      <c r="O310" s="75"/>
      <c r="P310" s="75"/>
      <c r="Q310" s="75"/>
      <c r="R310" s="75"/>
      <c r="S310" s="75"/>
      <c r="T310" s="75"/>
      <c r="U310" s="75"/>
      <c r="V310" s="75"/>
      <c r="W310" s="75"/>
      <c r="X310" s="75"/>
      <c r="Y310" s="75"/>
      <c r="Z310" s="75"/>
      <c r="AA310" s="75"/>
      <c r="AB310" s="75"/>
      <c r="AC310" s="75"/>
      <c r="AD310" s="75"/>
      <c r="AE310" s="75"/>
      <c r="AF310" s="75"/>
      <c r="AG310" s="75"/>
      <c r="AH310" s="75"/>
      <c r="AI310" s="75"/>
    </row>
    <row r="311" spans="1:35" ht="12.75" customHeight="1">
      <c r="A311" s="86"/>
      <c r="B311" s="29"/>
      <c r="C311" s="28"/>
      <c r="D311" s="28"/>
      <c r="E311" s="28"/>
      <c r="F311" s="87"/>
      <c r="G311" s="29"/>
      <c r="H311" s="88"/>
      <c r="I311" s="75"/>
      <c r="J311" s="75"/>
      <c r="K311" s="75"/>
      <c r="L311" s="75"/>
      <c r="M311" s="75"/>
      <c r="N311" s="75"/>
      <c r="O311" s="75"/>
      <c r="P311" s="75"/>
      <c r="Q311" s="75"/>
      <c r="R311" s="75"/>
      <c r="S311" s="75"/>
      <c r="T311" s="75"/>
      <c r="U311" s="75"/>
      <c r="V311" s="75"/>
      <c r="W311" s="75"/>
      <c r="X311" s="75"/>
      <c r="Y311" s="75"/>
      <c r="Z311" s="75"/>
      <c r="AA311" s="75"/>
      <c r="AB311" s="75"/>
      <c r="AC311" s="75"/>
      <c r="AD311" s="75"/>
      <c r="AE311" s="75"/>
      <c r="AF311" s="75"/>
      <c r="AG311" s="75"/>
      <c r="AH311" s="75"/>
      <c r="AI311" s="75"/>
    </row>
    <row r="312" spans="1:35" ht="12.75" customHeight="1">
      <c r="A312" s="86"/>
      <c r="B312" s="29"/>
      <c r="C312" s="28"/>
      <c r="D312" s="28"/>
      <c r="E312" s="28"/>
      <c r="F312" s="87"/>
      <c r="G312" s="29"/>
      <c r="H312" s="88"/>
      <c r="I312" s="75"/>
      <c r="J312" s="75"/>
      <c r="K312" s="75"/>
      <c r="L312" s="75"/>
      <c r="M312" s="75"/>
      <c r="N312" s="75"/>
      <c r="O312" s="75"/>
      <c r="P312" s="75"/>
      <c r="Q312" s="75"/>
      <c r="R312" s="75"/>
      <c r="S312" s="75"/>
      <c r="T312" s="75"/>
      <c r="U312" s="75"/>
      <c r="V312" s="75"/>
      <c r="W312" s="75"/>
      <c r="X312" s="75"/>
      <c r="Y312" s="75"/>
      <c r="Z312" s="75"/>
      <c r="AA312" s="75"/>
      <c r="AB312" s="75"/>
      <c r="AC312" s="75"/>
      <c r="AD312" s="75"/>
      <c r="AE312" s="75"/>
      <c r="AF312" s="75"/>
      <c r="AG312" s="75"/>
      <c r="AH312" s="75"/>
      <c r="AI312" s="75"/>
    </row>
    <row r="313" spans="1:35" ht="12.75" customHeight="1">
      <c r="A313" s="86"/>
      <c r="B313" s="29"/>
      <c r="C313" s="28"/>
      <c r="D313" s="28"/>
      <c r="E313" s="28"/>
      <c r="F313" s="87"/>
      <c r="G313" s="29"/>
      <c r="H313" s="88"/>
      <c r="I313" s="75"/>
      <c r="J313" s="75"/>
      <c r="K313" s="75"/>
      <c r="L313" s="75"/>
      <c r="M313" s="75"/>
      <c r="N313" s="75"/>
      <c r="O313" s="75"/>
      <c r="P313" s="75"/>
      <c r="Q313" s="75"/>
      <c r="R313" s="75"/>
      <c r="S313" s="75"/>
      <c r="T313" s="75"/>
      <c r="U313" s="75"/>
      <c r="V313" s="75"/>
      <c r="W313" s="75"/>
      <c r="X313" s="75"/>
      <c r="Y313" s="75"/>
      <c r="Z313" s="75"/>
      <c r="AA313" s="75"/>
      <c r="AB313" s="75"/>
      <c r="AC313" s="75"/>
      <c r="AD313" s="75"/>
      <c r="AE313" s="75"/>
      <c r="AF313" s="75"/>
      <c r="AG313" s="75"/>
      <c r="AH313" s="75"/>
      <c r="AI313" s="75"/>
    </row>
    <row r="314" spans="1:35" ht="12.75" customHeight="1">
      <c r="A314" s="86"/>
      <c r="B314" s="29"/>
      <c r="C314" s="28"/>
      <c r="D314" s="28"/>
      <c r="E314" s="28"/>
      <c r="F314" s="87"/>
      <c r="G314" s="29"/>
      <c r="H314" s="88"/>
      <c r="I314" s="75"/>
      <c r="J314" s="75"/>
      <c r="K314" s="75"/>
      <c r="L314" s="75"/>
      <c r="M314" s="75"/>
      <c r="N314" s="75"/>
      <c r="O314" s="75"/>
      <c r="P314" s="75"/>
      <c r="Q314" s="75"/>
      <c r="R314" s="75"/>
      <c r="S314" s="75"/>
      <c r="T314" s="75"/>
      <c r="U314" s="75"/>
      <c r="V314" s="75"/>
      <c r="W314" s="75"/>
      <c r="X314" s="75"/>
      <c r="Y314" s="75"/>
      <c r="Z314" s="75"/>
      <c r="AA314" s="75"/>
      <c r="AB314" s="75"/>
      <c r="AC314" s="75"/>
      <c r="AD314" s="75"/>
      <c r="AE314" s="75"/>
      <c r="AF314" s="75"/>
      <c r="AG314" s="75"/>
      <c r="AH314" s="75"/>
      <c r="AI314" s="75"/>
    </row>
    <row r="315" spans="1:35" ht="12.75" customHeight="1">
      <c r="A315" s="86"/>
      <c r="B315" s="29"/>
      <c r="C315" s="28"/>
      <c r="D315" s="28"/>
      <c r="E315" s="28"/>
      <c r="F315" s="87"/>
      <c r="G315" s="29"/>
      <c r="H315" s="88"/>
      <c r="I315" s="75"/>
      <c r="J315" s="75"/>
      <c r="K315" s="75"/>
      <c r="L315" s="75"/>
      <c r="M315" s="75"/>
      <c r="N315" s="75"/>
      <c r="O315" s="75"/>
      <c r="P315" s="75"/>
      <c r="Q315" s="75"/>
      <c r="R315" s="75"/>
      <c r="S315" s="75"/>
      <c r="T315" s="75"/>
      <c r="U315" s="75"/>
      <c r="V315" s="75"/>
      <c r="W315" s="75"/>
      <c r="X315" s="75"/>
      <c r="Y315" s="75"/>
      <c r="Z315" s="75"/>
      <c r="AA315" s="75"/>
      <c r="AB315" s="75"/>
      <c r="AC315" s="75"/>
      <c r="AD315" s="75"/>
      <c r="AE315" s="75"/>
      <c r="AF315" s="75"/>
      <c r="AG315" s="75"/>
      <c r="AH315" s="75"/>
      <c r="AI315" s="75"/>
    </row>
    <row r="316" spans="1:35" ht="12.75" customHeight="1">
      <c r="A316" s="86"/>
      <c r="B316" s="29"/>
      <c r="C316" s="28"/>
      <c r="D316" s="28"/>
      <c r="E316" s="28"/>
      <c r="F316" s="87"/>
      <c r="G316" s="29"/>
      <c r="H316" s="88"/>
      <c r="I316" s="75"/>
      <c r="J316" s="75"/>
      <c r="K316" s="75"/>
      <c r="L316" s="75"/>
      <c r="M316" s="75"/>
      <c r="N316" s="75"/>
      <c r="O316" s="75"/>
      <c r="P316" s="75"/>
      <c r="Q316" s="75"/>
      <c r="R316" s="75"/>
      <c r="S316" s="75"/>
      <c r="T316" s="75"/>
      <c r="U316" s="75"/>
      <c r="V316" s="75"/>
      <c r="W316" s="75"/>
      <c r="X316" s="75"/>
      <c r="Y316" s="75"/>
      <c r="Z316" s="75"/>
      <c r="AA316" s="75"/>
      <c r="AB316" s="75"/>
      <c r="AC316" s="75"/>
      <c r="AD316" s="75"/>
      <c r="AE316" s="75"/>
      <c r="AF316" s="75"/>
      <c r="AG316" s="75"/>
      <c r="AH316" s="75"/>
      <c r="AI316" s="75"/>
    </row>
    <row r="317" spans="1:35" ht="12.75" customHeight="1">
      <c r="A317" s="86"/>
      <c r="B317" s="29"/>
      <c r="C317" s="28"/>
      <c r="D317" s="28"/>
      <c r="E317" s="28"/>
      <c r="F317" s="87"/>
      <c r="G317" s="29"/>
      <c r="H317" s="88"/>
      <c r="I317" s="75"/>
      <c r="J317" s="75"/>
      <c r="K317" s="75"/>
      <c r="L317" s="75"/>
      <c r="M317" s="75"/>
      <c r="N317" s="75"/>
      <c r="O317" s="75"/>
      <c r="P317" s="75"/>
      <c r="Q317" s="75"/>
      <c r="R317" s="75"/>
      <c r="S317" s="75"/>
      <c r="T317" s="75"/>
      <c r="U317" s="75"/>
      <c r="V317" s="75"/>
      <c r="W317" s="75"/>
      <c r="X317" s="75"/>
      <c r="Y317" s="75"/>
      <c r="Z317" s="75"/>
      <c r="AA317" s="75"/>
      <c r="AB317" s="75"/>
      <c r="AC317" s="75"/>
      <c r="AD317" s="75"/>
      <c r="AE317" s="75"/>
      <c r="AF317" s="75"/>
      <c r="AG317" s="75"/>
      <c r="AH317" s="75"/>
      <c r="AI317" s="75"/>
    </row>
    <row r="318" spans="1:35" ht="12.75" customHeight="1">
      <c r="A318" s="86"/>
      <c r="B318" s="29"/>
      <c r="C318" s="28"/>
      <c r="D318" s="28"/>
      <c r="E318" s="28"/>
      <c r="F318" s="87"/>
      <c r="G318" s="29"/>
      <c r="H318" s="88"/>
      <c r="I318" s="75"/>
      <c r="J318" s="75"/>
      <c r="K318" s="75"/>
      <c r="L318" s="75"/>
      <c r="M318" s="75"/>
      <c r="N318" s="75"/>
      <c r="O318" s="75"/>
      <c r="P318" s="75"/>
      <c r="Q318" s="75"/>
      <c r="R318" s="75"/>
      <c r="S318" s="75"/>
      <c r="T318" s="75"/>
      <c r="U318" s="75"/>
      <c r="V318" s="75"/>
      <c r="W318" s="75"/>
      <c r="X318" s="75"/>
      <c r="Y318" s="75"/>
      <c r="Z318" s="75"/>
      <c r="AA318" s="75"/>
      <c r="AB318" s="75"/>
      <c r="AC318" s="75"/>
      <c r="AD318" s="75"/>
      <c r="AE318" s="75"/>
      <c r="AF318" s="75"/>
      <c r="AG318" s="75"/>
      <c r="AH318" s="75"/>
      <c r="AI318" s="75"/>
    </row>
    <row r="319" spans="1:35" ht="12.75" customHeight="1">
      <c r="A319" s="86"/>
      <c r="B319" s="29"/>
      <c r="C319" s="28"/>
      <c r="D319" s="28"/>
      <c r="E319" s="28"/>
      <c r="F319" s="87"/>
      <c r="G319" s="29"/>
      <c r="H319" s="88"/>
      <c r="I319" s="75"/>
      <c r="J319" s="75"/>
      <c r="K319" s="75"/>
      <c r="L319" s="75"/>
      <c r="M319" s="75"/>
      <c r="N319" s="75"/>
      <c r="O319" s="75"/>
      <c r="P319" s="75"/>
      <c r="Q319" s="75"/>
      <c r="R319" s="75"/>
      <c r="S319" s="75"/>
      <c r="T319" s="75"/>
      <c r="U319" s="75"/>
      <c r="V319" s="75"/>
      <c r="W319" s="75"/>
      <c r="X319" s="75"/>
      <c r="Y319" s="75"/>
      <c r="Z319" s="75"/>
      <c r="AA319" s="75"/>
      <c r="AB319" s="75"/>
      <c r="AC319" s="75"/>
      <c r="AD319" s="75"/>
      <c r="AE319" s="75"/>
      <c r="AF319" s="75"/>
      <c r="AG319" s="75"/>
      <c r="AH319" s="75"/>
      <c r="AI319" s="75"/>
    </row>
    <row r="320" spans="1:35" ht="12.75" customHeight="1">
      <c r="A320" s="86"/>
      <c r="B320" s="29"/>
      <c r="C320" s="28"/>
      <c r="D320" s="28"/>
      <c r="E320" s="28"/>
      <c r="F320" s="87"/>
      <c r="G320" s="29"/>
      <c r="H320" s="88"/>
      <c r="I320" s="75"/>
      <c r="J320" s="75"/>
      <c r="K320" s="75"/>
      <c r="L320" s="75"/>
      <c r="M320" s="75"/>
      <c r="N320" s="75"/>
      <c r="O320" s="75"/>
      <c r="P320" s="75"/>
      <c r="Q320" s="75"/>
      <c r="R320" s="75"/>
      <c r="S320" s="75"/>
      <c r="T320" s="75"/>
      <c r="U320" s="75"/>
      <c r="V320" s="75"/>
      <c r="W320" s="75"/>
      <c r="X320" s="75"/>
      <c r="Y320" s="75"/>
      <c r="Z320" s="75"/>
      <c r="AA320" s="75"/>
      <c r="AB320" s="75"/>
      <c r="AC320" s="75"/>
      <c r="AD320" s="75"/>
      <c r="AE320" s="75"/>
      <c r="AF320" s="75"/>
      <c r="AG320" s="75"/>
      <c r="AH320" s="75"/>
      <c r="AI320" s="75"/>
    </row>
    <row r="321" spans="1:35" ht="12.75" customHeight="1">
      <c r="A321" s="86"/>
      <c r="B321" s="29"/>
      <c r="C321" s="28"/>
      <c r="D321" s="28"/>
      <c r="E321" s="28"/>
      <c r="F321" s="87"/>
      <c r="G321" s="29"/>
      <c r="H321" s="88"/>
      <c r="I321" s="75"/>
      <c r="J321" s="75"/>
      <c r="K321" s="75"/>
      <c r="L321" s="75"/>
      <c r="M321" s="75"/>
      <c r="N321" s="75"/>
      <c r="O321" s="75"/>
      <c r="P321" s="75"/>
      <c r="Q321" s="75"/>
      <c r="R321" s="75"/>
      <c r="S321" s="75"/>
      <c r="T321" s="75"/>
      <c r="U321" s="75"/>
      <c r="V321" s="75"/>
      <c r="W321" s="75"/>
      <c r="X321" s="75"/>
      <c r="Y321" s="75"/>
      <c r="Z321" s="75"/>
      <c r="AA321" s="75"/>
      <c r="AB321" s="75"/>
      <c r="AC321" s="75"/>
      <c r="AD321" s="75"/>
      <c r="AE321" s="75"/>
      <c r="AF321" s="75"/>
      <c r="AG321" s="75"/>
      <c r="AH321" s="75"/>
      <c r="AI321" s="75"/>
    </row>
    <row r="322" spans="1:35" ht="12.75" customHeight="1">
      <c r="A322" s="86"/>
      <c r="B322" s="29"/>
      <c r="C322" s="28"/>
      <c r="D322" s="28"/>
      <c r="E322" s="28"/>
      <c r="F322" s="87"/>
      <c r="G322" s="29"/>
      <c r="H322" s="88"/>
      <c r="I322" s="75"/>
      <c r="J322" s="75"/>
      <c r="K322" s="75"/>
      <c r="L322" s="75"/>
      <c r="M322" s="75"/>
      <c r="N322" s="75"/>
      <c r="O322" s="75"/>
      <c r="P322" s="75"/>
      <c r="Q322" s="75"/>
      <c r="R322" s="75"/>
      <c r="S322" s="75"/>
      <c r="T322" s="75"/>
      <c r="U322" s="75"/>
      <c r="V322" s="75"/>
      <c r="W322" s="75"/>
      <c r="X322" s="75"/>
      <c r="Y322" s="75"/>
      <c r="Z322" s="75"/>
      <c r="AA322" s="75"/>
      <c r="AB322" s="75"/>
      <c r="AC322" s="75"/>
      <c r="AD322" s="75"/>
      <c r="AE322" s="75"/>
      <c r="AF322" s="75"/>
      <c r="AG322" s="75"/>
      <c r="AH322" s="75"/>
      <c r="AI322" s="75"/>
    </row>
    <row r="323" spans="1:35" ht="12.75" customHeight="1">
      <c r="A323" s="86"/>
      <c r="B323" s="29"/>
      <c r="C323" s="28"/>
      <c r="D323" s="28"/>
      <c r="E323" s="28"/>
      <c r="F323" s="87"/>
      <c r="G323" s="29"/>
      <c r="H323" s="88"/>
      <c r="I323" s="75"/>
      <c r="J323" s="75"/>
      <c r="K323" s="75"/>
      <c r="L323" s="75"/>
      <c r="M323" s="75"/>
      <c r="N323" s="75"/>
      <c r="O323" s="75"/>
      <c r="P323" s="75"/>
      <c r="Q323" s="75"/>
      <c r="R323" s="75"/>
      <c r="S323" s="75"/>
      <c r="T323" s="75"/>
      <c r="U323" s="75"/>
      <c r="V323" s="75"/>
      <c r="W323" s="75"/>
      <c r="X323" s="75"/>
      <c r="Y323" s="75"/>
      <c r="Z323" s="75"/>
      <c r="AA323" s="75"/>
      <c r="AB323" s="75"/>
      <c r="AC323" s="75"/>
      <c r="AD323" s="75"/>
      <c r="AE323" s="75"/>
      <c r="AF323" s="75"/>
      <c r="AG323" s="75"/>
      <c r="AH323" s="75"/>
      <c r="AI323" s="75"/>
    </row>
    <row r="324" spans="1:35" ht="12.75" customHeight="1">
      <c r="A324" s="86"/>
      <c r="B324" s="29"/>
      <c r="C324" s="28"/>
      <c r="D324" s="28"/>
      <c r="E324" s="28"/>
      <c r="F324" s="87"/>
      <c r="G324" s="29"/>
      <c r="H324" s="88"/>
      <c r="I324" s="75"/>
      <c r="J324" s="75"/>
      <c r="K324" s="75"/>
      <c r="L324" s="75"/>
      <c r="M324" s="75"/>
      <c r="N324" s="75"/>
      <c r="O324" s="75"/>
      <c r="P324" s="75"/>
      <c r="Q324" s="75"/>
      <c r="R324" s="75"/>
      <c r="S324" s="75"/>
      <c r="T324" s="75"/>
      <c r="U324" s="75"/>
      <c r="V324" s="75"/>
      <c r="W324" s="75"/>
      <c r="X324" s="75"/>
      <c r="Y324" s="75"/>
      <c r="Z324" s="75"/>
      <c r="AA324" s="75"/>
      <c r="AB324" s="75"/>
      <c r="AC324" s="75"/>
      <c r="AD324" s="75"/>
      <c r="AE324" s="75"/>
      <c r="AF324" s="75"/>
      <c r="AG324" s="75"/>
      <c r="AH324" s="75"/>
      <c r="AI324" s="75"/>
    </row>
    <row r="325" spans="1:35" ht="12.75" customHeight="1">
      <c r="A325" s="86"/>
      <c r="B325" s="29"/>
      <c r="C325" s="28"/>
      <c r="D325" s="28"/>
      <c r="E325" s="28"/>
      <c r="F325" s="87"/>
      <c r="G325" s="29"/>
      <c r="H325" s="88"/>
      <c r="I325" s="75"/>
      <c r="J325" s="75"/>
      <c r="K325" s="75"/>
      <c r="L325" s="75"/>
      <c r="M325" s="75"/>
      <c r="N325" s="75"/>
      <c r="O325" s="75"/>
      <c r="P325" s="75"/>
      <c r="Q325" s="75"/>
      <c r="R325" s="75"/>
      <c r="S325" s="75"/>
      <c r="T325" s="75"/>
      <c r="U325" s="75"/>
      <c r="V325" s="75"/>
      <c r="W325" s="75"/>
      <c r="X325" s="75"/>
      <c r="Y325" s="75"/>
      <c r="Z325" s="75"/>
      <c r="AA325" s="75"/>
      <c r="AB325" s="75"/>
      <c r="AC325" s="75"/>
      <c r="AD325" s="75"/>
      <c r="AE325" s="75"/>
      <c r="AF325" s="75"/>
      <c r="AG325" s="75"/>
      <c r="AH325" s="75"/>
      <c r="AI325" s="75"/>
    </row>
    <row r="326" spans="1:35" ht="12.75" customHeight="1">
      <c r="A326" s="86"/>
      <c r="B326" s="29"/>
      <c r="C326" s="28"/>
      <c r="D326" s="28"/>
      <c r="E326" s="28"/>
      <c r="F326" s="87"/>
      <c r="G326" s="29"/>
      <c r="H326" s="88"/>
      <c r="I326" s="75"/>
      <c r="J326" s="75"/>
      <c r="K326" s="75"/>
      <c r="L326" s="75"/>
      <c r="M326" s="75"/>
      <c r="N326" s="75"/>
      <c r="O326" s="75"/>
      <c r="P326" s="75"/>
      <c r="Q326" s="75"/>
      <c r="R326" s="75"/>
      <c r="S326" s="75"/>
      <c r="T326" s="75"/>
      <c r="U326" s="75"/>
      <c r="V326" s="75"/>
      <c r="W326" s="75"/>
      <c r="X326" s="75"/>
      <c r="Y326" s="75"/>
      <c r="Z326" s="75"/>
      <c r="AA326" s="75"/>
      <c r="AB326" s="75"/>
      <c r="AC326" s="75"/>
      <c r="AD326" s="75"/>
      <c r="AE326" s="75"/>
      <c r="AF326" s="75"/>
      <c r="AG326" s="75"/>
      <c r="AH326" s="75"/>
      <c r="AI326" s="75"/>
    </row>
    <row r="327" spans="1:35" ht="12.75" customHeight="1">
      <c r="A327" s="86"/>
      <c r="B327" s="29"/>
      <c r="C327" s="28"/>
      <c r="D327" s="28"/>
      <c r="E327" s="28"/>
      <c r="F327" s="87"/>
      <c r="G327" s="29"/>
      <c r="H327" s="88"/>
      <c r="I327" s="75"/>
      <c r="J327" s="75"/>
      <c r="K327" s="75"/>
      <c r="L327" s="75"/>
      <c r="M327" s="75"/>
      <c r="N327" s="75"/>
      <c r="O327" s="75"/>
      <c r="P327" s="75"/>
      <c r="Q327" s="75"/>
      <c r="R327" s="75"/>
      <c r="S327" s="75"/>
      <c r="T327" s="75"/>
      <c r="U327" s="75"/>
      <c r="V327" s="75"/>
      <c r="W327" s="75"/>
      <c r="X327" s="75"/>
      <c r="Y327" s="75"/>
      <c r="Z327" s="75"/>
      <c r="AA327" s="75"/>
      <c r="AB327" s="75"/>
      <c r="AC327" s="75"/>
      <c r="AD327" s="75"/>
      <c r="AE327" s="75"/>
      <c r="AF327" s="75"/>
      <c r="AG327" s="75"/>
      <c r="AH327" s="75"/>
      <c r="AI327" s="75"/>
    </row>
    <row r="328" spans="1:35" ht="12.75" customHeight="1">
      <c r="A328" s="86"/>
      <c r="B328" s="29"/>
      <c r="C328" s="28"/>
      <c r="D328" s="28"/>
      <c r="E328" s="28"/>
      <c r="F328" s="87"/>
      <c r="G328" s="29"/>
      <c r="H328" s="88"/>
      <c r="I328" s="75"/>
      <c r="J328" s="75"/>
      <c r="K328" s="75"/>
      <c r="L328" s="75"/>
      <c r="M328" s="75"/>
      <c r="N328" s="75"/>
      <c r="O328" s="75"/>
      <c r="P328" s="75"/>
      <c r="Q328" s="75"/>
      <c r="R328" s="75"/>
      <c r="S328" s="75"/>
      <c r="T328" s="75"/>
      <c r="U328" s="75"/>
      <c r="V328" s="75"/>
      <c r="W328" s="75"/>
      <c r="X328" s="75"/>
      <c r="Y328" s="75"/>
      <c r="Z328" s="75"/>
      <c r="AA328" s="75"/>
      <c r="AB328" s="75"/>
      <c r="AC328" s="75"/>
      <c r="AD328" s="75"/>
      <c r="AE328" s="75"/>
      <c r="AF328" s="75"/>
      <c r="AG328" s="75"/>
      <c r="AH328" s="75"/>
      <c r="AI328" s="75"/>
    </row>
    <row r="329" spans="1:35" ht="12.75" customHeight="1">
      <c r="A329" s="86"/>
      <c r="B329" s="29"/>
      <c r="C329" s="28"/>
      <c r="D329" s="28"/>
      <c r="E329" s="28"/>
      <c r="F329" s="87"/>
      <c r="G329" s="29"/>
      <c r="H329" s="88"/>
      <c r="I329" s="75"/>
      <c r="J329" s="75"/>
      <c r="K329" s="75"/>
      <c r="L329" s="75"/>
      <c r="M329" s="75"/>
      <c r="N329" s="75"/>
      <c r="O329" s="75"/>
      <c r="P329" s="75"/>
      <c r="Q329" s="75"/>
      <c r="R329" s="75"/>
      <c r="S329" s="75"/>
      <c r="T329" s="75"/>
      <c r="U329" s="75"/>
      <c r="V329" s="75"/>
      <c r="W329" s="75"/>
      <c r="X329" s="75"/>
      <c r="Y329" s="75"/>
      <c r="Z329" s="75"/>
      <c r="AA329" s="75"/>
      <c r="AB329" s="75"/>
      <c r="AC329" s="75"/>
      <c r="AD329" s="75"/>
      <c r="AE329" s="75"/>
      <c r="AF329" s="75"/>
      <c r="AG329" s="75"/>
      <c r="AH329" s="75"/>
      <c r="AI329" s="75"/>
    </row>
    <row r="330" spans="1:35" ht="12.75" customHeight="1">
      <c r="A330" s="86"/>
      <c r="B330" s="29"/>
      <c r="C330" s="28"/>
      <c r="D330" s="28"/>
      <c r="E330" s="28"/>
      <c r="F330" s="87"/>
      <c r="G330" s="29"/>
      <c r="H330" s="88"/>
      <c r="I330" s="75"/>
      <c r="J330" s="75"/>
      <c r="K330" s="75"/>
      <c r="L330" s="75"/>
      <c r="M330" s="75"/>
      <c r="N330" s="75"/>
      <c r="O330" s="75"/>
      <c r="P330" s="75"/>
      <c r="Q330" s="75"/>
      <c r="R330" s="75"/>
      <c r="S330" s="75"/>
      <c r="T330" s="75"/>
      <c r="U330" s="75"/>
      <c r="V330" s="75"/>
      <c r="W330" s="75"/>
      <c r="X330" s="75"/>
      <c r="Y330" s="75"/>
      <c r="Z330" s="75"/>
      <c r="AA330" s="75"/>
      <c r="AB330" s="75"/>
      <c r="AC330" s="75"/>
      <c r="AD330" s="75"/>
      <c r="AE330" s="75"/>
      <c r="AF330" s="75"/>
      <c r="AG330" s="75"/>
      <c r="AH330" s="75"/>
      <c r="AI330" s="75"/>
    </row>
    <row r="331" spans="1:35" ht="12.75" customHeight="1">
      <c r="A331" s="86"/>
      <c r="B331" s="29"/>
      <c r="C331" s="28"/>
      <c r="D331" s="28"/>
      <c r="E331" s="28"/>
      <c r="F331" s="87"/>
      <c r="G331" s="29"/>
      <c r="H331" s="88"/>
      <c r="I331" s="75"/>
      <c r="J331" s="75"/>
      <c r="K331" s="75"/>
      <c r="L331" s="75"/>
      <c r="M331" s="75"/>
      <c r="N331" s="75"/>
      <c r="O331" s="75"/>
      <c r="P331" s="75"/>
      <c r="Q331" s="75"/>
      <c r="R331" s="75"/>
      <c r="S331" s="75"/>
      <c r="T331" s="75"/>
      <c r="U331" s="75"/>
      <c r="V331" s="75"/>
      <c r="W331" s="75"/>
      <c r="X331" s="75"/>
      <c r="Y331" s="75"/>
      <c r="Z331" s="75"/>
      <c r="AA331" s="75"/>
      <c r="AB331" s="75"/>
      <c r="AC331" s="75"/>
      <c r="AD331" s="75"/>
      <c r="AE331" s="75"/>
      <c r="AF331" s="75"/>
      <c r="AG331" s="75"/>
      <c r="AH331" s="75"/>
      <c r="AI331" s="75"/>
    </row>
    <row r="332" spans="1:35" ht="12.75" customHeight="1">
      <c r="A332" s="86"/>
      <c r="B332" s="29"/>
      <c r="C332" s="28"/>
      <c r="D332" s="28"/>
      <c r="E332" s="28"/>
      <c r="F332" s="87"/>
      <c r="G332" s="29"/>
      <c r="H332" s="88"/>
      <c r="I332" s="75"/>
      <c r="J332" s="75"/>
      <c r="K332" s="75"/>
      <c r="L332" s="75"/>
      <c r="M332" s="75"/>
      <c r="N332" s="75"/>
      <c r="O332" s="75"/>
      <c r="P332" s="75"/>
      <c r="Q332" s="75"/>
      <c r="R332" s="75"/>
      <c r="S332" s="75"/>
      <c r="T332" s="75"/>
      <c r="U332" s="75"/>
      <c r="V332" s="75"/>
      <c r="W332" s="75"/>
      <c r="X332" s="75"/>
      <c r="Y332" s="75"/>
      <c r="Z332" s="75"/>
      <c r="AA332" s="75"/>
      <c r="AB332" s="75"/>
      <c r="AC332" s="75"/>
      <c r="AD332" s="75"/>
      <c r="AE332" s="75"/>
      <c r="AF332" s="75"/>
      <c r="AG332" s="75"/>
      <c r="AH332" s="75"/>
      <c r="AI332" s="75"/>
    </row>
    <row r="333" spans="1:35" ht="12.75" customHeight="1">
      <c r="A333" s="86"/>
      <c r="B333" s="29"/>
      <c r="C333" s="28"/>
      <c r="D333" s="28"/>
      <c r="E333" s="28"/>
      <c r="F333" s="87"/>
      <c r="G333" s="29"/>
      <c r="H333" s="88"/>
      <c r="I333" s="75"/>
      <c r="J333" s="75"/>
      <c r="K333" s="75"/>
      <c r="L333" s="75"/>
      <c r="M333" s="75"/>
      <c r="N333" s="75"/>
      <c r="O333" s="75"/>
      <c r="P333" s="75"/>
      <c r="Q333" s="75"/>
      <c r="R333" s="75"/>
      <c r="S333" s="75"/>
      <c r="T333" s="75"/>
      <c r="U333" s="75"/>
      <c r="V333" s="75"/>
      <c r="W333" s="75"/>
      <c r="X333" s="75"/>
      <c r="Y333" s="75"/>
      <c r="Z333" s="75"/>
      <c r="AA333" s="75"/>
      <c r="AB333" s="75"/>
      <c r="AC333" s="75"/>
      <c r="AD333" s="75"/>
      <c r="AE333" s="75"/>
      <c r="AF333" s="75"/>
      <c r="AG333" s="75"/>
      <c r="AH333" s="75"/>
      <c r="AI333" s="75"/>
    </row>
    <row r="334" spans="1:35" ht="12.75" customHeight="1">
      <c r="A334" s="86"/>
      <c r="B334" s="29"/>
      <c r="C334" s="28"/>
      <c r="D334" s="28"/>
      <c r="E334" s="28"/>
      <c r="F334" s="87"/>
      <c r="G334" s="29"/>
      <c r="H334" s="88"/>
      <c r="I334" s="75"/>
      <c r="J334" s="75"/>
      <c r="K334" s="75"/>
      <c r="L334" s="75"/>
      <c r="M334" s="75"/>
      <c r="N334" s="75"/>
      <c r="O334" s="75"/>
      <c r="P334" s="75"/>
      <c r="Q334" s="75"/>
      <c r="R334" s="75"/>
      <c r="S334" s="75"/>
      <c r="T334" s="75"/>
      <c r="U334" s="75"/>
      <c r="V334" s="75"/>
      <c r="W334" s="75"/>
      <c r="X334" s="75"/>
      <c r="Y334" s="75"/>
      <c r="Z334" s="75"/>
      <c r="AA334" s="75"/>
      <c r="AB334" s="75"/>
      <c r="AC334" s="75"/>
      <c r="AD334" s="75"/>
      <c r="AE334" s="75"/>
      <c r="AF334" s="75"/>
      <c r="AG334" s="75"/>
      <c r="AH334" s="75"/>
      <c r="AI334" s="75"/>
    </row>
    <row r="335" spans="1:35" ht="12.75" customHeight="1">
      <c r="A335" s="86"/>
      <c r="B335" s="29"/>
      <c r="C335" s="28"/>
      <c r="D335" s="28"/>
      <c r="E335" s="28"/>
      <c r="F335" s="87"/>
      <c r="G335" s="29"/>
      <c r="H335" s="88"/>
      <c r="I335" s="75"/>
      <c r="J335" s="75"/>
      <c r="K335" s="75"/>
      <c r="L335" s="75"/>
      <c r="M335" s="75"/>
      <c r="N335" s="75"/>
      <c r="O335" s="75"/>
      <c r="P335" s="75"/>
      <c r="Q335" s="75"/>
      <c r="R335" s="75"/>
      <c r="S335" s="75"/>
      <c r="T335" s="75"/>
      <c r="U335" s="75"/>
      <c r="V335" s="75"/>
      <c r="W335" s="75"/>
      <c r="X335" s="75"/>
      <c r="Y335" s="75"/>
      <c r="Z335" s="75"/>
      <c r="AA335" s="75"/>
      <c r="AB335" s="75"/>
      <c r="AC335" s="75"/>
      <c r="AD335" s="75"/>
      <c r="AE335" s="75"/>
      <c r="AF335" s="75"/>
      <c r="AG335" s="75"/>
      <c r="AH335" s="75"/>
      <c r="AI335" s="75"/>
    </row>
    <row r="336" spans="1:35" ht="12.75" customHeight="1">
      <c r="A336" s="86"/>
      <c r="B336" s="29"/>
      <c r="C336" s="28"/>
      <c r="D336" s="28"/>
      <c r="E336" s="28"/>
      <c r="F336" s="87"/>
      <c r="G336" s="29"/>
      <c r="H336" s="88"/>
      <c r="I336" s="75"/>
      <c r="J336" s="75"/>
      <c r="K336" s="75"/>
      <c r="L336" s="75"/>
      <c r="M336" s="75"/>
      <c r="N336" s="75"/>
      <c r="O336" s="75"/>
      <c r="P336" s="75"/>
      <c r="Q336" s="75"/>
      <c r="R336" s="75"/>
      <c r="S336" s="75"/>
      <c r="T336" s="75"/>
      <c r="U336" s="75"/>
      <c r="V336" s="75"/>
      <c r="W336" s="75"/>
      <c r="X336" s="75"/>
      <c r="Y336" s="75"/>
      <c r="Z336" s="75"/>
      <c r="AA336" s="75"/>
      <c r="AB336" s="75"/>
      <c r="AC336" s="75"/>
      <c r="AD336" s="75"/>
      <c r="AE336" s="75"/>
      <c r="AF336" s="75"/>
      <c r="AG336" s="75"/>
      <c r="AH336" s="75"/>
      <c r="AI336" s="75"/>
    </row>
    <row r="337" spans="1:35" ht="12.75" customHeight="1">
      <c r="A337" s="86"/>
      <c r="B337" s="29"/>
      <c r="C337" s="28"/>
      <c r="D337" s="28"/>
      <c r="E337" s="28"/>
      <c r="F337" s="87"/>
      <c r="G337" s="29"/>
      <c r="H337" s="88"/>
      <c r="I337" s="75"/>
      <c r="J337" s="75"/>
      <c r="K337" s="75"/>
      <c r="L337" s="75"/>
      <c r="M337" s="75"/>
      <c r="N337" s="75"/>
      <c r="O337" s="75"/>
      <c r="P337" s="75"/>
      <c r="Q337" s="75"/>
      <c r="R337" s="75"/>
      <c r="S337" s="75"/>
      <c r="T337" s="75"/>
      <c r="U337" s="75"/>
      <c r="V337" s="75"/>
      <c r="W337" s="75"/>
      <c r="X337" s="75"/>
      <c r="Y337" s="75"/>
      <c r="Z337" s="75"/>
      <c r="AA337" s="75"/>
      <c r="AB337" s="75"/>
      <c r="AC337" s="75"/>
      <c r="AD337" s="75"/>
      <c r="AE337" s="75"/>
      <c r="AF337" s="75"/>
      <c r="AG337" s="75"/>
      <c r="AH337" s="75"/>
      <c r="AI337" s="75"/>
    </row>
    <row r="338" spans="1:35" ht="12.75" customHeight="1">
      <c r="A338" s="86"/>
      <c r="B338" s="29"/>
      <c r="C338" s="28"/>
      <c r="D338" s="28"/>
      <c r="E338" s="28"/>
      <c r="F338" s="87"/>
      <c r="G338" s="29"/>
      <c r="H338" s="88"/>
      <c r="I338" s="75"/>
      <c r="J338" s="75"/>
      <c r="K338" s="75"/>
      <c r="L338" s="75"/>
      <c r="M338" s="75"/>
      <c r="N338" s="75"/>
      <c r="O338" s="75"/>
      <c r="P338" s="75"/>
      <c r="Q338" s="75"/>
      <c r="R338" s="75"/>
      <c r="S338" s="75"/>
      <c r="T338" s="75"/>
      <c r="U338" s="75"/>
      <c r="V338" s="75"/>
      <c r="W338" s="75"/>
      <c r="X338" s="75"/>
      <c r="Y338" s="75"/>
      <c r="Z338" s="75"/>
      <c r="AA338" s="75"/>
      <c r="AB338" s="75"/>
      <c r="AC338" s="75"/>
      <c r="AD338" s="75"/>
      <c r="AE338" s="75"/>
      <c r="AF338" s="75"/>
      <c r="AG338" s="75"/>
      <c r="AH338" s="75"/>
      <c r="AI338" s="75"/>
    </row>
    <row r="339" spans="1:35" ht="12.75" customHeight="1">
      <c r="A339" s="86"/>
      <c r="B339" s="29"/>
      <c r="C339" s="28"/>
      <c r="D339" s="28"/>
      <c r="E339" s="28"/>
      <c r="F339" s="87"/>
      <c r="G339" s="29"/>
      <c r="H339" s="88"/>
      <c r="I339" s="75"/>
      <c r="J339" s="75"/>
      <c r="K339" s="75"/>
      <c r="L339" s="75"/>
      <c r="M339" s="75"/>
      <c r="N339" s="75"/>
      <c r="O339" s="75"/>
      <c r="P339" s="75"/>
      <c r="Q339" s="75"/>
      <c r="R339" s="75"/>
      <c r="S339" s="75"/>
      <c r="T339" s="75"/>
      <c r="U339" s="75"/>
      <c r="V339" s="75"/>
      <c r="W339" s="75"/>
      <c r="X339" s="75"/>
      <c r="Y339" s="75"/>
      <c r="Z339" s="75"/>
      <c r="AA339" s="75"/>
      <c r="AB339" s="75"/>
      <c r="AC339" s="75"/>
      <c r="AD339" s="75"/>
      <c r="AE339" s="75"/>
      <c r="AF339" s="75"/>
      <c r="AG339" s="75"/>
      <c r="AH339" s="75"/>
      <c r="AI339" s="75"/>
    </row>
    <row r="340" spans="1:35" ht="12.75" customHeight="1">
      <c r="A340" s="86"/>
      <c r="B340" s="29"/>
      <c r="C340" s="28"/>
      <c r="D340" s="28"/>
      <c r="E340" s="28"/>
      <c r="F340" s="87"/>
      <c r="G340" s="29"/>
      <c r="H340" s="88"/>
      <c r="I340" s="75"/>
      <c r="J340" s="75"/>
      <c r="K340" s="75"/>
      <c r="L340" s="75"/>
      <c r="M340" s="75"/>
      <c r="N340" s="75"/>
      <c r="O340" s="75"/>
      <c r="P340" s="75"/>
      <c r="Q340" s="75"/>
      <c r="R340" s="75"/>
      <c r="S340" s="75"/>
      <c r="T340" s="75"/>
      <c r="U340" s="75"/>
      <c r="V340" s="75"/>
      <c r="W340" s="75"/>
      <c r="X340" s="75"/>
      <c r="Y340" s="75"/>
      <c r="Z340" s="75"/>
      <c r="AA340" s="75"/>
      <c r="AB340" s="75"/>
      <c r="AC340" s="75"/>
      <c r="AD340" s="75"/>
      <c r="AE340" s="75"/>
      <c r="AF340" s="75"/>
      <c r="AG340" s="75"/>
      <c r="AH340" s="75"/>
      <c r="AI340" s="75"/>
    </row>
    <row r="341" spans="1:35" ht="12.75" customHeight="1">
      <c r="A341" s="86"/>
      <c r="B341" s="29"/>
      <c r="C341" s="28"/>
      <c r="D341" s="28"/>
      <c r="E341" s="28"/>
      <c r="F341" s="87"/>
      <c r="G341" s="29"/>
      <c r="H341" s="88"/>
      <c r="I341" s="75"/>
      <c r="J341" s="75"/>
      <c r="K341" s="75"/>
      <c r="L341" s="75"/>
      <c r="M341" s="75"/>
      <c r="N341" s="75"/>
      <c r="O341" s="75"/>
      <c r="P341" s="75"/>
      <c r="Q341" s="75"/>
      <c r="R341" s="75"/>
      <c r="S341" s="75"/>
      <c r="T341" s="75"/>
      <c r="U341" s="75"/>
      <c r="V341" s="75"/>
      <c r="W341" s="75"/>
      <c r="X341" s="75"/>
      <c r="Y341" s="75"/>
      <c r="Z341" s="75"/>
      <c r="AA341" s="75"/>
      <c r="AB341" s="75"/>
      <c r="AC341" s="75"/>
      <c r="AD341" s="75"/>
      <c r="AE341" s="75"/>
      <c r="AF341" s="75"/>
      <c r="AG341" s="75"/>
      <c r="AH341" s="75"/>
      <c r="AI341" s="75"/>
    </row>
    <row r="342" spans="1:35" ht="12.75" customHeight="1">
      <c r="A342" s="86"/>
      <c r="B342" s="29"/>
      <c r="C342" s="28"/>
      <c r="D342" s="28"/>
      <c r="E342" s="28"/>
      <c r="F342" s="87"/>
      <c r="G342" s="29"/>
      <c r="H342" s="88"/>
      <c r="I342" s="75"/>
      <c r="J342" s="75"/>
      <c r="K342" s="75"/>
      <c r="L342" s="75"/>
      <c r="M342" s="75"/>
      <c r="N342" s="75"/>
      <c r="O342" s="75"/>
      <c r="P342" s="75"/>
      <c r="Q342" s="75"/>
      <c r="R342" s="75"/>
      <c r="S342" s="75"/>
      <c r="T342" s="75"/>
      <c r="U342" s="75"/>
      <c r="V342" s="75"/>
      <c r="W342" s="75"/>
      <c r="X342" s="75"/>
      <c r="Y342" s="75"/>
      <c r="Z342" s="75"/>
      <c r="AA342" s="75"/>
      <c r="AB342" s="75"/>
      <c r="AC342" s="75"/>
      <c r="AD342" s="75"/>
      <c r="AE342" s="75"/>
      <c r="AF342" s="75"/>
      <c r="AG342" s="75"/>
      <c r="AH342" s="75"/>
      <c r="AI342" s="75"/>
    </row>
    <row r="343" spans="1:35" ht="12.75" customHeight="1">
      <c r="A343" s="86"/>
      <c r="B343" s="29"/>
      <c r="C343" s="28"/>
      <c r="D343" s="28"/>
      <c r="E343" s="28"/>
      <c r="F343" s="87"/>
      <c r="G343" s="29"/>
      <c r="H343" s="88"/>
      <c r="I343" s="75"/>
      <c r="J343" s="75"/>
      <c r="K343" s="75"/>
      <c r="L343" s="75"/>
      <c r="M343" s="75"/>
      <c r="N343" s="75"/>
      <c r="O343" s="75"/>
      <c r="P343" s="75"/>
      <c r="Q343" s="75"/>
      <c r="R343" s="75"/>
      <c r="S343" s="75"/>
      <c r="T343" s="75"/>
      <c r="U343" s="75"/>
      <c r="V343" s="75"/>
      <c r="W343" s="75"/>
      <c r="X343" s="75"/>
      <c r="Y343" s="75"/>
      <c r="Z343" s="75"/>
      <c r="AA343" s="75"/>
      <c r="AB343" s="75"/>
      <c r="AC343" s="75"/>
      <c r="AD343" s="75"/>
      <c r="AE343" s="75"/>
      <c r="AF343" s="75"/>
      <c r="AG343" s="75"/>
      <c r="AH343" s="75"/>
      <c r="AI343" s="75"/>
    </row>
    <row r="344" spans="1:35" ht="12.75" customHeight="1">
      <c r="A344" s="86"/>
      <c r="B344" s="29"/>
      <c r="C344" s="28"/>
      <c r="D344" s="28"/>
      <c r="E344" s="28"/>
      <c r="F344" s="87"/>
      <c r="G344" s="29"/>
      <c r="H344" s="88"/>
      <c r="I344" s="75"/>
      <c r="J344" s="75"/>
      <c r="K344" s="75"/>
      <c r="L344" s="75"/>
      <c r="M344" s="75"/>
      <c r="N344" s="75"/>
      <c r="O344" s="75"/>
      <c r="P344" s="75"/>
      <c r="Q344" s="75"/>
      <c r="R344" s="75"/>
      <c r="S344" s="75"/>
      <c r="T344" s="75"/>
      <c r="U344" s="75"/>
      <c r="V344" s="75"/>
      <c r="W344" s="75"/>
      <c r="X344" s="75"/>
      <c r="Y344" s="75"/>
      <c r="Z344" s="75"/>
      <c r="AA344" s="75"/>
      <c r="AB344" s="75"/>
      <c r="AC344" s="75"/>
      <c r="AD344" s="75"/>
      <c r="AE344" s="75"/>
      <c r="AF344" s="75"/>
      <c r="AG344" s="75"/>
      <c r="AH344" s="75"/>
      <c r="AI344" s="75"/>
    </row>
    <row r="345" spans="1:35" ht="12.75" customHeight="1">
      <c r="A345" s="86"/>
      <c r="B345" s="29"/>
      <c r="C345" s="28"/>
      <c r="D345" s="28"/>
      <c r="E345" s="28"/>
      <c r="F345" s="87"/>
      <c r="G345" s="29"/>
      <c r="H345" s="88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T345" s="75"/>
      <c r="U345" s="75"/>
      <c r="V345" s="75"/>
      <c r="W345" s="75"/>
      <c r="X345" s="75"/>
      <c r="Y345" s="75"/>
      <c r="Z345" s="75"/>
      <c r="AA345" s="75"/>
      <c r="AB345" s="75"/>
      <c r="AC345" s="75"/>
      <c r="AD345" s="75"/>
      <c r="AE345" s="75"/>
      <c r="AF345" s="75"/>
      <c r="AG345" s="75"/>
      <c r="AH345" s="75"/>
      <c r="AI345" s="75"/>
    </row>
    <row r="346" spans="1:35" ht="12.75" customHeight="1">
      <c r="A346" s="86"/>
      <c r="B346" s="29"/>
      <c r="C346" s="28"/>
      <c r="D346" s="28"/>
      <c r="E346" s="28"/>
      <c r="F346" s="87"/>
      <c r="G346" s="29"/>
      <c r="H346" s="88"/>
      <c r="I346" s="75"/>
      <c r="J346" s="75"/>
      <c r="K346" s="75"/>
      <c r="L346" s="75"/>
      <c r="M346" s="75"/>
      <c r="N346" s="75"/>
      <c r="O346" s="75"/>
      <c r="P346" s="75"/>
      <c r="Q346" s="75"/>
      <c r="R346" s="75"/>
      <c r="S346" s="75"/>
      <c r="T346" s="75"/>
      <c r="U346" s="75"/>
      <c r="V346" s="75"/>
      <c r="W346" s="75"/>
      <c r="X346" s="75"/>
      <c r="Y346" s="75"/>
      <c r="Z346" s="75"/>
      <c r="AA346" s="75"/>
      <c r="AB346" s="75"/>
      <c r="AC346" s="75"/>
      <c r="AD346" s="75"/>
      <c r="AE346" s="75"/>
      <c r="AF346" s="75"/>
      <c r="AG346" s="75"/>
      <c r="AH346" s="75"/>
      <c r="AI346" s="75"/>
    </row>
    <row r="347" spans="1:35" ht="12.75" customHeight="1">
      <c r="A347" s="86"/>
      <c r="B347" s="29"/>
      <c r="C347" s="28"/>
      <c r="D347" s="28"/>
      <c r="E347" s="28"/>
      <c r="F347" s="87"/>
      <c r="G347" s="29"/>
      <c r="H347" s="88"/>
      <c r="I347" s="75"/>
      <c r="J347" s="75"/>
      <c r="K347" s="75"/>
      <c r="L347" s="75"/>
      <c r="M347" s="75"/>
      <c r="N347" s="75"/>
      <c r="O347" s="75"/>
      <c r="P347" s="75"/>
      <c r="Q347" s="75"/>
      <c r="R347" s="75"/>
      <c r="S347" s="75"/>
      <c r="T347" s="75"/>
      <c r="U347" s="75"/>
      <c r="V347" s="75"/>
      <c r="W347" s="75"/>
      <c r="X347" s="75"/>
      <c r="Y347" s="75"/>
      <c r="Z347" s="75"/>
      <c r="AA347" s="75"/>
      <c r="AB347" s="75"/>
      <c r="AC347" s="75"/>
      <c r="AD347" s="75"/>
      <c r="AE347" s="75"/>
      <c r="AF347" s="75"/>
      <c r="AG347" s="75"/>
      <c r="AH347" s="75"/>
      <c r="AI347" s="75"/>
    </row>
    <row r="348" spans="1:35" ht="12.75" customHeight="1">
      <c r="A348" s="86"/>
      <c r="B348" s="29"/>
      <c r="C348" s="28"/>
      <c r="D348" s="28"/>
      <c r="E348" s="28"/>
      <c r="F348" s="87"/>
      <c r="G348" s="29"/>
      <c r="H348" s="88"/>
      <c r="I348" s="75"/>
      <c r="J348" s="75"/>
      <c r="K348" s="75"/>
      <c r="L348" s="75"/>
      <c r="M348" s="75"/>
      <c r="N348" s="75"/>
      <c r="O348" s="75"/>
      <c r="P348" s="75"/>
      <c r="Q348" s="75"/>
      <c r="R348" s="75"/>
      <c r="S348" s="75"/>
      <c r="T348" s="75"/>
      <c r="U348" s="75"/>
      <c r="V348" s="75"/>
      <c r="W348" s="75"/>
      <c r="X348" s="75"/>
      <c r="Y348" s="75"/>
      <c r="Z348" s="75"/>
      <c r="AA348" s="75"/>
      <c r="AB348" s="75"/>
      <c r="AC348" s="75"/>
      <c r="AD348" s="75"/>
      <c r="AE348" s="75"/>
      <c r="AF348" s="75"/>
      <c r="AG348" s="75"/>
      <c r="AH348" s="75"/>
      <c r="AI348" s="75"/>
    </row>
    <row r="349" spans="1:35" ht="12.75" customHeight="1">
      <c r="A349" s="86"/>
      <c r="B349" s="29"/>
      <c r="C349" s="28"/>
      <c r="D349" s="28"/>
      <c r="E349" s="28"/>
      <c r="F349" s="87"/>
      <c r="G349" s="29"/>
      <c r="H349" s="88"/>
      <c r="I349" s="75"/>
      <c r="J349" s="75"/>
      <c r="K349" s="75"/>
      <c r="L349" s="75"/>
      <c r="M349" s="75"/>
      <c r="N349" s="75"/>
      <c r="O349" s="75"/>
      <c r="P349" s="75"/>
      <c r="Q349" s="75"/>
      <c r="R349" s="75"/>
      <c r="S349" s="75"/>
      <c r="T349" s="75"/>
      <c r="U349" s="75"/>
      <c r="V349" s="75"/>
      <c r="W349" s="75"/>
      <c r="X349" s="75"/>
      <c r="Y349" s="75"/>
      <c r="Z349" s="75"/>
      <c r="AA349" s="75"/>
      <c r="AB349" s="75"/>
      <c r="AC349" s="75"/>
      <c r="AD349" s="75"/>
      <c r="AE349" s="75"/>
      <c r="AF349" s="75"/>
      <c r="AG349" s="75"/>
      <c r="AH349" s="75"/>
      <c r="AI349" s="75"/>
    </row>
    <row r="350" spans="1:35" ht="12.75" customHeight="1">
      <c r="A350" s="86"/>
      <c r="B350" s="29"/>
      <c r="C350" s="28"/>
      <c r="D350" s="28"/>
      <c r="E350" s="28"/>
      <c r="F350" s="87"/>
      <c r="G350" s="29"/>
      <c r="H350" s="88"/>
      <c r="I350" s="75"/>
      <c r="J350" s="75"/>
      <c r="K350" s="75"/>
      <c r="L350" s="75"/>
      <c r="M350" s="75"/>
      <c r="N350" s="75"/>
      <c r="O350" s="75"/>
      <c r="P350" s="75"/>
      <c r="Q350" s="75"/>
      <c r="R350" s="75"/>
      <c r="S350" s="75"/>
      <c r="T350" s="75"/>
      <c r="U350" s="75"/>
      <c r="V350" s="75"/>
      <c r="W350" s="75"/>
      <c r="X350" s="75"/>
      <c r="Y350" s="75"/>
      <c r="Z350" s="75"/>
      <c r="AA350" s="75"/>
      <c r="AB350" s="75"/>
      <c r="AC350" s="75"/>
      <c r="AD350" s="75"/>
      <c r="AE350" s="75"/>
      <c r="AF350" s="75"/>
      <c r="AG350" s="75"/>
      <c r="AH350" s="75"/>
      <c r="AI350" s="75"/>
    </row>
    <row r="351" spans="1:35" ht="12.75" customHeight="1">
      <c r="A351" s="86"/>
      <c r="B351" s="29"/>
      <c r="C351" s="28"/>
      <c r="D351" s="28"/>
      <c r="E351" s="28"/>
      <c r="F351" s="87"/>
      <c r="G351" s="29"/>
      <c r="H351" s="88"/>
      <c r="I351" s="75"/>
      <c r="J351" s="75"/>
      <c r="K351" s="75"/>
      <c r="L351" s="75"/>
      <c r="M351" s="75"/>
      <c r="N351" s="75"/>
      <c r="O351" s="75"/>
      <c r="P351" s="75"/>
      <c r="Q351" s="75"/>
      <c r="R351" s="75"/>
      <c r="S351" s="75"/>
      <c r="T351" s="75"/>
      <c r="U351" s="75"/>
      <c r="V351" s="75"/>
      <c r="W351" s="75"/>
      <c r="X351" s="75"/>
      <c r="Y351" s="75"/>
      <c r="Z351" s="75"/>
      <c r="AA351" s="75"/>
      <c r="AB351" s="75"/>
      <c r="AC351" s="75"/>
      <c r="AD351" s="75"/>
      <c r="AE351" s="75"/>
      <c r="AF351" s="75"/>
      <c r="AG351" s="75"/>
      <c r="AH351" s="75"/>
      <c r="AI351" s="75"/>
    </row>
    <row r="352" spans="1:35" ht="12.75" customHeight="1">
      <c r="A352" s="86"/>
      <c r="B352" s="29"/>
      <c r="C352" s="28"/>
      <c r="D352" s="28"/>
      <c r="E352" s="28"/>
      <c r="F352" s="87"/>
      <c r="G352" s="29"/>
      <c r="H352" s="88"/>
      <c r="I352" s="75"/>
      <c r="J352" s="75"/>
      <c r="K352" s="75"/>
      <c r="L352" s="75"/>
      <c r="M352" s="75"/>
      <c r="N352" s="75"/>
      <c r="O352" s="75"/>
      <c r="P352" s="75"/>
      <c r="Q352" s="75"/>
      <c r="R352" s="75"/>
      <c r="S352" s="75"/>
      <c r="T352" s="75"/>
      <c r="U352" s="75"/>
      <c r="V352" s="75"/>
      <c r="W352" s="75"/>
      <c r="X352" s="75"/>
      <c r="Y352" s="75"/>
      <c r="Z352" s="75"/>
      <c r="AA352" s="75"/>
      <c r="AB352" s="75"/>
      <c r="AC352" s="75"/>
      <c r="AD352" s="75"/>
      <c r="AE352" s="75"/>
      <c r="AF352" s="75"/>
      <c r="AG352" s="75"/>
      <c r="AH352" s="75"/>
      <c r="AI352" s="75"/>
    </row>
    <row r="353" spans="1:35" ht="12.75" customHeight="1">
      <c r="A353" s="86"/>
      <c r="B353" s="29"/>
      <c r="C353" s="28"/>
      <c r="D353" s="28"/>
      <c r="E353" s="28"/>
      <c r="F353" s="87"/>
      <c r="G353" s="29"/>
      <c r="H353" s="88"/>
      <c r="I353" s="75"/>
      <c r="J353" s="75"/>
      <c r="K353" s="75"/>
      <c r="L353" s="75"/>
      <c r="M353" s="75"/>
      <c r="N353" s="75"/>
      <c r="O353" s="75"/>
      <c r="P353" s="75"/>
      <c r="Q353" s="75"/>
      <c r="R353" s="75"/>
      <c r="S353" s="75"/>
      <c r="T353" s="75"/>
      <c r="U353" s="75"/>
      <c r="V353" s="75"/>
      <c r="W353" s="75"/>
      <c r="X353" s="75"/>
      <c r="Y353" s="75"/>
      <c r="Z353" s="75"/>
      <c r="AA353" s="75"/>
      <c r="AB353" s="75"/>
      <c r="AC353" s="75"/>
      <c r="AD353" s="75"/>
      <c r="AE353" s="75"/>
      <c r="AF353" s="75"/>
      <c r="AG353" s="75"/>
      <c r="AH353" s="75"/>
      <c r="AI353" s="75"/>
    </row>
    <row r="354" spans="1:35" ht="12.75" customHeight="1">
      <c r="A354" s="86"/>
      <c r="B354" s="29"/>
      <c r="C354" s="28"/>
      <c r="D354" s="28"/>
      <c r="E354" s="28"/>
      <c r="F354" s="87"/>
      <c r="G354" s="29"/>
      <c r="H354" s="88"/>
      <c r="I354" s="75"/>
      <c r="J354" s="75"/>
      <c r="K354" s="75"/>
      <c r="L354" s="75"/>
      <c r="M354" s="75"/>
      <c r="N354" s="75"/>
      <c r="O354" s="75"/>
      <c r="P354" s="75"/>
      <c r="Q354" s="75"/>
      <c r="R354" s="75"/>
      <c r="S354" s="75"/>
      <c r="T354" s="75"/>
      <c r="U354" s="75"/>
      <c r="V354" s="75"/>
      <c r="W354" s="75"/>
      <c r="X354" s="75"/>
      <c r="Y354" s="75"/>
      <c r="Z354" s="75"/>
      <c r="AA354" s="75"/>
      <c r="AB354" s="75"/>
      <c r="AC354" s="75"/>
      <c r="AD354" s="75"/>
      <c r="AE354" s="75"/>
      <c r="AF354" s="75"/>
      <c r="AG354" s="75"/>
      <c r="AH354" s="75"/>
      <c r="AI354" s="75"/>
    </row>
    <row r="355" spans="1:35" ht="12.75" customHeight="1">
      <c r="A355" s="86"/>
      <c r="B355" s="29"/>
      <c r="C355" s="28"/>
      <c r="D355" s="28"/>
      <c r="E355" s="28"/>
      <c r="F355" s="87"/>
      <c r="G355" s="29"/>
      <c r="H355" s="88"/>
      <c r="I355" s="75"/>
      <c r="J355" s="75"/>
      <c r="K355" s="75"/>
      <c r="L355" s="75"/>
      <c r="M355" s="75"/>
      <c r="N355" s="75"/>
      <c r="O355" s="75"/>
      <c r="P355" s="75"/>
      <c r="Q355" s="75"/>
      <c r="R355" s="75"/>
      <c r="S355" s="75"/>
      <c r="T355" s="75"/>
      <c r="U355" s="75"/>
      <c r="V355" s="75"/>
      <c r="W355" s="75"/>
      <c r="X355" s="75"/>
      <c r="Y355" s="75"/>
      <c r="Z355" s="75"/>
      <c r="AA355" s="75"/>
      <c r="AB355" s="75"/>
      <c r="AC355" s="75"/>
      <c r="AD355" s="75"/>
      <c r="AE355" s="75"/>
      <c r="AF355" s="75"/>
      <c r="AG355" s="75"/>
      <c r="AH355" s="75"/>
      <c r="AI355" s="75"/>
    </row>
    <row r="356" spans="1:35" ht="12.75" customHeight="1">
      <c r="A356" s="86"/>
      <c r="B356" s="29"/>
      <c r="C356" s="28"/>
      <c r="D356" s="28"/>
      <c r="E356" s="28"/>
      <c r="F356" s="87"/>
      <c r="G356" s="29"/>
      <c r="H356" s="88"/>
      <c r="I356" s="75"/>
      <c r="J356" s="75"/>
      <c r="K356" s="75"/>
      <c r="L356" s="75"/>
      <c r="M356" s="75"/>
      <c r="N356" s="75"/>
      <c r="O356" s="75"/>
      <c r="P356" s="75"/>
      <c r="Q356" s="75"/>
      <c r="R356" s="75"/>
      <c r="S356" s="75"/>
      <c r="T356" s="75"/>
      <c r="U356" s="75"/>
      <c r="V356" s="75"/>
      <c r="W356" s="75"/>
      <c r="X356" s="75"/>
      <c r="Y356" s="75"/>
      <c r="Z356" s="75"/>
      <c r="AA356" s="75"/>
      <c r="AB356" s="75"/>
      <c r="AC356" s="75"/>
      <c r="AD356" s="75"/>
      <c r="AE356" s="75"/>
      <c r="AF356" s="75"/>
      <c r="AG356" s="75"/>
      <c r="AH356" s="75"/>
      <c r="AI356" s="75"/>
    </row>
    <row r="357" spans="1:35" ht="12.75" customHeight="1">
      <c r="A357" s="86"/>
      <c r="B357" s="29"/>
      <c r="C357" s="28"/>
      <c r="D357" s="28"/>
      <c r="E357" s="28"/>
      <c r="F357" s="87"/>
      <c r="G357" s="29"/>
      <c r="H357" s="88"/>
      <c r="I357" s="75"/>
      <c r="J357" s="75"/>
      <c r="K357" s="75"/>
      <c r="L357" s="75"/>
      <c r="M357" s="75"/>
      <c r="N357" s="75"/>
      <c r="O357" s="75"/>
      <c r="P357" s="75"/>
      <c r="Q357" s="75"/>
      <c r="R357" s="75"/>
      <c r="S357" s="75"/>
      <c r="T357" s="75"/>
      <c r="U357" s="75"/>
      <c r="V357" s="75"/>
      <c r="W357" s="75"/>
      <c r="X357" s="75"/>
      <c r="Y357" s="75"/>
      <c r="Z357" s="75"/>
      <c r="AA357" s="75"/>
      <c r="AB357" s="75"/>
      <c r="AC357" s="75"/>
      <c r="AD357" s="75"/>
      <c r="AE357" s="75"/>
      <c r="AF357" s="75"/>
      <c r="AG357" s="75"/>
      <c r="AH357" s="75"/>
      <c r="AI357" s="75"/>
    </row>
    <row r="358" spans="1:35" ht="12.75" customHeight="1">
      <c r="A358" s="86"/>
      <c r="B358" s="29"/>
      <c r="C358" s="28"/>
      <c r="D358" s="28"/>
      <c r="E358" s="28"/>
      <c r="F358" s="87"/>
      <c r="G358" s="29"/>
      <c r="H358" s="88"/>
      <c r="I358" s="75"/>
      <c r="J358" s="75"/>
      <c r="K358" s="75"/>
      <c r="L358" s="75"/>
      <c r="M358" s="75"/>
      <c r="N358" s="75"/>
      <c r="O358" s="75"/>
      <c r="P358" s="75"/>
      <c r="Q358" s="75"/>
      <c r="R358" s="75"/>
      <c r="S358" s="75"/>
      <c r="T358" s="75"/>
      <c r="U358" s="75"/>
      <c r="V358" s="75"/>
      <c r="W358" s="75"/>
      <c r="X358" s="75"/>
      <c r="Y358" s="75"/>
      <c r="Z358" s="75"/>
      <c r="AA358" s="75"/>
      <c r="AB358" s="75"/>
      <c r="AC358" s="75"/>
      <c r="AD358" s="75"/>
      <c r="AE358" s="75"/>
      <c r="AF358" s="75"/>
      <c r="AG358" s="75"/>
      <c r="AH358" s="75"/>
      <c r="AI358" s="75"/>
    </row>
    <row r="359" spans="1:35" ht="12.75" customHeight="1">
      <c r="A359" s="86"/>
      <c r="B359" s="29"/>
      <c r="C359" s="28"/>
      <c r="D359" s="28"/>
      <c r="E359" s="28"/>
      <c r="F359" s="87"/>
      <c r="G359" s="29"/>
      <c r="H359" s="88"/>
      <c r="I359" s="75"/>
      <c r="J359" s="75"/>
      <c r="K359" s="75"/>
      <c r="L359" s="75"/>
      <c r="M359" s="75"/>
      <c r="N359" s="75"/>
      <c r="O359" s="75"/>
      <c r="P359" s="75"/>
      <c r="Q359" s="75"/>
      <c r="R359" s="75"/>
      <c r="S359" s="75"/>
      <c r="T359" s="75"/>
      <c r="U359" s="75"/>
      <c r="V359" s="75"/>
      <c r="W359" s="75"/>
      <c r="X359" s="75"/>
      <c r="Y359" s="75"/>
      <c r="Z359" s="75"/>
      <c r="AA359" s="75"/>
      <c r="AB359" s="75"/>
      <c r="AC359" s="75"/>
      <c r="AD359" s="75"/>
      <c r="AE359" s="75"/>
      <c r="AF359" s="75"/>
      <c r="AG359" s="75"/>
      <c r="AH359" s="75"/>
      <c r="AI359" s="75"/>
    </row>
    <row r="360" spans="1:35" ht="12.75" customHeight="1">
      <c r="A360" s="86"/>
      <c r="B360" s="29"/>
      <c r="C360" s="28"/>
      <c r="D360" s="28"/>
      <c r="E360" s="28"/>
      <c r="F360" s="87"/>
      <c r="G360" s="29"/>
      <c r="H360" s="88"/>
      <c r="I360" s="75"/>
      <c r="J360" s="75"/>
      <c r="K360" s="75"/>
      <c r="L360" s="75"/>
      <c r="M360" s="75"/>
      <c r="N360" s="75"/>
      <c r="O360" s="75"/>
      <c r="P360" s="75"/>
      <c r="Q360" s="75"/>
      <c r="R360" s="75"/>
      <c r="S360" s="75"/>
      <c r="T360" s="75"/>
      <c r="U360" s="75"/>
      <c r="V360" s="75"/>
      <c r="W360" s="75"/>
      <c r="X360" s="75"/>
      <c r="Y360" s="75"/>
      <c r="Z360" s="75"/>
      <c r="AA360" s="75"/>
      <c r="AB360" s="75"/>
      <c r="AC360" s="75"/>
      <c r="AD360" s="75"/>
      <c r="AE360" s="75"/>
      <c r="AF360" s="75"/>
      <c r="AG360" s="75"/>
      <c r="AH360" s="75"/>
      <c r="AI360" s="75"/>
    </row>
    <row r="361" spans="1:35" ht="12.75" customHeight="1">
      <c r="A361" s="86"/>
      <c r="B361" s="29"/>
      <c r="C361" s="28"/>
      <c r="D361" s="28"/>
      <c r="E361" s="28"/>
      <c r="F361" s="87"/>
      <c r="G361" s="29"/>
      <c r="H361" s="88"/>
      <c r="I361" s="75"/>
      <c r="J361" s="75"/>
      <c r="K361" s="75"/>
      <c r="L361" s="75"/>
      <c r="M361" s="75"/>
      <c r="N361" s="75"/>
      <c r="O361" s="75"/>
      <c r="P361" s="75"/>
      <c r="Q361" s="75"/>
      <c r="R361" s="75"/>
      <c r="S361" s="75"/>
      <c r="T361" s="75"/>
      <c r="U361" s="75"/>
      <c r="V361" s="75"/>
      <c r="W361" s="75"/>
      <c r="X361" s="75"/>
      <c r="Y361" s="75"/>
      <c r="Z361" s="75"/>
      <c r="AA361" s="75"/>
      <c r="AB361" s="75"/>
      <c r="AC361" s="75"/>
      <c r="AD361" s="75"/>
      <c r="AE361" s="75"/>
      <c r="AF361" s="75"/>
      <c r="AG361" s="75"/>
      <c r="AH361" s="75"/>
      <c r="AI361" s="75"/>
    </row>
    <row r="362" spans="1:35" ht="12.75" customHeight="1">
      <c r="A362" s="86"/>
      <c r="B362" s="29"/>
      <c r="C362" s="28"/>
      <c r="D362" s="28"/>
      <c r="E362" s="28"/>
      <c r="F362" s="87"/>
      <c r="G362" s="29"/>
      <c r="H362" s="88"/>
      <c r="I362" s="75"/>
      <c r="J362" s="75"/>
      <c r="K362" s="75"/>
      <c r="L362" s="75"/>
      <c r="M362" s="75"/>
      <c r="N362" s="75"/>
      <c r="O362" s="75"/>
      <c r="P362" s="75"/>
      <c r="Q362" s="75"/>
      <c r="R362" s="75"/>
      <c r="S362" s="75"/>
      <c r="T362" s="75"/>
      <c r="U362" s="75"/>
      <c r="V362" s="75"/>
      <c r="W362" s="75"/>
      <c r="X362" s="75"/>
      <c r="Y362" s="75"/>
      <c r="Z362" s="75"/>
      <c r="AA362" s="75"/>
      <c r="AB362" s="75"/>
      <c r="AC362" s="75"/>
      <c r="AD362" s="75"/>
      <c r="AE362" s="75"/>
      <c r="AF362" s="75"/>
      <c r="AG362" s="75"/>
      <c r="AH362" s="75"/>
      <c r="AI362" s="75"/>
    </row>
    <row r="363" spans="1:35" ht="12.75" customHeight="1">
      <c r="A363" s="86"/>
      <c r="B363" s="29"/>
      <c r="C363" s="28"/>
      <c r="D363" s="28"/>
      <c r="E363" s="28"/>
      <c r="F363" s="87"/>
      <c r="G363" s="29"/>
      <c r="H363" s="88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  <c r="AA363" s="75"/>
      <c r="AB363" s="75"/>
      <c r="AC363" s="75"/>
      <c r="AD363" s="75"/>
      <c r="AE363" s="75"/>
      <c r="AF363" s="75"/>
      <c r="AG363" s="75"/>
      <c r="AH363" s="75"/>
      <c r="AI363" s="75"/>
    </row>
    <row r="364" spans="1:35" ht="12.75" customHeight="1">
      <c r="A364" s="86"/>
      <c r="B364" s="16"/>
      <c r="C364" s="18"/>
      <c r="D364" s="18"/>
      <c r="E364" s="16"/>
      <c r="F364" s="16"/>
      <c r="G364" s="16"/>
      <c r="H364" s="88"/>
      <c r="I364" s="75"/>
      <c r="J364" s="75"/>
      <c r="K364" s="75"/>
      <c r="L364" s="75"/>
      <c r="M364" s="75"/>
      <c r="N364" s="75"/>
      <c r="O364" s="75"/>
      <c r="P364" s="75"/>
      <c r="Q364" s="75"/>
      <c r="R364" s="75"/>
      <c r="S364" s="75"/>
      <c r="T364" s="75"/>
      <c r="U364" s="75"/>
      <c r="V364" s="75"/>
      <c r="W364" s="75"/>
      <c r="X364" s="75"/>
      <c r="Y364" s="75"/>
      <c r="Z364" s="75"/>
      <c r="AA364" s="75"/>
      <c r="AB364" s="75"/>
      <c r="AC364" s="75"/>
      <c r="AD364" s="75"/>
      <c r="AE364" s="75"/>
      <c r="AF364" s="75"/>
      <c r="AG364" s="75"/>
      <c r="AH364" s="75"/>
      <c r="AI364" s="75"/>
    </row>
    <row r="365" spans="1:35" ht="12.75" customHeight="1">
      <c r="A365" s="86"/>
      <c r="B365" s="16"/>
      <c r="C365" s="18"/>
      <c r="D365" s="18"/>
      <c r="E365" s="16"/>
      <c r="F365" s="16"/>
      <c r="G365" s="16"/>
      <c r="H365" s="88"/>
      <c r="I365" s="75"/>
      <c r="J365" s="75"/>
      <c r="K365" s="75"/>
      <c r="L365" s="75"/>
      <c r="M365" s="75"/>
      <c r="N365" s="75"/>
      <c r="O365" s="75"/>
      <c r="P365" s="75"/>
      <c r="Q365" s="75"/>
      <c r="R365" s="75"/>
      <c r="S365" s="75"/>
      <c r="T365" s="75"/>
      <c r="U365" s="75"/>
      <c r="V365" s="75"/>
      <c r="W365" s="75"/>
      <c r="X365" s="75"/>
      <c r="Y365" s="75"/>
      <c r="Z365" s="75"/>
      <c r="AA365" s="75"/>
      <c r="AB365" s="75"/>
      <c r="AC365" s="75"/>
      <c r="AD365" s="75"/>
      <c r="AE365" s="75"/>
      <c r="AF365" s="75"/>
      <c r="AG365" s="75"/>
      <c r="AH365" s="75"/>
      <c r="AI365" s="75"/>
    </row>
    <row r="366" spans="1:35" ht="12.75" customHeight="1">
      <c r="A366" s="86"/>
      <c r="B366" s="16"/>
      <c r="C366" s="18"/>
      <c r="D366" s="18"/>
      <c r="E366" s="16"/>
      <c r="F366" s="16"/>
      <c r="G366" s="16"/>
      <c r="H366" s="88"/>
      <c r="I366" s="75"/>
      <c r="J366" s="75"/>
      <c r="K366" s="75"/>
      <c r="L366" s="75"/>
      <c r="M366" s="75"/>
      <c r="N366" s="75"/>
      <c r="O366" s="75"/>
      <c r="P366" s="75"/>
      <c r="Q366" s="75"/>
      <c r="R366" s="75"/>
      <c r="S366" s="75"/>
      <c r="T366" s="75"/>
      <c r="U366" s="75"/>
      <c r="V366" s="75"/>
      <c r="W366" s="75"/>
      <c r="X366" s="75"/>
      <c r="Y366" s="75"/>
      <c r="Z366" s="75"/>
      <c r="AA366" s="75"/>
      <c r="AB366" s="75"/>
      <c r="AC366" s="75"/>
      <c r="AD366" s="75"/>
      <c r="AE366" s="75"/>
      <c r="AF366" s="75"/>
      <c r="AG366" s="75"/>
      <c r="AH366" s="75"/>
      <c r="AI366" s="75"/>
    </row>
    <row r="367" spans="1:35" ht="12.75" customHeight="1">
      <c r="A367" s="86"/>
      <c r="B367" s="16"/>
      <c r="C367" s="18"/>
      <c r="D367" s="18"/>
      <c r="E367" s="16"/>
      <c r="F367" s="16"/>
      <c r="G367" s="16"/>
      <c r="H367" s="88"/>
      <c r="I367" s="75"/>
      <c r="J367" s="75"/>
      <c r="K367" s="75"/>
      <c r="L367" s="75"/>
      <c r="M367" s="75"/>
      <c r="N367" s="75"/>
      <c r="O367" s="75"/>
      <c r="P367" s="75"/>
      <c r="Q367" s="75"/>
      <c r="R367" s="75"/>
      <c r="S367" s="75"/>
      <c r="T367" s="75"/>
      <c r="U367" s="75"/>
      <c r="V367" s="75"/>
      <c r="W367" s="75"/>
      <c r="X367" s="75"/>
      <c r="Y367" s="75"/>
      <c r="Z367" s="75"/>
      <c r="AA367" s="75"/>
      <c r="AB367" s="75"/>
      <c r="AC367" s="75"/>
      <c r="AD367" s="75"/>
      <c r="AE367" s="75"/>
      <c r="AF367" s="75"/>
      <c r="AG367" s="75"/>
      <c r="AH367" s="75"/>
      <c r="AI367" s="75"/>
    </row>
    <row r="368" spans="1:35" ht="12.75" customHeight="1">
      <c r="A368" s="86"/>
      <c r="B368" s="16"/>
      <c r="C368" s="18"/>
      <c r="D368" s="18"/>
      <c r="E368" s="16"/>
      <c r="F368" s="16"/>
      <c r="G368" s="16"/>
      <c r="H368" s="88"/>
      <c r="I368" s="75"/>
      <c r="J368" s="75"/>
      <c r="K368" s="75"/>
      <c r="L368" s="75"/>
      <c r="M368" s="75"/>
      <c r="N368" s="75"/>
      <c r="O368" s="75"/>
      <c r="P368" s="75"/>
      <c r="Q368" s="75"/>
      <c r="R368" s="75"/>
      <c r="S368" s="75"/>
      <c r="T368" s="75"/>
      <c r="U368" s="75"/>
      <c r="V368" s="75"/>
      <c r="W368" s="75"/>
      <c r="X368" s="75"/>
      <c r="Y368" s="75"/>
      <c r="Z368" s="75"/>
      <c r="AA368" s="75"/>
      <c r="AB368" s="75"/>
      <c r="AC368" s="75"/>
      <c r="AD368" s="75"/>
      <c r="AE368" s="75"/>
      <c r="AF368" s="75"/>
      <c r="AG368" s="75"/>
      <c r="AH368" s="75"/>
      <c r="AI368" s="75"/>
    </row>
    <row r="369" spans="1:35" ht="12.75" customHeight="1">
      <c r="A369" s="86"/>
      <c r="B369" s="16"/>
      <c r="C369" s="18"/>
      <c r="D369" s="18"/>
      <c r="E369" s="16"/>
      <c r="F369" s="16"/>
      <c r="G369" s="16"/>
      <c r="H369" s="88"/>
      <c r="I369" s="75"/>
      <c r="J369" s="75"/>
      <c r="K369" s="75"/>
      <c r="L369" s="75"/>
      <c r="M369" s="75"/>
      <c r="N369" s="75"/>
      <c r="O369" s="75"/>
      <c r="P369" s="75"/>
      <c r="Q369" s="75"/>
      <c r="R369" s="75"/>
      <c r="S369" s="75"/>
      <c r="T369" s="75"/>
      <c r="U369" s="75"/>
      <c r="V369" s="75"/>
      <c r="W369" s="75"/>
      <c r="X369" s="75"/>
      <c r="Y369" s="75"/>
      <c r="Z369" s="75"/>
      <c r="AA369" s="75"/>
      <c r="AB369" s="75"/>
      <c r="AC369" s="75"/>
      <c r="AD369" s="75"/>
      <c r="AE369" s="75"/>
      <c r="AF369" s="75"/>
      <c r="AG369" s="75"/>
      <c r="AH369" s="75"/>
      <c r="AI369" s="75"/>
    </row>
    <row r="370" spans="1:35" ht="12.75" customHeight="1">
      <c r="A370" s="86"/>
      <c r="B370" s="16"/>
      <c r="C370" s="18"/>
      <c r="D370" s="18"/>
      <c r="E370" s="16"/>
      <c r="F370" s="16"/>
      <c r="G370" s="16"/>
      <c r="H370" s="88"/>
      <c r="I370" s="75"/>
      <c r="J370" s="75"/>
      <c r="K370" s="75"/>
      <c r="L370" s="75"/>
      <c r="M370" s="75"/>
      <c r="N370" s="75"/>
      <c r="O370" s="75"/>
      <c r="P370" s="75"/>
      <c r="Q370" s="75"/>
      <c r="R370" s="75"/>
      <c r="S370" s="75"/>
      <c r="T370" s="75"/>
      <c r="U370" s="75"/>
      <c r="V370" s="75"/>
      <c r="W370" s="75"/>
      <c r="X370" s="75"/>
      <c r="Y370" s="75"/>
      <c r="Z370" s="75"/>
      <c r="AA370" s="75"/>
      <c r="AB370" s="75"/>
      <c r="AC370" s="75"/>
      <c r="AD370" s="75"/>
      <c r="AE370" s="75"/>
      <c r="AF370" s="75"/>
      <c r="AG370" s="75"/>
      <c r="AH370" s="75"/>
      <c r="AI370" s="75"/>
    </row>
    <row r="371" spans="1:35" ht="12.75" customHeight="1">
      <c r="A371" s="86"/>
      <c r="B371" s="16"/>
      <c r="C371" s="18"/>
      <c r="D371" s="18"/>
      <c r="E371" s="16"/>
      <c r="F371" s="16"/>
      <c r="G371" s="16"/>
      <c r="H371" s="88"/>
      <c r="I371" s="75"/>
      <c r="J371" s="75"/>
      <c r="K371" s="75"/>
      <c r="L371" s="75"/>
      <c r="M371" s="75"/>
      <c r="N371" s="75"/>
      <c r="O371" s="75"/>
      <c r="P371" s="75"/>
      <c r="Q371" s="75"/>
      <c r="R371" s="75"/>
      <c r="S371" s="75"/>
      <c r="T371" s="75"/>
      <c r="U371" s="75"/>
      <c r="V371" s="75"/>
      <c r="W371" s="75"/>
      <c r="X371" s="75"/>
      <c r="Y371" s="75"/>
      <c r="Z371" s="75"/>
      <c r="AA371" s="75"/>
      <c r="AB371" s="75"/>
      <c r="AC371" s="75"/>
      <c r="AD371" s="75"/>
      <c r="AE371" s="75"/>
      <c r="AF371" s="75"/>
      <c r="AG371" s="75"/>
      <c r="AH371" s="75"/>
      <c r="AI371" s="75"/>
    </row>
    <row r="372" spans="1:35" ht="12.75" customHeight="1">
      <c r="A372" s="86"/>
      <c r="B372" s="16"/>
      <c r="C372" s="18"/>
      <c r="D372" s="18"/>
      <c r="E372" s="16"/>
      <c r="F372" s="16"/>
      <c r="G372" s="16"/>
      <c r="H372" s="88"/>
      <c r="I372" s="75"/>
      <c r="J372" s="75"/>
      <c r="K372" s="75"/>
      <c r="L372" s="75"/>
      <c r="M372" s="75"/>
      <c r="N372" s="75"/>
      <c r="O372" s="75"/>
      <c r="P372" s="75"/>
      <c r="Q372" s="75"/>
      <c r="R372" s="75"/>
      <c r="S372" s="75"/>
      <c r="T372" s="75"/>
      <c r="U372" s="75"/>
      <c r="V372" s="75"/>
      <c r="W372" s="75"/>
      <c r="X372" s="75"/>
      <c r="Y372" s="75"/>
      <c r="Z372" s="75"/>
      <c r="AA372" s="75"/>
      <c r="AB372" s="75"/>
      <c r="AC372" s="75"/>
      <c r="AD372" s="75"/>
      <c r="AE372" s="75"/>
      <c r="AF372" s="75"/>
      <c r="AG372" s="75"/>
      <c r="AH372" s="75"/>
      <c r="AI372" s="75"/>
    </row>
    <row r="373" spans="1:35" ht="12.75" customHeight="1">
      <c r="A373" s="86"/>
      <c r="B373" s="16"/>
      <c r="C373" s="18"/>
      <c r="D373" s="18"/>
      <c r="E373" s="16"/>
      <c r="F373" s="16"/>
      <c r="G373" s="16"/>
      <c r="H373" s="88"/>
      <c r="I373" s="75"/>
      <c r="J373" s="75"/>
      <c r="K373" s="75"/>
      <c r="L373" s="75"/>
      <c r="M373" s="75"/>
      <c r="N373" s="75"/>
      <c r="O373" s="75"/>
      <c r="P373" s="75"/>
      <c r="Q373" s="75"/>
      <c r="R373" s="75"/>
      <c r="S373" s="75"/>
      <c r="T373" s="75"/>
      <c r="U373" s="75"/>
      <c r="V373" s="75"/>
      <c r="W373" s="75"/>
      <c r="X373" s="75"/>
      <c r="Y373" s="75"/>
      <c r="Z373" s="75"/>
      <c r="AA373" s="75"/>
      <c r="AB373" s="75"/>
      <c r="AC373" s="75"/>
      <c r="AD373" s="75"/>
      <c r="AE373" s="75"/>
      <c r="AF373" s="75"/>
      <c r="AG373" s="75"/>
      <c r="AH373" s="75"/>
      <c r="AI373" s="75"/>
    </row>
    <row r="374" spans="1:35" ht="12.75" customHeight="1">
      <c r="A374" s="86"/>
      <c r="B374" s="16"/>
      <c r="C374" s="18"/>
      <c r="D374" s="18"/>
      <c r="E374" s="16"/>
      <c r="F374" s="16"/>
      <c r="G374" s="16"/>
      <c r="H374" s="88"/>
      <c r="I374" s="75"/>
      <c r="J374" s="75"/>
      <c r="K374" s="75"/>
      <c r="L374" s="75"/>
      <c r="M374" s="75"/>
      <c r="N374" s="75"/>
      <c r="O374" s="75"/>
      <c r="P374" s="75"/>
      <c r="Q374" s="75"/>
      <c r="R374" s="75"/>
      <c r="S374" s="75"/>
      <c r="T374" s="75"/>
      <c r="U374" s="75"/>
      <c r="V374" s="75"/>
      <c r="W374" s="75"/>
      <c r="X374" s="75"/>
      <c r="Y374" s="75"/>
      <c r="Z374" s="75"/>
      <c r="AA374" s="75"/>
      <c r="AB374" s="75"/>
      <c r="AC374" s="75"/>
      <c r="AD374" s="75"/>
      <c r="AE374" s="75"/>
      <c r="AF374" s="75"/>
      <c r="AG374" s="75"/>
      <c r="AH374" s="75"/>
      <c r="AI374" s="75"/>
    </row>
    <row r="375" spans="1:35" ht="12.75" customHeight="1">
      <c r="A375" s="86"/>
      <c r="B375" s="16"/>
      <c r="C375" s="18"/>
      <c r="D375" s="18"/>
      <c r="E375" s="16"/>
      <c r="F375" s="16"/>
      <c r="G375" s="16"/>
      <c r="H375" s="88"/>
      <c r="I375" s="75"/>
      <c r="J375" s="75"/>
      <c r="K375" s="75"/>
      <c r="L375" s="75"/>
      <c r="M375" s="75"/>
      <c r="N375" s="75"/>
      <c r="O375" s="75"/>
      <c r="P375" s="75"/>
      <c r="Q375" s="75"/>
      <c r="R375" s="75"/>
      <c r="S375" s="75"/>
      <c r="T375" s="75"/>
      <c r="U375" s="75"/>
      <c r="V375" s="75"/>
      <c r="W375" s="75"/>
      <c r="X375" s="75"/>
      <c r="Y375" s="75"/>
      <c r="Z375" s="75"/>
      <c r="AA375" s="75"/>
      <c r="AB375" s="75"/>
      <c r="AC375" s="75"/>
      <c r="AD375" s="75"/>
      <c r="AE375" s="75"/>
      <c r="AF375" s="75"/>
      <c r="AG375" s="75"/>
      <c r="AH375" s="75"/>
      <c r="AI375" s="75"/>
    </row>
    <row r="376" spans="1:35" ht="12.75" customHeight="1">
      <c r="A376" s="86"/>
      <c r="B376" s="16"/>
      <c r="C376" s="18"/>
      <c r="D376" s="18"/>
      <c r="E376" s="16"/>
      <c r="F376" s="16"/>
      <c r="G376" s="16"/>
      <c r="H376" s="88"/>
      <c r="I376" s="75"/>
      <c r="J376" s="75"/>
      <c r="K376" s="75"/>
      <c r="L376" s="75"/>
      <c r="M376" s="75"/>
      <c r="N376" s="75"/>
      <c r="O376" s="75"/>
      <c r="P376" s="75"/>
      <c r="Q376" s="75"/>
      <c r="R376" s="75"/>
      <c r="S376" s="75"/>
      <c r="T376" s="75"/>
      <c r="U376" s="75"/>
      <c r="V376" s="75"/>
      <c r="W376" s="75"/>
      <c r="X376" s="75"/>
      <c r="Y376" s="75"/>
      <c r="Z376" s="75"/>
      <c r="AA376" s="75"/>
      <c r="AB376" s="75"/>
      <c r="AC376" s="75"/>
      <c r="AD376" s="75"/>
      <c r="AE376" s="75"/>
      <c r="AF376" s="75"/>
      <c r="AG376" s="75"/>
      <c r="AH376" s="75"/>
      <c r="AI376" s="75"/>
    </row>
    <row r="377" spans="1:35" ht="12.75" customHeight="1">
      <c r="A377" s="86"/>
      <c r="B377" s="16"/>
      <c r="C377" s="18"/>
      <c r="D377" s="18"/>
      <c r="E377" s="16"/>
      <c r="F377" s="16"/>
      <c r="G377" s="16"/>
      <c r="H377" s="88"/>
      <c r="I377" s="75"/>
      <c r="J377" s="75"/>
      <c r="K377" s="75"/>
      <c r="L377" s="75"/>
      <c r="M377" s="75"/>
      <c r="N377" s="75"/>
      <c r="O377" s="75"/>
      <c r="P377" s="75"/>
      <c r="Q377" s="75"/>
      <c r="R377" s="75"/>
      <c r="S377" s="75"/>
      <c r="T377" s="75"/>
      <c r="U377" s="75"/>
      <c r="V377" s="75"/>
      <c r="W377" s="75"/>
      <c r="X377" s="75"/>
      <c r="Y377" s="75"/>
      <c r="Z377" s="75"/>
      <c r="AA377" s="75"/>
      <c r="AB377" s="75"/>
      <c r="AC377" s="75"/>
      <c r="AD377" s="75"/>
      <c r="AE377" s="75"/>
      <c r="AF377" s="75"/>
      <c r="AG377" s="75"/>
      <c r="AH377" s="75"/>
      <c r="AI377" s="75"/>
    </row>
    <row r="378" spans="1:35" ht="12.75" customHeight="1">
      <c r="A378" s="86"/>
      <c r="B378" s="16"/>
      <c r="C378" s="18"/>
      <c r="D378" s="18"/>
      <c r="E378" s="16"/>
      <c r="F378" s="16"/>
      <c r="G378" s="16"/>
      <c r="H378" s="88"/>
      <c r="I378" s="75"/>
      <c r="J378" s="75"/>
      <c r="K378" s="75"/>
      <c r="L378" s="75"/>
      <c r="M378" s="75"/>
      <c r="N378" s="75"/>
      <c r="O378" s="75"/>
      <c r="P378" s="75"/>
      <c r="Q378" s="75"/>
      <c r="R378" s="75"/>
      <c r="S378" s="75"/>
      <c r="T378" s="75"/>
      <c r="U378" s="75"/>
      <c r="V378" s="75"/>
      <c r="W378" s="75"/>
      <c r="X378" s="75"/>
      <c r="Y378" s="75"/>
      <c r="Z378" s="75"/>
      <c r="AA378" s="75"/>
      <c r="AB378" s="75"/>
      <c r="AC378" s="75"/>
      <c r="AD378" s="75"/>
      <c r="AE378" s="75"/>
      <c r="AF378" s="75"/>
      <c r="AG378" s="75"/>
      <c r="AH378" s="75"/>
      <c r="AI378" s="75"/>
    </row>
    <row r="379" spans="1:35" ht="12.75" customHeight="1">
      <c r="A379" s="86"/>
      <c r="B379" s="16"/>
      <c r="C379" s="18"/>
      <c r="D379" s="18"/>
      <c r="E379" s="16"/>
      <c r="F379" s="16"/>
      <c r="G379" s="16"/>
      <c r="H379" s="88"/>
      <c r="I379" s="75"/>
      <c r="J379" s="75"/>
      <c r="K379" s="75"/>
      <c r="L379" s="75"/>
      <c r="M379" s="75"/>
      <c r="N379" s="75"/>
      <c r="O379" s="75"/>
      <c r="P379" s="75"/>
      <c r="Q379" s="75"/>
      <c r="R379" s="75"/>
      <c r="S379" s="75"/>
      <c r="T379" s="75"/>
      <c r="U379" s="75"/>
      <c r="V379" s="75"/>
      <c r="W379" s="75"/>
      <c r="X379" s="75"/>
      <c r="Y379" s="75"/>
      <c r="Z379" s="75"/>
      <c r="AA379" s="75"/>
      <c r="AB379" s="75"/>
      <c r="AC379" s="75"/>
      <c r="AD379" s="75"/>
      <c r="AE379" s="75"/>
      <c r="AF379" s="75"/>
      <c r="AG379" s="75"/>
      <c r="AH379" s="75"/>
      <c r="AI379" s="75"/>
    </row>
    <row r="380" spans="1:35" ht="12.75" customHeight="1">
      <c r="A380" s="86"/>
      <c r="B380" s="16"/>
      <c r="C380" s="18"/>
      <c r="D380" s="18"/>
      <c r="E380" s="16"/>
      <c r="F380" s="16"/>
      <c r="G380" s="16"/>
      <c r="H380" s="88"/>
      <c r="I380" s="75"/>
      <c r="J380" s="75"/>
      <c r="K380" s="75"/>
      <c r="L380" s="75"/>
      <c r="M380" s="75"/>
      <c r="N380" s="75"/>
      <c r="O380" s="75"/>
      <c r="P380" s="75"/>
      <c r="Q380" s="75"/>
      <c r="R380" s="75"/>
      <c r="S380" s="75"/>
      <c r="T380" s="75"/>
      <c r="U380" s="75"/>
      <c r="V380" s="75"/>
      <c r="W380" s="75"/>
      <c r="X380" s="75"/>
      <c r="Y380" s="75"/>
      <c r="Z380" s="75"/>
      <c r="AA380" s="75"/>
      <c r="AB380" s="75"/>
      <c r="AC380" s="75"/>
      <c r="AD380" s="75"/>
      <c r="AE380" s="75"/>
      <c r="AF380" s="75"/>
      <c r="AG380" s="75"/>
      <c r="AH380" s="75"/>
      <c r="AI380" s="75"/>
    </row>
    <row r="381" spans="1:35" ht="12.75" customHeight="1">
      <c r="A381" s="86"/>
      <c r="B381" s="16"/>
      <c r="C381" s="18"/>
      <c r="D381" s="18"/>
      <c r="E381" s="16"/>
      <c r="F381" s="16"/>
      <c r="G381" s="16"/>
      <c r="H381" s="88"/>
      <c r="I381" s="75"/>
      <c r="J381" s="75"/>
      <c r="K381" s="75"/>
      <c r="L381" s="75"/>
      <c r="M381" s="75"/>
      <c r="N381" s="75"/>
      <c r="O381" s="75"/>
      <c r="P381" s="75"/>
      <c r="Q381" s="75"/>
      <c r="R381" s="75"/>
      <c r="S381" s="75"/>
      <c r="T381" s="75"/>
      <c r="U381" s="75"/>
      <c r="V381" s="75"/>
      <c r="W381" s="75"/>
      <c r="X381" s="75"/>
      <c r="Y381" s="75"/>
      <c r="Z381" s="75"/>
      <c r="AA381" s="75"/>
      <c r="AB381" s="75"/>
      <c r="AC381" s="75"/>
      <c r="AD381" s="75"/>
      <c r="AE381" s="75"/>
      <c r="AF381" s="75"/>
      <c r="AG381" s="75"/>
      <c r="AH381" s="75"/>
      <c r="AI381" s="75"/>
    </row>
    <row r="382" spans="1:35" ht="12.75" customHeight="1">
      <c r="A382" s="86"/>
      <c r="B382" s="16"/>
      <c r="C382" s="18"/>
      <c r="D382" s="18"/>
      <c r="E382" s="16"/>
      <c r="F382" s="16"/>
      <c r="G382" s="16"/>
      <c r="H382" s="88"/>
      <c r="I382" s="75"/>
      <c r="J382" s="75"/>
      <c r="K382" s="75"/>
      <c r="L382" s="75"/>
      <c r="M382" s="75"/>
      <c r="N382" s="75"/>
      <c r="O382" s="75"/>
      <c r="P382" s="75"/>
      <c r="Q382" s="75"/>
      <c r="R382" s="75"/>
      <c r="S382" s="75"/>
      <c r="T382" s="75"/>
      <c r="U382" s="75"/>
      <c r="V382" s="75"/>
      <c r="W382" s="75"/>
      <c r="X382" s="75"/>
      <c r="Y382" s="75"/>
      <c r="Z382" s="75"/>
      <c r="AA382" s="75"/>
      <c r="AB382" s="75"/>
      <c r="AC382" s="75"/>
      <c r="AD382" s="75"/>
      <c r="AE382" s="75"/>
      <c r="AF382" s="75"/>
      <c r="AG382" s="75"/>
      <c r="AH382" s="75"/>
      <c r="AI382" s="75"/>
    </row>
    <row r="383" spans="1:35" ht="12.75" customHeight="1">
      <c r="A383" s="86"/>
      <c r="B383" s="16"/>
      <c r="C383" s="18"/>
      <c r="D383" s="18"/>
      <c r="E383" s="16"/>
      <c r="F383" s="16"/>
      <c r="G383" s="16"/>
      <c r="H383" s="88"/>
      <c r="I383" s="75"/>
      <c r="J383" s="75"/>
      <c r="K383" s="75"/>
      <c r="L383" s="75"/>
      <c r="M383" s="75"/>
      <c r="N383" s="75"/>
      <c r="O383" s="75"/>
      <c r="P383" s="75"/>
      <c r="Q383" s="75"/>
      <c r="R383" s="75"/>
      <c r="S383" s="75"/>
      <c r="T383" s="75"/>
      <c r="U383" s="75"/>
      <c r="V383" s="75"/>
      <c r="W383" s="75"/>
      <c r="X383" s="75"/>
      <c r="Y383" s="75"/>
      <c r="Z383" s="75"/>
      <c r="AA383" s="75"/>
      <c r="AB383" s="75"/>
      <c r="AC383" s="75"/>
      <c r="AD383" s="75"/>
      <c r="AE383" s="75"/>
      <c r="AF383" s="75"/>
      <c r="AG383" s="75"/>
      <c r="AH383" s="75"/>
      <c r="AI383" s="75"/>
    </row>
    <row r="384" spans="1:35" ht="12.75" customHeight="1">
      <c r="A384" s="86"/>
      <c r="B384" s="16"/>
      <c r="C384" s="18"/>
      <c r="D384" s="18"/>
      <c r="E384" s="16"/>
      <c r="F384" s="16"/>
      <c r="G384" s="16"/>
      <c r="H384" s="88"/>
      <c r="I384" s="75"/>
      <c r="J384" s="75"/>
      <c r="K384" s="75"/>
      <c r="L384" s="75"/>
      <c r="M384" s="75"/>
      <c r="N384" s="75"/>
      <c r="O384" s="75"/>
      <c r="P384" s="75"/>
      <c r="Q384" s="75"/>
      <c r="R384" s="75"/>
      <c r="S384" s="75"/>
      <c r="T384" s="75"/>
      <c r="U384" s="75"/>
      <c r="V384" s="75"/>
      <c r="W384" s="75"/>
      <c r="X384" s="75"/>
      <c r="Y384" s="75"/>
      <c r="Z384" s="75"/>
      <c r="AA384" s="75"/>
      <c r="AB384" s="75"/>
      <c r="AC384" s="75"/>
      <c r="AD384" s="75"/>
      <c r="AE384" s="75"/>
      <c r="AF384" s="75"/>
      <c r="AG384" s="75"/>
      <c r="AH384" s="75"/>
      <c r="AI384" s="75"/>
    </row>
    <row r="385" spans="1:35" ht="12.75" customHeight="1">
      <c r="A385" s="86"/>
      <c r="B385" s="16"/>
      <c r="C385" s="18"/>
      <c r="D385" s="18"/>
      <c r="E385" s="16"/>
      <c r="F385" s="16"/>
      <c r="G385" s="16"/>
      <c r="H385" s="88"/>
      <c r="I385" s="75"/>
      <c r="J385" s="75"/>
      <c r="K385" s="75"/>
      <c r="L385" s="75"/>
      <c r="M385" s="75"/>
      <c r="N385" s="75"/>
      <c r="O385" s="75"/>
      <c r="P385" s="75"/>
      <c r="Q385" s="75"/>
      <c r="R385" s="75"/>
      <c r="S385" s="75"/>
      <c r="T385" s="75"/>
      <c r="U385" s="75"/>
      <c r="V385" s="75"/>
      <c r="W385" s="75"/>
      <c r="X385" s="75"/>
      <c r="Y385" s="75"/>
      <c r="Z385" s="75"/>
      <c r="AA385" s="75"/>
      <c r="AB385" s="75"/>
      <c r="AC385" s="75"/>
      <c r="AD385" s="75"/>
      <c r="AE385" s="75"/>
      <c r="AF385" s="75"/>
      <c r="AG385" s="75"/>
      <c r="AH385" s="75"/>
      <c r="AI385" s="75"/>
    </row>
    <row r="386" spans="1:35" ht="12.75" customHeight="1">
      <c r="A386" s="86"/>
      <c r="B386" s="16"/>
      <c r="C386" s="18"/>
      <c r="D386" s="18"/>
      <c r="E386" s="16"/>
      <c r="F386" s="16"/>
      <c r="G386" s="16"/>
      <c r="H386" s="88"/>
      <c r="I386" s="75"/>
      <c r="J386" s="75"/>
      <c r="K386" s="75"/>
      <c r="L386" s="75"/>
      <c r="M386" s="75"/>
      <c r="N386" s="75"/>
      <c r="O386" s="75"/>
      <c r="P386" s="75"/>
      <c r="Q386" s="75"/>
      <c r="R386" s="75"/>
      <c r="S386" s="75"/>
      <c r="T386" s="75"/>
      <c r="U386" s="75"/>
      <c r="V386" s="75"/>
      <c r="W386" s="75"/>
      <c r="X386" s="75"/>
      <c r="Y386" s="75"/>
      <c r="Z386" s="75"/>
      <c r="AA386" s="75"/>
      <c r="AB386" s="75"/>
      <c r="AC386" s="75"/>
      <c r="AD386" s="75"/>
      <c r="AE386" s="75"/>
      <c r="AF386" s="75"/>
      <c r="AG386" s="75"/>
      <c r="AH386" s="75"/>
      <c r="AI386" s="75"/>
    </row>
    <row r="387" spans="1:35" ht="12.75" customHeight="1">
      <c r="A387" s="86"/>
      <c r="B387" s="16"/>
      <c r="C387" s="18"/>
      <c r="D387" s="18"/>
      <c r="E387" s="16"/>
      <c r="F387" s="16"/>
      <c r="G387" s="16"/>
      <c r="H387" s="88"/>
      <c r="I387" s="75"/>
      <c r="J387" s="75"/>
      <c r="K387" s="75"/>
      <c r="L387" s="75"/>
      <c r="M387" s="75"/>
      <c r="N387" s="75"/>
      <c r="O387" s="75"/>
      <c r="P387" s="75"/>
      <c r="Q387" s="75"/>
      <c r="R387" s="75"/>
      <c r="S387" s="75"/>
      <c r="T387" s="75"/>
      <c r="U387" s="75"/>
      <c r="V387" s="75"/>
      <c r="W387" s="75"/>
      <c r="X387" s="75"/>
      <c r="Y387" s="75"/>
      <c r="Z387" s="75"/>
      <c r="AA387" s="75"/>
      <c r="AB387" s="75"/>
      <c r="AC387" s="75"/>
      <c r="AD387" s="75"/>
      <c r="AE387" s="75"/>
      <c r="AF387" s="75"/>
      <c r="AG387" s="75"/>
      <c r="AH387" s="75"/>
      <c r="AI387" s="75"/>
    </row>
    <row r="388" spans="1:35" ht="12.75" customHeight="1">
      <c r="A388" s="86"/>
      <c r="B388" s="16"/>
      <c r="C388" s="18"/>
      <c r="D388" s="18"/>
      <c r="E388" s="16"/>
      <c r="F388" s="16"/>
      <c r="G388" s="16"/>
      <c r="H388" s="88"/>
      <c r="I388" s="75"/>
      <c r="J388" s="75"/>
      <c r="K388" s="75"/>
      <c r="L388" s="75"/>
      <c r="M388" s="75"/>
      <c r="N388" s="75"/>
      <c r="O388" s="75"/>
      <c r="P388" s="75"/>
      <c r="Q388" s="75"/>
      <c r="R388" s="75"/>
      <c r="S388" s="75"/>
      <c r="T388" s="75"/>
      <c r="U388" s="75"/>
      <c r="V388" s="75"/>
      <c r="W388" s="75"/>
      <c r="X388" s="75"/>
      <c r="Y388" s="75"/>
      <c r="Z388" s="75"/>
      <c r="AA388" s="75"/>
      <c r="AB388" s="75"/>
      <c r="AC388" s="75"/>
      <c r="AD388" s="75"/>
      <c r="AE388" s="75"/>
      <c r="AF388" s="75"/>
      <c r="AG388" s="75"/>
      <c r="AH388" s="75"/>
      <c r="AI388" s="75"/>
    </row>
    <row r="389" spans="1:35" ht="12.75" customHeight="1">
      <c r="A389" s="86"/>
      <c r="B389" s="16"/>
      <c r="C389" s="18"/>
      <c r="D389" s="18"/>
      <c r="E389" s="16"/>
      <c r="F389" s="16"/>
      <c r="G389" s="16"/>
      <c r="H389" s="88"/>
      <c r="I389" s="75"/>
      <c r="J389" s="75"/>
      <c r="K389" s="75"/>
      <c r="L389" s="75"/>
      <c r="M389" s="75"/>
      <c r="N389" s="75"/>
      <c r="O389" s="75"/>
      <c r="P389" s="75"/>
      <c r="Q389" s="75"/>
      <c r="R389" s="75"/>
      <c r="S389" s="75"/>
      <c r="T389" s="75"/>
      <c r="U389" s="75"/>
      <c r="V389" s="75"/>
      <c r="W389" s="75"/>
      <c r="X389" s="75"/>
      <c r="Y389" s="75"/>
      <c r="Z389" s="75"/>
      <c r="AA389" s="75"/>
      <c r="AB389" s="75"/>
      <c r="AC389" s="75"/>
      <c r="AD389" s="75"/>
      <c r="AE389" s="75"/>
      <c r="AF389" s="75"/>
      <c r="AG389" s="75"/>
      <c r="AH389" s="75"/>
      <c r="AI389" s="75"/>
    </row>
    <row r="390" spans="1:35" ht="12.75" customHeight="1">
      <c r="A390" s="86"/>
      <c r="B390" s="16"/>
      <c r="C390" s="18"/>
      <c r="D390" s="18"/>
      <c r="E390" s="16"/>
      <c r="F390" s="16"/>
      <c r="G390" s="16"/>
      <c r="H390" s="88"/>
      <c r="I390" s="75"/>
      <c r="J390" s="75"/>
      <c r="K390" s="75"/>
      <c r="L390" s="75"/>
      <c r="M390" s="75"/>
      <c r="N390" s="75"/>
      <c r="O390" s="75"/>
      <c r="P390" s="75"/>
      <c r="Q390" s="75"/>
      <c r="R390" s="75"/>
      <c r="S390" s="75"/>
      <c r="T390" s="75"/>
      <c r="U390" s="75"/>
      <c r="V390" s="75"/>
      <c r="W390" s="75"/>
      <c r="X390" s="75"/>
      <c r="Y390" s="75"/>
      <c r="Z390" s="75"/>
      <c r="AA390" s="75"/>
      <c r="AB390" s="75"/>
      <c r="AC390" s="75"/>
      <c r="AD390" s="75"/>
      <c r="AE390" s="75"/>
      <c r="AF390" s="75"/>
      <c r="AG390" s="75"/>
      <c r="AH390" s="75"/>
      <c r="AI390" s="75"/>
    </row>
    <row r="391" spans="1:35" ht="12.75" customHeight="1">
      <c r="A391" s="86"/>
      <c r="B391" s="16"/>
      <c r="C391" s="18"/>
      <c r="D391" s="18"/>
      <c r="E391" s="16"/>
      <c r="F391" s="16"/>
      <c r="G391" s="16"/>
      <c r="H391" s="88"/>
      <c r="I391" s="75"/>
      <c r="J391" s="75"/>
      <c r="K391" s="75"/>
      <c r="L391" s="75"/>
      <c r="M391" s="75"/>
      <c r="N391" s="75"/>
      <c r="O391" s="75"/>
      <c r="P391" s="75"/>
      <c r="Q391" s="75"/>
      <c r="R391" s="75"/>
      <c r="S391" s="75"/>
      <c r="T391" s="75"/>
      <c r="U391" s="75"/>
      <c r="V391" s="75"/>
      <c r="W391" s="75"/>
      <c r="X391" s="75"/>
      <c r="Y391" s="75"/>
      <c r="Z391" s="75"/>
      <c r="AA391" s="75"/>
      <c r="AB391" s="75"/>
      <c r="AC391" s="75"/>
      <c r="AD391" s="75"/>
      <c r="AE391" s="75"/>
      <c r="AF391" s="75"/>
      <c r="AG391" s="75"/>
      <c r="AH391" s="75"/>
      <c r="AI391" s="75"/>
    </row>
    <row r="392" spans="1:35" ht="12.75" customHeight="1">
      <c r="A392" s="86"/>
      <c r="B392" s="16"/>
      <c r="C392" s="18"/>
      <c r="D392" s="18"/>
      <c r="E392" s="16"/>
      <c r="F392" s="16"/>
      <c r="G392" s="16"/>
      <c r="H392" s="88"/>
      <c r="I392" s="75"/>
      <c r="J392" s="75"/>
      <c r="K392" s="75"/>
      <c r="L392" s="75"/>
      <c r="M392" s="75"/>
      <c r="N392" s="75"/>
      <c r="O392" s="75"/>
      <c r="P392" s="75"/>
      <c r="Q392" s="75"/>
      <c r="R392" s="75"/>
      <c r="S392" s="75"/>
      <c r="T392" s="75"/>
      <c r="U392" s="75"/>
      <c r="V392" s="75"/>
      <c r="W392" s="75"/>
      <c r="X392" s="75"/>
      <c r="Y392" s="75"/>
      <c r="Z392" s="75"/>
      <c r="AA392" s="75"/>
      <c r="AB392" s="75"/>
      <c r="AC392" s="75"/>
      <c r="AD392" s="75"/>
      <c r="AE392" s="75"/>
      <c r="AF392" s="75"/>
      <c r="AG392" s="75"/>
      <c r="AH392" s="75"/>
      <c r="AI392" s="75"/>
    </row>
    <row r="393" spans="1:35" ht="12.75" customHeight="1">
      <c r="A393" s="86"/>
      <c r="B393" s="16"/>
      <c r="C393" s="18"/>
      <c r="D393" s="18"/>
      <c r="E393" s="16"/>
      <c r="F393" s="16"/>
      <c r="G393" s="16"/>
      <c r="H393" s="88"/>
      <c r="I393" s="75"/>
      <c r="J393" s="75"/>
      <c r="K393" s="75"/>
      <c r="L393" s="75"/>
      <c r="M393" s="75"/>
      <c r="N393" s="75"/>
      <c r="O393" s="75"/>
      <c r="P393" s="75"/>
      <c r="Q393" s="75"/>
      <c r="R393" s="75"/>
      <c r="S393" s="75"/>
      <c r="T393" s="75"/>
      <c r="U393" s="75"/>
      <c r="V393" s="75"/>
      <c r="W393" s="75"/>
      <c r="X393" s="75"/>
      <c r="Y393" s="75"/>
      <c r="Z393" s="75"/>
      <c r="AA393" s="75"/>
      <c r="AB393" s="75"/>
      <c r="AC393" s="75"/>
      <c r="AD393" s="75"/>
      <c r="AE393" s="75"/>
      <c r="AF393" s="75"/>
      <c r="AG393" s="75"/>
      <c r="AH393" s="75"/>
      <c r="AI393" s="75"/>
    </row>
    <row r="394" spans="1:35" ht="12.75" customHeight="1">
      <c r="A394" s="86"/>
      <c r="B394" s="16"/>
      <c r="C394" s="18"/>
      <c r="D394" s="18"/>
      <c r="E394" s="16"/>
      <c r="F394" s="16"/>
      <c r="G394" s="16"/>
      <c r="H394" s="88"/>
      <c r="I394" s="75"/>
      <c r="J394" s="75"/>
      <c r="K394" s="75"/>
      <c r="L394" s="75"/>
      <c r="M394" s="75"/>
      <c r="N394" s="75"/>
      <c r="O394" s="75"/>
      <c r="P394" s="75"/>
      <c r="Q394" s="75"/>
      <c r="R394" s="75"/>
      <c r="S394" s="75"/>
      <c r="T394" s="75"/>
      <c r="U394" s="75"/>
      <c r="V394" s="75"/>
      <c r="W394" s="75"/>
      <c r="X394" s="75"/>
      <c r="Y394" s="75"/>
      <c r="Z394" s="75"/>
      <c r="AA394" s="75"/>
      <c r="AB394" s="75"/>
      <c r="AC394" s="75"/>
      <c r="AD394" s="75"/>
      <c r="AE394" s="75"/>
      <c r="AF394" s="75"/>
      <c r="AG394" s="75"/>
      <c r="AH394" s="75"/>
      <c r="AI394" s="75"/>
    </row>
    <row r="395" spans="1:35" ht="12.75" customHeight="1">
      <c r="A395" s="86"/>
      <c r="B395" s="16"/>
      <c r="C395" s="18"/>
      <c r="D395" s="18"/>
      <c r="E395" s="16"/>
      <c r="F395" s="16"/>
      <c r="G395" s="16"/>
      <c r="H395" s="88"/>
      <c r="I395" s="75"/>
      <c r="J395" s="75"/>
      <c r="K395" s="75"/>
      <c r="L395" s="75"/>
      <c r="M395" s="75"/>
      <c r="N395" s="75"/>
      <c r="O395" s="75"/>
      <c r="P395" s="75"/>
      <c r="Q395" s="75"/>
      <c r="R395" s="75"/>
      <c r="S395" s="75"/>
      <c r="T395" s="75"/>
      <c r="U395" s="75"/>
      <c r="V395" s="75"/>
      <c r="W395" s="75"/>
      <c r="X395" s="75"/>
      <c r="Y395" s="75"/>
      <c r="Z395" s="75"/>
      <c r="AA395" s="75"/>
      <c r="AB395" s="75"/>
      <c r="AC395" s="75"/>
      <c r="AD395" s="75"/>
      <c r="AE395" s="75"/>
      <c r="AF395" s="75"/>
      <c r="AG395" s="75"/>
      <c r="AH395" s="75"/>
      <c r="AI395" s="75"/>
    </row>
    <row r="396" spans="1:35" ht="12.75" customHeight="1">
      <c r="A396" s="86"/>
      <c r="B396" s="16"/>
      <c r="C396" s="18"/>
      <c r="D396" s="18"/>
      <c r="E396" s="16"/>
      <c r="F396" s="16"/>
      <c r="G396" s="16"/>
      <c r="H396" s="88"/>
      <c r="I396" s="75"/>
      <c r="J396" s="75"/>
      <c r="K396" s="75"/>
      <c r="L396" s="75"/>
      <c r="M396" s="75"/>
      <c r="N396" s="75"/>
      <c r="O396" s="75"/>
      <c r="P396" s="75"/>
      <c r="Q396" s="75"/>
      <c r="R396" s="75"/>
      <c r="S396" s="75"/>
      <c r="T396" s="75"/>
      <c r="U396" s="75"/>
      <c r="V396" s="75"/>
      <c r="W396" s="75"/>
      <c r="X396" s="75"/>
      <c r="Y396" s="75"/>
      <c r="Z396" s="75"/>
      <c r="AA396" s="75"/>
      <c r="AB396" s="75"/>
      <c r="AC396" s="75"/>
      <c r="AD396" s="75"/>
      <c r="AE396" s="75"/>
      <c r="AF396" s="75"/>
      <c r="AG396" s="75"/>
      <c r="AH396" s="75"/>
      <c r="AI396" s="75"/>
    </row>
    <row r="397" spans="1:35" ht="12.75" customHeight="1">
      <c r="A397" s="86"/>
      <c r="B397" s="16"/>
      <c r="C397" s="18"/>
      <c r="D397" s="18"/>
      <c r="E397" s="16"/>
      <c r="F397" s="16"/>
      <c r="G397" s="16"/>
      <c r="H397" s="88"/>
      <c r="I397" s="75"/>
      <c r="J397" s="75"/>
      <c r="K397" s="75"/>
      <c r="L397" s="75"/>
      <c r="M397" s="75"/>
      <c r="N397" s="75"/>
      <c r="O397" s="75"/>
      <c r="P397" s="75"/>
      <c r="Q397" s="75"/>
      <c r="R397" s="75"/>
      <c r="S397" s="75"/>
      <c r="T397" s="75"/>
      <c r="U397" s="75"/>
      <c r="V397" s="75"/>
      <c r="W397" s="75"/>
      <c r="X397" s="75"/>
      <c r="Y397" s="75"/>
      <c r="Z397" s="75"/>
      <c r="AA397" s="75"/>
      <c r="AB397" s="75"/>
      <c r="AC397" s="75"/>
      <c r="AD397" s="75"/>
      <c r="AE397" s="75"/>
      <c r="AF397" s="75"/>
      <c r="AG397" s="75"/>
      <c r="AH397" s="75"/>
      <c r="AI397" s="75"/>
    </row>
    <row r="398" spans="1:35" ht="12.75" customHeight="1">
      <c r="A398" s="86"/>
      <c r="B398" s="16"/>
      <c r="C398" s="18"/>
      <c r="D398" s="18"/>
      <c r="E398" s="16"/>
      <c r="F398" s="16"/>
      <c r="G398" s="16"/>
      <c r="H398" s="88"/>
      <c r="I398" s="75"/>
      <c r="J398" s="75"/>
      <c r="K398" s="75"/>
      <c r="L398" s="75"/>
      <c r="M398" s="75"/>
      <c r="N398" s="75"/>
      <c r="O398" s="75"/>
      <c r="P398" s="75"/>
      <c r="Q398" s="75"/>
      <c r="R398" s="75"/>
      <c r="S398" s="75"/>
      <c r="T398" s="75"/>
      <c r="U398" s="75"/>
      <c r="V398" s="75"/>
      <c r="W398" s="75"/>
      <c r="X398" s="75"/>
      <c r="Y398" s="75"/>
      <c r="Z398" s="75"/>
      <c r="AA398" s="75"/>
      <c r="AB398" s="75"/>
      <c r="AC398" s="75"/>
      <c r="AD398" s="75"/>
      <c r="AE398" s="75"/>
      <c r="AF398" s="75"/>
      <c r="AG398" s="75"/>
      <c r="AH398" s="75"/>
      <c r="AI398" s="75"/>
    </row>
    <row r="399" spans="1:35" ht="12.75" customHeight="1">
      <c r="A399" s="86"/>
      <c r="B399" s="16"/>
      <c r="C399" s="18"/>
      <c r="D399" s="18"/>
      <c r="E399" s="16"/>
      <c r="F399" s="16"/>
      <c r="G399" s="16"/>
      <c r="H399" s="88"/>
      <c r="I399" s="75"/>
      <c r="J399" s="75"/>
      <c r="K399" s="75"/>
      <c r="L399" s="75"/>
      <c r="M399" s="75"/>
      <c r="N399" s="75"/>
      <c r="O399" s="75"/>
      <c r="P399" s="75"/>
      <c r="Q399" s="75"/>
      <c r="R399" s="75"/>
      <c r="S399" s="75"/>
      <c r="T399" s="75"/>
      <c r="U399" s="75"/>
      <c r="V399" s="75"/>
      <c r="W399" s="75"/>
      <c r="X399" s="75"/>
      <c r="Y399" s="75"/>
      <c r="Z399" s="75"/>
      <c r="AA399" s="75"/>
      <c r="AB399" s="75"/>
      <c r="AC399" s="75"/>
      <c r="AD399" s="75"/>
      <c r="AE399" s="75"/>
      <c r="AF399" s="75"/>
      <c r="AG399" s="75"/>
      <c r="AH399" s="75"/>
      <c r="AI399" s="75"/>
    </row>
    <row r="400" spans="1:35" ht="12.75" customHeight="1">
      <c r="A400" s="86"/>
      <c r="B400" s="16"/>
      <c r="C400" s="18"/>
      <c r="D400" s="18"/>
      <c r="E400" s="16"/>
      <c r="F400" s="16"/>
      <c r="G400" s="16"/>
      <c r="H400" s="88"/>
      <c r="I400" s="75"/>
      <c r="J400" s="75"/>
      <c r="K400" s="75"/>
      <c r="L400" s="75"/>
      <c r="M400" s="75"/>
      <c r="N400" s="75"/>
      <c r="O400" s="75"/>
      <c r="P400" s="75"/>
      <c r="Q400" s="75"/>
      <c r="R400" s="75"/>
      <c r="S400" s="75"/>
      <c r="T400" s="75"/>
      <c r="U400" s="75"/>
      <c r="V400" s="75"/>
      <c r="W400" s="75"/>
      <c r="X400" s="75"/>
      <c r="Y400" s="75"/>
      <c r="Z400" s="75"/>
      <c r="AA400" s="75"/>
      <c r="AB400" s="75"/>
      <c r="AC400" s="75"/>
      <c r="AD400" s="75"/>
      <c r="AE400" s="75"/>
      <c r="AF400" s="75"/>
      <c r="AG400" s="75"/>
      <c r="AH400" s="75"/>
      <c r="AI400" s="75"/>
    </row>
    <row r="401" spans="1:35" ht="12.75" customHeight="1">
      <c r="A401" s="86"/>
      <c r="B401" s="16"/>
      <c r="C401" s="18"/>
      <c r="D401" s="18"/>
      <c r="E401" s="16"/>
      <c r="F401" s="16"/>
      <c r="G401" s="16"/>
      <c r="H401" s="88"/>
      <c r="I401" s="75"/>
      <c r="J401" s="75"/>
      <c r="K401" s="75"/>
      <c r="L401" s="75"/>
      <c r="M401" s="75"/>
      <c r="N401" s="75"/>
      <c r="O401" s="75"/>
      <c r="P401" s="75"/>
      <c r="Q401" s="75"/>
      <c r="R401" s="75"/>
      <c r="S401" s="75"/>
      <c r="T401" s="75"/>
      <c r="U401" s="75"/>
      <c r="V401" s="75"/>
      <c r="W401" s="75"/>
      <c r="X401" s="75"/>
      <c r="Y401" s="75"/>
      <c r="Z401" s="75"/>
      <c r="AA401" s="75"/>
      <c r="AB401" s="75"/>
      <c r="AC401" s="75"/>
      <c r="AD401" s="75"/>
      <c r="AE401" s="75"/>
      <c r="AF401" s="75"/>
      <c r="AG401" s="75"/>
      <c r="AH401" s="75"/>
      <c r="AI401" s="75"/>
    </row>
    <row r="402" spans="1:35" ht="12.75" customHeight="1">
      <c r="A402" s="86"/>
      <c r="B402" s="16"/>
      <c r="C402" s="18"/>
      <c r="D402" s="18"/>
      <c r="E402" s="16"/>
      <c r="F402" s="16"/>
      <c r="G402" s="16"/>
      <c r="H402" s="88"/>
      <c r="I402" s="75"/>
      <c r="J402" s="75"/>
      <c r="K402" s="75"/>
      <c r="L402" s="75"/>
      <c r="M402" s="75"/>
      <c r="N402" s="75"/>
      <c r="O402" s="75"/>
      <c r="P402" s="75"/>
      <c r="Q402" s="75"/>
      <c r="R402" s="75"/>
      <c r="S402" s="75"/>
      <c r="T402" s="75"/>
      <c r="U402" s="75"/>
      <c r="V402" s="75"/>
      <c r="W402" s="75"/>
      <c r="X402" s="75"/>
      <c r="Y402" s="75"/>
      <c r="Z402" s="75"/>
      <c r="AA402" s="75"/>
      <c r="AB402" s="75"/>
      <c r="AC402" s="75"/>
      <c r="AD402" s="75"/>
      <c r="AE402" s="75"/>
      <c r="AF402" s="75"/>
      <c r="AG402" s="75"/>
      <c r="AH402" s="75"/>
      <c r="AI402" s="75"/>
    </row>
    <row r="403" spans="1:35" ht="12.75" customHeight="1">
      <c r="A403" s="86"/>
      <c r="B403" s="16"/>
      <c r="C403" s="18"/>
      <c r="D403" s="18"/>
      <c r="E403" s="16"/>
      <c r="F403" s="16"/>
      <c r="G403" s="16"/>
      <c r="H403" s="88"/>
      <c r="I403" s="75"/>
      <c r="J403" s="75"/>
      <c r="K403" s="75"/>
      <c r="L403" s="75"/>
      <c r="M403" s="75"/>
      <c r="N403" s="75"/>
      <c r="O403" s="75"/>
      <c r="P403" s="75"/>
      <c r="Q403" s="75"/>
      <c r="R403" s="75"/>
      <c r="S403" s="75"/>
      <c r="T403" s="75"/>
      <c r="U403" s="75"/>
      <c r="V403" s="75"/>
      <c r="W403" s="75"/>
      <c r="X403" s="75"/>
      <c r="Y403" s="75"/>
      <c r="Z403" s="75"/>
      <c r="AA403" s="75"/>
      <c r="AB403" s="75"/>
      <c r="AC403" s="75"/>
      <c r="AD403" s="75"/>
      <c r="AE403" s="75"/>
      <c r="AF403" s="75"/>
      <c r="AG403" s="75"/>
      <c r="AH403" s="75"/>
      <c r="AI403" s="75"/>
    </row>
    <row r="404" spans="1:35" ht="12.75" customHeight="1">
      <c r="A404" s="86"/>
      <c r="B404" s="16"/>
      <c r="C404" s="18"/>
      <c r="D404" s="18"/>
      <c r="E404" s="16"/>
      <c r="F404" s="16"/>
      <c r="G404" s="16"/>
      <c r="H404" s="8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</row>
    <row r="405" spans="1:35" ht="12.75" customHeight="1">
      <c r="A405" s="86"/>
      <c r="B405" s="16"/>
      <c r="C405" s="18"/>
      <c r="D405" s="18"/>
      <c r="E405" s="16"/>
      <c r="F405" s="16"/>
      <c r="G405" s="16"/>
      <c r="H405" s="8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</row>
    <row r="406" spans="1:35" ht="12.75" customHeight="1">
      <c r="A406" s="86"/>
      <c r="B406" s="16"/>
      <c r="C406" s="18"/>
      <c r="D406" s="18"/>
      <c r="E406" s="16"/>
      <c r="F406" s="16"/>
      <c r="G406" s="16"/>
      <c r="H406" s="8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</row>
    <row r="407" spans="1:35" ht="12.75" customHeight="1">
      <c r="A407" s="86"/>
      <c r="B407" s="16"/>
      <c r="C407" s="18"/>
      <c r="D407" s="18"/>
      <c r="E407" s="16"/>
      <c r="F407" s="16"/>
      <c r="G407" s="16"/>
      <c r="H407" s="8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</row>
    <row r="408" spans="1:35" ht="12.75" customHeight="1">
      <c r="A408" s="86"/>
      <c r="B408" s="16"/>
      <c r="C408" s="18"/>
      <c r="D408" s="18"/>
      <c r="E408" s="16"/>
      <c r="F408" s="16"/>
      <c r="G408" s="16"/>
      <c r="H408" s="8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</row>
    <row r="409" spans="1:35" ht="12.75" customHeight="1">
      <c r="A409" s="86"/>
      <c r="B409" s="16"/>
      <c r="C409" s="18"/>
      <c r="D409" s="18"/>
      <c r="E409" s="16"/>
      <c r="F409" s="16"/>
      <c r="G409" s="16"/>
      <c r="H409" s="8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</row>
    <row r="410" spans="1:35" ht="12.75" customHeight="1">
      <c r="A410" s="86"/>
      <c r="B410" s="16"/>
      <c r="C410" s="18"/>
      <c r="D410" s="18"/>
      <c r="E410" s="16"/>
      <c r="F410" s="16"/>
      <c r="G410" s="16"/>
      <c r="H410" s="8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</row>
    <row r="411" spans="1:35" ht="12.75" customHeight="1">
      <c r="A411" s="86"/>
      <c r="B411" s="16"/>
      <c r="C411" s="18"/>
      <c r="D411" s="18"/>
      <c r="E411" s="16"/>
      <c r="F411" s="16"/>
      <c r="G411" s="16"/>
      <c r="H411" s="8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</row>
    <row r="412" spans="1:35" ht="12.75" customHeight="1">
      <c r="A412" s="86"/>
      <c r="B412" s="16"/>
      <c r="C412" s="18"/>
      <c r="D412" s="18"/>
      <c r="E412" s="16"/>
      <c r="F412" s="16"/>
      <c r="G412" s="16"/>
      <c r="H412" s="8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</row>
    <row r="413" spans="1:35" ht="12.75" customHeight="1">
      <c r="A413" s="86"/>
      <c r="B413" s="16"/>
      <c r="C413" s="18"/>
      <c r="D413" s="18"/>
      <c r="E413" s="16"/>
      <c r="F413" s="16"/>
      <c r="G413" s="16"/>
      <c r="H413" s="8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</row>
    <row r="414" spans="1:35" ht="12.75" customHeight="1">
      <c r="A414" s="86"/>
      <c r="B414" s="16"/>
      <c r="C414" s="18"/>
      <c r="D414" s="18"/>
      <c r="E414" s="16"/>
      <c r="F414" s="16"/>
      <c r="G414" s="16"/>
      <c r="H414" s="8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</row>
    <row r="415" spans="1:35" ht="12.75" customHeight="1">
      <c r="A415" s="86"/>
      <c r="B415" s="16"/>
      <c r="C415" s="18"/>
      <c r="D415" s="18"/>
      <c r="E415" s="16"/>
      <c r="F415" s="16"/>
      <c r="G415" s="16"/>
      <c r="H415" s="8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</row>
    <row r="416" spans="1:35" ht="12.75" customHeight="1">
      <c r="A416" s="86"/>
      <c r="B416" s="16"/>
      <c r="C416" s="18"/>
      <c r="D416" s="18"/>
      <c r="E416" s="16"/>
      <c r="F416" s="16"/>
      <c r="G416" s="16"/>
      <c r="H416" s="8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</row>
    <row r="417" spans="1:35" ht="12.75" customHeight="1">
      <c r="A417" s="86"/>
      <c r="B417" s="16"/>
      <c r="C417" s="18"/>
      <c r="D417" s="18"/>
      <c r="E417" s="16"/>
      <c r="F417" s="16"/>
      <c r="G417" s="16"/>
      <c r="H417" s="8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</row>
    <row r="418" spans="1:35" ht="12.75" customHeight="1">
      <c r="A418" s="86"/>
      <c r="B418" s="16"/>
      <c r="C418" s="18"/>
      <c r="D418" s="18"/>
      <c r="E418" s="16"/>
      <c r="F418" s="16"/>
      <c r="G418" s="16"/>
      <c r="H418" s="8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</row>
    <row r="419" spans="1:35" ht="12.75" customHeight="1">
      <c r="A419" s="86"/>
      <c r="B419" s="16"/>
      <c r="C419" s="18"/>
      <c r="D419" s="18"/>
      <c r="E419" s="16"/>
      <c r="F419" s="16"/>
      <c r="G419" s="16"/>
      <c r="H419" s="8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</row>
    <row r="420" spans="1:35" ht="12.75" customHeight="1">
      <c r="A420" s="86"/>
      <c r="B420" s="16"/>
      <c r="C420" s="18"/>
      <c r="D420" s="18"/>
      <c r="E420" s="16"/>
      <c r="F420" s="16"/>
      <c r="G420" s="16"/>
      <c r="H420" s="8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</row>
    <row r="421" spans="1:35" ht="12.75" customHeight="1">
      <c r="A421" s="86"/>
      <c r="B421" s="16"/>
      <c r="C421" s="18"/>
      <c r="D421" s="18"/>
      <c r="E421" s="16"/>
      <c r="F421" s="16"/>
      <c r="G421" s="16"/>
      <c r="H421" s="8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</row>
    <row r="422" spans="1:35" ht="12.75" customHeight="1">
      <c r="A422" s="86"/>
      <c r="B422" s="16"/>
      <c r="C422" s="18"/>
      <c r="D422" s="18"/>
      <c r="E422" s="16"/>
      <c r="F422" s="16"/>
      <c r="G422" s="16"/>
      <c r="H422" s="8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</row>
    <row r="423" spans="1:35" ht="12.75" customHeight="1">
      <c r="A423" s="86"/>
      <c r="B423" s="16"/>
      <c r="C423" s="18"/>
      <c r="D423" s="18"/>
      <c r="E423" s="16"/>
      <c r="F423" s="16"/>
      <c r="G423" s="16"/>
      <c r="H423" s="8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</row>
    <row r="424" spans="1:35" ht="12.75" customHeight="1">
      <c r="A424" s="86"/>
      <c r="B424" s="16"/>
      <c r="C424" s="18"/>
      <c r="D424" s="18"/>
      <c r="E424" s="16"/>
      <c r="F424" s="16"/>
      <c r="G424" s="16"/>
      <c r="H424" s="8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</row>
    <row r="425" spans="1:35" ht="12.75" customHeight="1">
      <c r="A425" s="86"/>
      <c r="B425" s="16"/>
      <c r="C425" s="18"/>
      <c r="D425" s="18"/>
      <c r="E425" s="16"/>
      <c r="F425" s="16"/>
      <c r="G425" s="16"/>
      <c r="H425" s="8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</row>
    <row r="426" spans="1:35" ht="12.75" customHeight="1">
      <c r="A426" s="86"/>
      <c r="B426" s="16"/>
      <c r="C426" s="18"/>
      <c r="D426" s="18"/>
      <c r="E426" s="16"/>
      <c r="F426" s="16"/>
      <c r="G426" s="16"/>
      <c r="H426" s="8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</row>
    <row r="427" spans="1:35" ht="12.75" customHeight="1">
      <c r="A427" s="86"/>
      <c r="B427" s="16"/>
      <c r="C427" s="18"/>
      <c r="D427" s="18"/>
      <c r="E427" s="16"/>
      <c r="F427" s="16"/>
      <c r="G427" s="16"/>
      <c r="H427" s="8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</row>
    <row r="428" spans="1:35" ht="12.75" customHeight="1">
      <c r="A428" s="86"/>
      <c r="B428" s="16"/>
      <c r="C428" s="18"/>
      <c r="D428" s="18"/>
      <c r="E428" s="16"/>
      <c r="F428" s="16"/>
      <c r="G428" s="16"/>
      <c r="H428" s="8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</row>
    <row r="429" spans="1:35" ht="12.75" customHeight="1">
      <c r="A429" s="86"/>
      <c r="B429" s="16"/>
      <c r="C429" s="18"/>
      <c r="D429" s="18"/>
      <c r="E429" s="16"/>
      <c r="F429" s="16"/>
      <c r="G429" s="16"/>
      <c r="H429" s="8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</row>
    <row r="430" spans="1:35" ht="12.75" customHeight="1">
      <c r="A430" s="86"/>
      <c r="B430" s="16"/>
      <c r="C430" s="18"/>
      <c r="D430" s="18"/>
      <c r="E430" s="16"/>
      <c r="F430" s="16"/>
      <c r="G430" s="16"/>
      <c r="H430" s="8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</row>
    <row r="431" spans="1:35" ht="12.75" customHeight="1">
      <c r="A431" s="86"/>
      <c r="B431" s="16"/>
      <c r="C431" s="18"/>
      <c r="D431" s="18"/>
      <c r="E431" s="16"/>
      <c r="F431" s="16"/>
      <c r="G431" s="16"/>
      <c r="H431" s="8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</row>
    <row r="432" spans="1:35" ht="12.75" customHeight="1">
      <c r="A432" s="86"/>
      <c r="B432" s="16"/>
      <c r="C432" s="18"/>
      <c r="D432" s="18"/>
      <c r="E432" s="16"/>
      <c r="F432" s="16"/>
      <c r="G432" s="16"/>
      <c r="H432" s="8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</row>
    <row r="433" spans="1:35" ht="12.75" customHeight="1">
      <c r="A433" s="86"/>
      <c r="B433" s="16"/>
      <c r="C433" s="18"/>
      <c r="D433" s="18"/>
      <c r="E433" s="16"/>
      <c r="F433" s="16"/>
      <c r="G433" s="16"/>
      <c r="H433" s="8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</row>
    <row r="434" spans="1:35" ht="12.75" customHeight="1">
      <c r="A434" s="86"/>
      <c r="B434" s="16"/>
      <c r="C434" s="18"/>
      <c r="D434" s="18"/>
      <c r="E434" s="16"/>
      <c r="F434" s="16"/>
      <c r="G434" s="16"/>
      <c r="H434" s="8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</row>
    <row r="435" spans="1:35" ht="12.75" customHeight="1">
      <c r="A435" s="86"/>
      <c r="B435" s="16"/>
      <c r="C435" s="18"/>
      <c r="D435" s="18"/>
      <c r="E435" s="16"/>
      <c r="F435" s="16"/>
      <c r="G435" s="16"/>
      <c r="H435" s="8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</row>
    <row r="436" spans="1:35" ht="12.75" customHeight="1">
      <c r="A436" s="86"/>
      <c r="B436" s="16"/>
      <c r="C436" s="18"/>
      <c r="D436" s="18"/>
      <c r="E436" s="16"/>
      <c r="F436" s="16"/>
      <c r="G436" s="16"/>
      <c r="H436" s="8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</row>
    <row r="437" spans="1:35" ht="12.75" customHeight="1">
      <c r="A437" s="86"/>
      <c r="B437" s="16"/>
      <c r="C437" s="18"/>
      <c r="D437" s="18"/>
      <c r="E437" s="16"/>
      <c r="F437" s="16"/>
      <c r="G437" s="16"/>
      <c r="H437" s="8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</row>
    <row r="438" spans="1:35" ht="12.75" customHeight="1">
      <c r="A438" s="86"/>
      <c r="B438" s="16"/>
      <c r="C438" s="18"/>
      <c r="D438" s="18"/>
      <c r="E438" s="16"/>
      <c r="F438" s="16"/>
      <c r="G438" s="16"/>
      <c r="H438" s="8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</row>
    <row r="439" spans="1:35" ht="12.75" customHeight="1">
      <c r="A439" s="86"/>
      <c r="B439" s="16"/>
      <c r="C439" s="18"/>
      <c r="D439" s="18"/>
      <c r="E439" s="16"/>
      <c r="F439" s="16"/>
      <c r="G439" s="16"/>
      <c r="H439" s="8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</row>
    <row r="440" spans="1:35" ht="12.75" customHeight="1">
      <c r="A440" s="86"/>
      <c r="B440" s="16"/>
      <c r="C440" s="18"/>
      <c r="D440" s="18"/>
      <c r="E440" s="16"/>
      <c r="F440" s="16"/>
      <c r="G440" s="16"/>
      <c r="H440" s="8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</row>
    <row r="441" spans="1:35" ht="12.75" customHeight="1">
      <c r="A441" s="86"/>
      <c r="B441" s="16"/>
      <c r="C441" s="18"/>
      <c r="D441" s="18"/>
      <c r="E441" s="16"/>
      <c r="F441" s="16"/>
      <c r="G441" s="16"/>
      <c r="H441" s="8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</row>
    <row r="442" spans="1:35" ht="12.75" customHeight="1">
      <c r="A442" s="86"/>
      <c r="B442" s="16"/>
      <c r="C442" s="18"/>
      <c r="D442" s="18"/>
      <c r="E442" s="16"/>
      <c r="F442" s="16"/>
      <c r="G442" s="16"/>
      <c r="H442" s="8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</row>
    <row r="443" spans="1:35" ht="12.75" customHeight="1">
      <c r="A443" s="86"/>
      <c r="B443" s="16"/>
      <c r="C443" s="18"/>
      <c r="D443" s="18"/>
      <c r="E443" s="16"/>
      <c r="F443" s="16"/>
      <c r="G443" s="16"/>
      <c r="H443" s="8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</row>
    <row r="444" spans="1:35" ht="12.75" customHeight="1">
      <c r="A444" s="86"/>
      <c r="B444" s="16"/>
      <c r="C444" s="18"/>
      <c r="D444" s="18"/>
      <c r="E444" s="16"/>
      <c r="F444" s="16"/>
      <c r="G444" s="16"/>
      <c r="H444" s="8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</row>
    <row r="445" spans="1:35" ht="12.75" customHeight="1">
      <c r="A445" s="86"/>
      <c r="B445" s="16"/>
      <c r="C445" s="18"/>
      <c r="D445" s="18"/>
      <c r="E445" s="16"/>
      <c r="F445" s="16"/>
      <c r="G445" s="16"/>
      <c r="H445" s="8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</row>
    <row r="446" spans="1:35" ht="12.75" customHeight="1">
      <c r="A446" s="86"/>
      <c r="B446" s="16"/>
      <c r="C446" s="18"/>
      <c r="D446" s="18"/>
      <c r="E446" s="16"/>
      <c r="F446" s="16"/>
      <c r="G446" s="16"/>
      <c r="H446" s="8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</row>
    <row r="447" spans="1:35" ht="12.75" customHeight="1">
      <c r="A447" s="86"/>
      <c r="B447" s="16"/>
      <c r="C447" s="18"/>
      <c r="D447" s="18"/>
      <c r="E447" s="16"/>
      <c r="F447" s="16"/>
      <c r="G447" s="16"/>
      <c r="H447" s="8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</row>
    <row r="448" spans="1:35" ht="12.75" customHeight="1">
      <c r="A448" s="86"/>
      <c r="B448" s="16"/>
      <c r="C448" s="18"/>
      <c r="D448" s="18"/>
      <c r="E448" s="16"/>
      <c r="F448" s="16"/>
      <c r="G448" s="16"/>
      <c r="H448" s="8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</row>
    <row r="449" spans="1:35" ht="12.75" customHeight="1">
      <c r="A449" s="86"/>
      <c r="B449" s="16"/>
      <c r="C449" s="18"/>
      <c r="D449" s="18"/>
      <c r="E449" s="16"/>
      <c r="F449" s="16"/>
      <c r="G449" s="16"/>
      <c r="H449" s="8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</row>
    <row r="450" spans="1:35" ht="12.75" customHeight="1">
      <c r="A450" s="86"/>
      <c r="B450" s="16"/>
      <c r="C450" s="18"/>
      <c r="D450" s="18"/>
      <c r="E450" s="16"/>
      <c r="F450" s="16"/>
      <c r="G450" s="16"/>
      <c r="H450" s="8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</row>
    <row r="451" spans="1:35" ht="12.75" customHeight="1">
      <c r="A451" s="86"/>
      <c r="B451" s="16"/>
      <c r="C451" s="18"/>
      <c r="D451" s="18"/>
      <c r="E451" s="16"/>
      <c r="F451" s="16"/>
      <c r="G451" s="16"/>
      <c r="H451" s="8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</row>
    <row r="452" spans="1:35" ht="12.75" customHeight="1">
      <c r="A452" s="86"/>
      <c r="B452" s="16"/>
      <c r="C452" s="18"/>
      <c r="D452" s="18"/>
      <c r="E452" s="16"/>
      <c r="F452" s="16"/>
      <c r="G452" s="16"/>
      <c r="H452" s="8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</row>
    <row r="453" spans="1:35" ht="12.75" customHeight="1">
      <c r="A453" s="86"/>
      <c r="B453" s="16"/>
      <c r="C453" s="18"/>
      <c r="D453" s="18"/>
      <c r="E453" s="16"/>
      <c r="F453" s="16"/>
      <c r="G453" s="16"/>
      <c r="H453" s="8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</row>
    <row r="454" spans="1:35" ht="12.75" customHeight="1">
      <c r="A454" s="86"/>
      <c r="B454" s="16"/>
      <c r="C454" s="18"/>
      <c r="D454" s="18"/>
      <c r="E454" s="16"/>
      <c r="F454" s="16"/>
      <c r="G454" s="16"/>
      <c r="H454" s="8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</row>
    <row r="455" spans="1:35" ht="12.75" customHeight="1">
      <c r="A455" s="86"/>
      <c r="B455" s="16"/>
      <c r="C455" s="18"/>
      <c r="D455" s="18"/>
      <c r="E455" s="16"/>
      <c r="F455" s="16"/>
      <c r="G455" s="16"/>
      <c r="H455" s="8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</row>
    <row r="456" spans="1:35" ht="12.75" customHeight="1">
      <c r="A456" s="86"/>
      <c r="B456" s="16"/>
      <c r="C456" s="18"/>
      <c r="D456" s="18"/>
      <c r="E456" s="16"/>
      <c r="F456" s="16"/>
      <c r="G456" s="16"/>
      <c r="H456" s="8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</row>
    <row r="457" spans="1:35" ht="12.75" customHeight="1">
      <c r="A457" s="86"/>
      <c r="B457" s="16"/>
      <c r="C457" s="18"/>
      <c r="D457" s="18"/>
      <c r="E457" s="16"/>
      <c r="F457" s="16"/>
      <c r="G457" s="16"/>
      <c r="H457" s="8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</row>
    <row r="458" spans="1:35" ht="12.75" customHeight="1">
      <c r="A458" s="86"/>
      <c r="B458" s="16"/>
      <c r="C458" s="18"/>
      <c r="D458" s="18"/>
      <c r="E458" s="16"/>
      <c r="F458" s="16"/>
      <c r="G458" s="16"/>
      <c r="H458" s="8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</row>
    <row r="459" spans="1:35" ht="12.75" customHeight="1">
      <c r="A459" s="86"/>
      <c r="B459" s="16"/>
      <c r="C459" s="18"/>
      <c r="D459" s="18"/>
      <c r="E459" s="16"/>
      <c r="F459" s="16"/>
      <c r="G459" s="16"/>
      <c r="H459" s="8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</row>
    <row r="460" spans="1:35" ht="12.75" customHeight="1">
      <c r="A460" s="86"/>
      <c r="B460" s="16"/>
      <c r="C460" s="18"/>
      <c r="D460" s="18"/>
      <c r="E460" s="16"/>
      <c r="F460" s="16"/>
      <c r="G460" s="16"/>
      <c r="H460" s="8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</row>
    <row r="461" spans="1:35" ht="12.75" customHeight="1">
      <c r="A461" s="86"/>
      <c r="B461" s="16"/>
      <c r="C461" s="18"/>
      <c r="D461" s="18"/>
      <c r="E461" s="16"/>
      <c r="F461" s="16"/>
      <c r="G461" s="16"/>
      <c r="H461" s="8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</row>
    <row r="462" spans="1:35" ht="12.75" customHeight="1">
      <c r="A462" s="86"/>
      <c r="B462" s="16"/>
      <c r="C462" s="18"/>
      <c r="D462" s="18"/>
      <c r="E462" s="16"/>
      <c r="F462" s="16"/>
      <c r="G462" s="16"/>
      <c r="H462" s="8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</row>
    <row r="463" spans="1:35" ht="12.75" customHeight="1">
      <c r="A463" s="86"/>
      <c r="B463" s="16"/>
      <c r="C463" s="18"/>
      <c r="D463" s="18"/>
      <c r="E463" s="16"/>
      <c r="F463" s="16"/>
      <c r="G463" s="16"/>
      <c r="H463" s="8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</row>
    <row r="464" spans="1:35" ht="12.75" customHeight="1">
      <c r="A464" s="86"/>
      <c r="B464" s="16"/>
      <c r="C464" s="18"/>
      <c r="D464" s="18"/>
      <c r="E464" s="16"/>
      <c r="F464" s="16"/>
      <c r="G464" s="16"/>
      <c r="H464" s="8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</row>
    <row r="465" spans="1:35" ht="12.75" customHeight="1">
      <c r="A465" s="86"/>
      <c r="B465" s="16"/>
      <c r="C465" s="18"/>
      <c r="D465" s="18"/>
      <c r="E465" s="16"/>
      <c r="F465" s="16"/>
      <c r="G465" s="16"/>
      <c r="H465" s="8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</row>
    <row r="466" spans="1:35" ht="12.75" customHeight="1">
      <c r="A466" s="86"/>
      <c r="B466" s="16"/>
      <c r="C466" s="18"/>
      <c r="D466" s="18"/>
      <c r="E466" s="16"/>
      <c r="F466" s="16"/>
      <c r="G466" s="16"/>
      <c r="H466" s="8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</row>
    <row r="467" spans="1:35" ht="12.75" customHeight="1">
      <c r="A467" s="86"/>
      <c r="B467" s="16"/>
      <c r="C467" s="18"/>
      <c r="D467" s="18"/>
      <c r="E467" s="16"/>
      <c r="F467" s="16"/>
      <c r="G467" s="16"/>
      <c r="H467" s="8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  <c r="AC467" s="18"/>
      <c r="AD467" s="18"/>
      <c r="AE467" s="18"/>
      <c r="AF467" s="18"/>
      <c r="AG467" s="18"/>
      <c r="AH467" s="18"/>
      <c r="AI467" s="18"/>
    </row>
    <row r="468" spans="1:35" ht="12.75" customHeight="1">
      <c r="A468" s="86"/>
      <c r="B468" s="16"/>
      <c r="C468" s="18"/>
      <c r="D468" s="18"/>
      <c r="E468" s="16"/>
      <c r="F468" s="16"/>
      <c r="G468" s="16"/>
      <c r="H468" s="8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  <c r="AC468" s="18"/>
      <c r="AD468" s="18"/>
      <c r="AE468" s="18"/>
      <c r="AF468" s="18"/>
      <c r="AG468" s="18"/>
      <c r="AH468" s="18"/>
      <c r="AI468" s="18"/>
    </row>
    <row r="469" spans="1:35" ht="12.75" customHeight="1">
      <c r="A469" s="86"/>
      <c r="B469" s="16"/>
      <c r="C469" s="18"/>
      <c r="D469" s="18"/>
      <c r="E469" s="16"/>
      <c r="F469" s="16"/>
      <c r="G469" s="16"/>
      <c r="H469" s="8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B469" s="18"/>
      <c r="AC469" s="18"/>
      <c r="AD469" s="18"/>
      <c r="AE469" s="18"/>
      <c r="AF469" s="18"/>
      <c r="AG469" s="18"/>
      <c r="AH469" s="18"/>
      <c r="AI469" s="18"/>
    </row>
    <row r="470" spans="1:35" ht="12.75" customHeight="1">
      <c r="A470" s="86"/>
      <c r="B470" s="16"/>
      <c r="C470" s="18"/>
      <c r="D470" s="18"/>
      <c r="E470" s="16"/>
      <c r="F470" s="16"/>
      <c r="G470" s="16"/>
      <c r="H470" s="8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  <c r="AC470" s="18"/>
      <c r="AD470" s="18"/>
      <c r="AE470" s="18"/>
      <c r="AF470" s="18"/>
      <c r="AG470" s="18"/>
      <c r="AH470" s="18"/>
      <c r="AI470" s="18"/>
    </row>
    <row r="471" spans="1:35" ht="12.75" customHeight="1">
      <c r="A471" s="86"/>
      <c r="B471" s="16"/>
      <c r="C471" s="18"/>
      <c r="D471" s="18"/>
      <c r="E471" s="16"/>
      <c r="F471" s="16"/>
      <c r="G471" s="16"/>
      <c r="H471" s="8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  <c r="AC471" s="18"/>
      <c r="AD471" s="18"/>
      <c r="AE471" s="18"/>
      <c r="AF471" s="18"/>
      <c r="AG471" s="18"/>
      <c r="AH471" s="18"/>
      <c r="AI471" s="18"/>
    </row>
    <row r="472" spans="1:35" ht="12.75" customHeight="1">
      <c r="A472" s="86"/>
      <c r="B472" s="16"/>
      <c r="C472" s="18"/>
      <c r="D472" s="18"/>
      <c r="E472" s="16"/>
      <c r="F472" s="16"/>
      <c r="G472" s="16"/>
      <c r="H472" s="8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  <c r="AD472" s="18"/>
      <c r="AE472" s="18"/>
      <c r="AF472" s="18"/>
      <c r="AG472" s="18"/>
      <c r="AH472" s="18"/>
      <c r="AI472" s="18"/>
    </row>
    <row r="473" spans="1:35" ht="12.75" customHeight="1">
      <c r="A473" s="86"/>
      <c r="B473" s="16"/>
      <c r="C473" s="18"/>
      <c r="D473" s="18"/>
      <c r="E473" s="16"/>
      <c r="F473" s="16"/>
      <c r="G473" s="16"/>
      <c r="H473" s="8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  <c r="AC473" s="18"/>
      <c r="AD473" s="18"/>
      <c r="AE473" s="18"/>
      <c r="AF473" s="18"/>
      <c r="AG473" s="18"/>
      <c r="AH473" s="18"/>
      <c r="AI473" s="18"/>
    </row>
    <row r="474" spans="1:35" ht="12.75" customHeight="1">
      <c r="A474" s="86"/>
      <c r="B474" s="16"/>
      <c r="C474" s="18"/>
      <c r="D474" s="18"/>
      <c r="E474" s="16"/>
      <c r="F474" s="16"/>
      <c r="G474" s="16"/>
      <c r="H474" s="8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  <c r="AB474" s="18"/>
      <c r="AC474" s="18"/>
      <c r="AD474" s="18"/>
      <c r="AE474" s="18"/>
      <c r="AF474" s="18"/>
      <c r="AG474" s="18"/>
      <c r="AH474" s="18"/>
      <c r="AI474" s="18"/>
    </row>
    <row r="475" spans="1:35" ht="12.75" customHeight="1">
      <c r="A475" s="86"/>
      <c r="B475" s="16"/>
      <c r="C475" s="18"/>
      <c r="D475" s="18"/>
      <c r="E475" s="16"/>
      <c r="F475" s="16"/>
      <c r="G475" s="16"/>
      <c r="H475" s="8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  <c r="AC475" s="18"/>
      <c r="AD475" s="18"/>
      <c r="AE475" s="18"/>
      <c r="AF475" s="18"/>
      <c r="AG475" s="18"/>
      <c r="AH475" s="18"/>
      <c r="AI475" s="18"/>
    </row>
    <row r="476" spans="1:35" ht="12.75" customHeight="1">
      <c r="A476" s="86"/>
      <c r="B476" s="16"/>
      <c r="C476" s="18"/>
      <c r="D476" s="18"/>
      <c r="E476" s="16"/>
      <c r="F476" s="16"/>
      <c r="G476" s="16"/>
      <c r="H476" s="8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  <c r="AB476" s="18"/>
      <c r="AC476" s="18"/>
      <c r="AD476" s="18"/>
      <c r="AE476" s="18"/>
      <c r="AF476" s="18"/>
      <c r="AG476" s="18"/>
      <c r="AH476" s="18"/>
      <c r="AI476" s="18"/>
    </row>
    <row r="477" spans="1:35" ht="12.75" customHeight="1">
      <c r="A477" s="86"/>
      <c r="B477" s="16"/>
      <c r="C477" s="18"/>
      <c r="D477" s="18"/>
      <c r="E477" s="16"/>
      <c r="F477" s="16"/>
      <c r="G477" s="16"/>
      <c r="H477" s="8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  <c r="AC477" s="18"/>
      <c r="AD477" s="18"/>
      <c r="AE477" s="18"/>
      <c r="AF477" s="18"/>
      <c r="AG477" s="18"/>
      <c r="AH477" s="18"/>
      <c r="AI477" s="18"/>
    </row>
    <row r="478" spans="1:35" ht="12.75" customHeight="1">
      <c r="A478" s="86"/>
      <c r="B478" s="16"/>
      <c r="C478" s="18"/>
      <c r="D478" s="18"/>
      <c r="E478" s="16"/>
      <c r="F478" s="16"/>
      <c r="G478" s="16"/>
      <c r="H478" s="8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  <c r="AC478" s="18"/>
      <c r="AD478" s="18"/>
      <c r="AE478" s="18"/>
      <c r="AF478" s="18"/>
      <c r="AG478" s="18"/>
      <c r="AH478" s="18"/>
      <c r="AI478" s="18"/>
    </row>
    <row r="479" spans="1:35" ht="12.75" customHeight="1">
      <c r="A479" s="86"/>
      <c r="B479" s="16"/>
      <c r="C479" s="18"/>
      <c r="D479" s="18"/>
      <c r="E479" s="16"/>
      <c r="F479" s="16"/>
      <c r="G479" s="16"/>
      <c r="H479" s="8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  <c r="AB479" s="18"/>
      <c r="AC479" s="18"/>
      <c r="AD479" s="18"/>
      <c r="AE479" s="18"/>
      <c r="AF479" s="18"/>
      <c r="AG479" s="18"/>
      <c r="AH479" s="18"/>
      <c r="AI479" s="18"/>
    </row>
    <row r="480" spans="1:35" ht="12.75" customHeight="1">
      <c r="A480" s="86"/>
      <c r="B480" s="16"/>
      <c r="C480" s="18"/>
      <c r="D480" s="18"/>
      <c r="E480" s="16"/>
      <c r="F480" s="16"/>
      <c r="G480" s="16"/>
      <c r="H480" s="8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  <c r="AC480" s="18"/>
      <c r="AD480" s="18"/>
      <c r="AE480" s="18"/>
      <c r="AF480" s="18"/>
      <c r="AG480" s="18"/>
      <c r="AH480" s="18"/>
      <c r="AI480" s="18"/>
    </row>
    <row r="481" spans="1:35" ht="12.75" customHeight="1">
      <c r="A481" s="86"/>
      <c r="B481" s="16"/>
      <c r="C481" s="18"/>
      <c r="D481" s="18"/>
      <c r="E481" s="16"/>
      <c r="F481" s="16"/>
      <c r="G481" s="16"/>
      <c r="H481" s="8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  <c r="AC481" s="18"/>
      <c r="AD481" s="18"/>
      <c r="AE481" s="18"/>
      <c r="AF481" s="18"/>
      <c r="AG481" s="18"/>
      <c r="AH481" s="18"/>
      <c r="AI481" s="18"/>
    </row>
    <row r="482" spans="1:35" ht="12.75" customHeight="1">
      <c r="A482" s="86"/>
      <c r="B482" s="16"/>
      <c r="C482" s="18"/>
      <c r="D482" s="18"/>
      <c r="E482" s="16"/>
      <c r="F482" s="16"/>
      <c r="G482" s="16"/>
      <c r="H482" s="8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  <c r="AC482" s="18"/>
      <c r="AD482" s="18"/>
      <c r="AE482" s="18"/>
      <c r="AF482" s="18"/>
      <c r="AG482" s="18"/>
      <c r="AH482" s="18"/>
      <c r="AI482" s="18"/>
    </row>
    <row r="483" spans="1:35" ht="12.75" customHeight="1">
      <c r="A483" s="86"/>
      <c r="B483" s="16"/>
      <c r="C483" s="18"/>
      <c r="D483" s="18"/>
      <c r="E483" s="16"/>
      <c r="F483" s="16"/>
      <c r="G483" s="16"/>
      <c r="H483" s="8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  <c r="AC483" s="18"/>
      <c r="AD483" s="18"/>
      <c r="AE483" s="18"/>
      <c r="AF483" s="18"/>
      <c r="AG483" s="18"/>
      <c r="AH483" s="18"/>
      <c r="AI483" s="18"/>
    </row>
    <row r="484" spans="1:35" ht="12.75" customHeight="1">
      <c r="A484" s="86"/>
      <c r="B484" s="16"/>
      <c r="C484" s="18"/>
      <c r="D484" s="18"/>
      <c r="E484" s="16"/>
      <c r="F484" s="16"/>
      <c r="G484" s="16"/>
      <c r="H484" s="8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  <c r="AC484" s="18"/>
      <c r="AD484" s="18"/>
      <c r="AE484" s="18"/>
      <c r="AF484" s="18"/>
      <c r="AG484" s="18"/>
      <c r="AH484" s="18"/>
      <c r="AI484" s="18"/>
    </row>
    <row r="485" spans="1:35" ht="12.75" customHeight="1">
      <c r="A485" s="86"/>
      <c r="B485" s="16"/>
      <c r="C485" s="18"/>
      <c r="D485" s="18"/>
      <c r="E485" s="16"/>
      <c r="F485" s="16"/>
      <c r="G485" s="16"/>
      <c r="H485" s="8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  <c r="AC485" s="18"/>
      <c r="AD485" s="18"/>
      <c r="AE485" s="18"/>
      <c r="AF485" s="18"/>
      <c r="AG485" s="18"/>
      <c r="AH485" s="18"/>
      <c r="AI485" s="18"/>
    </row>
    <row r="486" spans="1:35" ht="12.75" customHeight="1">
      <c r="A486" s="86"/>
      <c r="B486" s="16"/>
      <c r="C486" s="18"/>
      <c r="D486" s="18"/>
      <c r="E486" s="16"/>
      <c r="F486" s="16"/>
      <c r="G486" s="16"/>
      <c r="H486" s="8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  <c r="AD486" s="18"/>
      <c r="AE486" s="18"/>
      <c r="AF486" s="18"/>
      <c r="AG486" s="18"/>
      <c r="AH486" s="18"/>
      <c r="AI486" s="18"/>
    </row>
    <row r="487" spans="1:35" ht="12.75" customHeight="1">
      <c r="A487" s="86"/>
      <c r="B487" s="16"/>
      <c r="C487" s="18"/>
      <c r="D487" s="18"/>
      <c r="E487" s="16"/>
      <c r="F487" s="16"/>
      <c r="G487" s="16"/>
      <c r="H487" s="8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18"/>
      <c r="AC487" s="18"/>
      <c r="AD487" s="18"/>
      <c r="AE487" s="18"/>
      <c r="AF487" s="18"/>
      <c r="AG487" s="18"/>
      <c r="AH487" s="18"/>
      <c r="AI487" s="18"/>
    </row>
    <row r="488" spans="1:35" ht="12.75" customHeight="1">
      <c r="A488" s="86"/>
      <c r="B488" s="16"/>
      <c r="C488" s="18"/>
      <c r="D488" s="18"/>
      <c r="E488" s="16"/>
      <c r="F488" s="16"/>
      <c r="G488" s="16"/>
      <c r="H488" s="8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  <c r="AC488" s="18"/>
      <c r="AD488" s="18"/>
      <c r="AE488" s="18"/>
      <c r="AF488" s="18"/>
      <c r="AG488" s="18"/>
      <c r="AH488" s="18"/>
      <c r="AI488" s="18"/>
    </row>
    <row r="489" spans="1:35" ht="12.75" customHeight="1">
      <c r="A489" s="86"/>
      <c r="B489" s="16"/>
      <c r="C489" s="18"/>
      <c r="D489" s="18"/>
      <c r="E489" s="16"/>
      <c r="F489" s="16"/>
      <c r="G489" s="16"/>
      <c r="H489" s="8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  <c r="AC489" s="18"/>
      <c r="AD489" s="18"/>
      <c r="AE489" s="18"/>
      <c r="AF489" s="18"/>
      <c r="AG489" s="18"/>
      <c r="AH489" s="18"/>
      <c r="AI489" s="18"/>
    </row>
    <row r="490" spans="1:35" ht="12.75" customHeight="1">
      <c r="A490" s="86"/>
      <c r="B490" s="16"/>
      <c r="C490" s="18"/>
      <c r="D490" s="18"/>
      <c r="E490" s="16"/>
      <c r="F490" s="16"/>
      <c r="G490" s="16"/>
      <c r="H490" s="8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  <c r="AB490" s="18"/>
      <c r="AC490" s="18"/>
      <c r="AD490" s="18"/>
      <c r="AE490" s="18"/>
      <c r="AF490" s="18"/>
      <c r="AG490" s="18"/>
      <c r="AH490" s="18"/>
      <c r="AI490" s="18"/>
    </row>
    <row r="491" spans="1:35" ht="12.75" customHeight="1">
      <c r="A491" s="86"/>
      <c r="B491" s="16"/>
      <c r="C491" s="18"/>
      <c r="D491" s="18"/>
      <c r="E491" s="16"/>
      <c r="F491" s="16"/>
      <c r="G491" s="16"/>
      <c r="H491" s="8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  <c r="AC491" s="18"/>
      <c r="AD491" s="18"/>
      <c r="AE491" s="18"/>
      <c r="AF491" s="18"/>
      <c r="AG491" s="18"/>
      <c r="AH491" s="18"/>
      <c r="AI491" s="18"/>
    </row>
    <row r="492" spans="1:35" ht="12.75" customHeight="1">
      <c r="A492" s="86"/>
      <c r="B492" s="16"/>
      <c r="C492" s="18"/>
      <c r="D492" s="18"/>
      <c r="E492" s="16"/>
      <c r="F492" s="16"/>
      <c r="G492" s="16"/>
      <c r="H492" s="8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  <c r="AC492" s="18"/>
      <c r="AD492" s="18"/>
      <c r="AE492" s="18"/>
      <c r="AF492" s="18"/>
      <c r="AG492" s="18"/>
      <c r="AH492" s="18"/>
      <c r="AI492" s="18"/>
    </row>
    <row r="493" spans="1:35" ht="12.75" customHeight="1">
      <c r="A493" s="86"/>
      <c r="B493" s="16"/>
      <c r="C493" s="18"/>
      <c r="D493" s="18"/>
      <c r="E493" s="16"/>
      <c r="F493" s="16"/>
      <c r="G493" s="16"/>
      <c r="H493" s="8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  <c r="AC493" s="18"/>
      <c r="AD493" s="18"/>
      <c r="AE493" s="18"/>
      <c r="AF493" s="18"/>
      <c r="AG493" s="18"/>
      <c r="AH493" s="18"/>
      <c r="AI493" s="18"/>
    </row>
    <row r="494" spans="1:35" ht="12.75" customHeight="1">
      <c r="A494" s="86"/>
      <c r="B494" s="16"/>
      <c r="C494" s="18"/>
      <c r="D494" s="18"/>
      <c r="E494" s="16"/>
      <c r="F494" s="16"/>
      <c r="G494" s="16"/>
      <c r="H494" s="8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B494" s="18"/>
      <c r="AC494" s="18"/>
      <c r="AD494" s="18"/>
      <c r="AE494" s="18"/>
      <c r="AF494" s="18"/>
      <c r="AG494" s="18"/>
      <c r="AH494" s="18"/>
      <c r="AI494" s="18"/>
    </row>
    <row r="495" spans="1:35" ht="12.75" customHeight="1">
      <c r="A495" s="86"/>
      <c r="B495" s="16"/>
      <c r="C495" s="18"/>
      <c r="D495" s="18"/>
      <c r="E495" s="16"/>
      <c r="F495" s="16"/>
      <c r="G495" s="16"/>
      <c r="H495" s="8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  <c r="AC495" s="18"/>
      <c r="AD495" s="18"/>
      <c r="AE495" s="18"/>
      <c r="AF495" s="18"/>
      <c r="AG495" s="18"/>
      <c r="AH495" s="18"/>
      <c r="AI495" s="18"/>
    </row>
    <row r="496" spans="1:35" ht="12.75" customHeight="1">
      <c r="A496" s="86"/>
      <c r="B496" s="16"/>
      <c r="C496" s="18"/>
      <c r="D496" s="18"/>
      <c r="E496" s="16"/>
      <c r="F496" s="16"/>
      <c r="G496" s="16"/>
      <c r="H496" s="8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B496" s="18"/>
      <c r="AC496" s="18"/>
      <c r="AD496" s="18"/>
      <c r="AE496" s="18"/>
      <c r="AF496" s="18"/>
      <c r="AG496" s="18"/>
      <c r="AH496" s="18"/>
      <c r="AI496" s="18"/>
    </row>
    <row r="497" spans="1:35" ht="12.75" customHeight="1">
      <c r="A497" s="86"/>
      <c r="B497" s="16"/>
      <c r="C497" s="18"/>
      <c r="D497" s="18"/>
      <c r="E497" s="16"/>
      <c r="F497" s="16"/>
      <c r="G497" s="16"/>
      <c r="H497" s="8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  <c r="AB497" s="18"/>
      <c r="AC497" s="18"/>
      <c r="AD497" s="18"/>
      <c r="AE497" s="18"/>
      <c r="AF497" s="18"/>
      <c r="AG497" s="18"/>
      <c r="AH497" s="18"/>
      <c r="AI497" s="18"/>
    </row>
    <row r="498" spans="1:35" ht="12.75" customHeight="1">
      <c r="A498" s="86"/>
      <c r="B498" s="16"/>
      <c r="C498" s="18"/>
      <c r="D498" s="18"/>
      <c r="E498" s="16"/>
      <c r="F498" s="16"/>
      <c r="G498" s="16"/>
      <c r="H498" s="8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  <c r="AC498" s="18"/>
      <c r="AD498" s="18"/>
      <c r="AE498" s="18"/>
      <c r="AF498" s="18"/>
      <c r="AG498" s="18"/>
      <c r="AH498" s="18"/>
      <c r="AI498" s="18"/>
    </row>
    <row r="499" spans="1:35" ht="12.75" customHeight="1">
      <c r="A499" s="86"/>
      <c r="B499" s="16"/>
      <c r="C499" s="18"/>
      <c r="D499" s="18"/>
      <c r="E499" s="16"/>
      <c r="F499" s="16"/>
      <c r="G499" s="16"/>
      <c r="H499" s="8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  <c r="AD499" s="18"/>
      <c r="AE499" s="18"/>
      <c r="AF499" s="18"/>
      <c r="AG499" s="18"/>
      <c r="AH499" s="18"/>
      <c r="AI499" s="18"/>
    </row>
    <row r="500" spans="1:35" ht="12.75" customHeight="1">
      <c r="A500" s="86"/>
      <c r="B500" s="16"/>
      <c r="C500" s="18"/>
      <c r="D500" s="18"/>
      <c r="E500" s="16"/>
      <c r="F500" s="16"/>
      <c r="G500" s="16"/>
      <c r="H500" s="8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  <c r="AC500" s="18"/>
      <c r="AD500" s="18"/>
      <c r="AE500" s="18"/>
      <c r="AF500" s="18"/>
      <c r="AG500" s="18"/>
      <c r="AH500" s="18"/>
      <c r="AI500" s="18"/>
    </row>
  </sheetData>
  <mergeCells count="3">
    <mergeCell ref="A5:B5"/>
    <mergeCell ref="C5:D5"/>
    <mergeCell ref="B7:C7"/>
  </mergeCells>
  <hyperlinks>
    <hyperlink ref="E6" location="Main!A1" display="Back To Main Page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480"/>
  <sheetViews>
    <sheetView zoomScale="85" zoomScaleNormal="85" workbookViewId="0">
      <selection activeCell="B98" sqref="B98:G98"/>
    </sheetView>
  </sheetViews>
  <sheetFormatPr defaultColWidth="17.28515625" defaultRowHeight="15" customHeight="1"/>
  <cols>
    <col min="1" max="1" width="4.42578125" customWidth="1"/>
    <col min="2" max="2" width="10.28515625" customWidth="1"/>
    <col min="3" max="3" width="10.28515625" hidden="1" customWidth="1"/>
    <col min="4" max="4" width="33.28515625" customWidth="1"/>
    <col min="5" max="5" width="8" customWidth="1"/>
    <col min="6" max="6" width="13.7109375" customWidth="1"/>
    <col min="7" max="7" width="9.5703125" customWidth="1"/>
    <col min="8" max="8" width="11" customWidth="1"/>
    <col min="9" max="9" width="13.42578125" customWidth="1"/>
    <col min="10" max="10" width="21.7109375" customWidth="1"/>
    <col min="11" max="11" width="10.7109375" customWidth="1"/>
    <col min="12" max="12" width="10.5703125" customWidth="1"/>
    <col min="13" max="14" width="14" customWidth="1"/>
    <col min="15" max="15" width="15.85546875" customWidth="1"/>
    <col min="16" max="16" width="14.5703125" customWidth="1"/>
    <col min="17" max="17" width="17.7109375" customWidth="1"/>
    <col min="18" max="18" width="5.7109375" hidden="1" customWidth="1"/>
    <col min="19" max="19" width="12.7109375" customWidth="1"/>
    <col min="20" max="20" width="8.28515625" customWidth="1"/>
    <col min="21" max="38" width="9.28515625" customWidth="1"/>
  </cols>
  <sheetData>
    <row r="1" spans="1:38" ht="12.75" customHeight="1">
      <c r="A1" s="1"/>
      <c r="B1" s="1"/>
      <c r="C1" s="1"/>
      <c r="D1" s="1"/>
      <c r="E1" s="1"/>
      <c r="F1" s="6"/>
      <c r="G1" s="6"/>
      <c r="H1" s="6"/>
      <c r="I1" s="6"/>
      <c r="J1" s="1"/>
      <c r="K1" s="6"/>
      <c r="L1" s="6"/>
      <c r="M1" s="6"/>
      <c r="N1" s="1"/>
      <c r="O1" s="1"/>
      <c r="Q1" s="1"/>
      <c r="R1" s="6"/>
      <c r="S1" s="1"/>
      <c r="T1" s="1"/>
      <c r="U1" s="1"/>
      <c r="V1" s="1"/>
      <c r="W1" s="1"/>
      <c r="X1" s="1"/>
      <c r="Y1" s="1"/>
      <c r="Z1" s="1"/>
    </row>
    <row r="2" spans="1:38" ht="12" customHeight="1">
      <c r="A2" s="20"/>
      <c r="B2" s="20"/>
      <c r="C2" s="20"/>
      <c r="D2" s="20"/>
      <c r="E2" s="20"/>
      <c r="F2" s="89"/>
      <c r="G2" s="89"/>
      <c r="H2" s="89"/>
      <c r="I2" s="89"/>
      <c r="J2" s="20"/>
      <c r="K2" s="89"/>
      <c r="L2" s="89"/>
      <c r="M2" s="89"/>
      <c r="N2" s="20"/>
      <c r="O2" s="1"/>
      <c r="Q2" s="1"/>
      <c r="R2" s="6"/>
      <c r="S2" s="1"/>
      <c r="T2" s="1"/>
      <c r="U2" s="1"/>
      <c r="V2" s="1"/>
      <c r="W2" s="1"/>
      <c r="X2" s="1"/>
      <c r="Y2" s="1"/>
      <c r="Z2" s="1"/>
    </row>
    <row r="3" spans="1:38" ht="12.75" customHeight="1">
      <c r="A3" s="20"/>
      <c r="B3" s="2"/>
      <c r="C3" s="2"/>
      <c r="D3" s="2"/>
      <c r="E3" s="2"/>
      <c r="F3" s="2"/>
      <c r="G3" s="2"/>
      <c r="H3" s="2"/>
      <c r="I3" s="2"/>
      <c r="J3" s="3"/>
      <c r="K3" s="90"/>
      <c r="L3" s="89"/>
      <c r="M3" s="89"/>
      <c r="N3" s="20"/>
      <c r="O3" s="1"/>
      <c r="Q3" s="1"/>
      <c r="R3" s="6"/>
      <c r="S3" s="1"/>
      <c r="T3" s="1"/>
      <c r="U3" s="1"/>
      <c r="V3" s="1"/>
      <c r="W3" s="1"/>
      <c r="X3" s="1"/>
      <c r="Y3" s="1"/>
      <c r="Z3" s="1"/>
    </row>
    <row r="4" spans="1:38" ht="12.75" customHeight="1">
      <c r="A4" s="20"/>
      <c r="B4" s="2"/>
      <c r="C4" s="2"/>
      <c r="D4" s="2"/>
      <c r="E4" s="2"/>
      <c r="F4" s="2"/>
      <c r="G4" s="2"/>
      <c r="H4" s="2"/>
      <c r="I4" s="91"/>
      <c r="J4" s="3"/>
      <c r="K4" s="90"/>
      <c r="L4" s="89"/>
      <c r="M4" s="89"/>
      <c r="N4" s="20"/>
      <c r="O4" s="1"/>
      <c r="Q4" s="1"/>
      <c r="R4" s="6"/>
      <c r="S4" s="1"/>
      <c r="T4" s="1"/>
      <c r="U4" s="1"/>
      <c r="V4" s="1"/>
      <c r="W4" s="1"/>
      <c r="X4" s="1"/>
      <c r="Y4" s="1"/>
      <c r="Z4" s="1"/>
    </row>
    <row r="5" spans="1:38" ht="25.5" customHeight="1">
      <c r="A5" s="1"/>
      <c r="B5" s="1"/>
      <c r="C5" s="1"/>
      <c r="D5" s="1"/>
      <c r="E5" s="1"/>
      <c r="F5" s="6"/>
      <c r="G5" s="6"/>
      <c r="H5" s="6"/>
      <c r="I5" s="6"/>
      <c r="J5" s="1"/>
      <c r="K5" s="6"/>
      <c r="L5" s="56"/>
      <c r="M5" s="387" t="s">
        <v>287</v>
      </c>
      <c r="N5" s="1"/>
      <c r="O5" s="1"/>
      <c r="Q5" s="1"/>
      <c r="R5" s="6"/>
      <c r="S5" s="1"/>
      <c r="T5" s="1"/>
      <c r="U5" s="1"/>
      <c r="V5" s="1"/>
      <c r="W5" s="1"/>
      <c r="X5" s="1"/>
      <c r="Y5" s="1"/>
      <c r="Z5" s="1"/>
    </row>
    <row r="6" spans="1:38" ht="20.25" customHeight="1">
      <c r="A6" s="92" t="s">
        <v>898</v>
      </c>
      <c r="D6" s="1"/>
      <c r="E6" s="1"/>
      <c r="F6" s="6"/>
      <c r="G6" s="6"/>
      <c r="H6" s="6"/>
      <c r="I6" s="6"/>
      <c r="J6" s="1"/>
      <c r="K6" s="6"/>
      <c r="L6" s="6"/>
      <c r="M6" s="93"/>
      <c r="N6" s="1"/>
      <c r="O6" s="1"/>
      <c r="Q6" s="1"/>
      <c r="R6" s="6"/>
      <c r="S6" s="1"/>
      <c r="T6" s="1"/>
      <c r="U6" s="1"/>
      <c r="V6" s="1"/>
      <c r="W6" s="1"/>
      <c r="X6" s="1"/>
      <c r="Y6" s="1"/>
      <c r="Z6" s="1"/>
    </row>
    <row r="7" spans="1:38" ht="12.75" customHeight="1">
      <c r="A7" s="1"/>
      <c r="B7" s="1"/>
      <c r="C7" s="1"/>
      <c r="D7" s="1"/>
      <c r="E7" s="1"/>
      <c r="F7" s="6"/>
      <c r="G7" s="6"/>
      <c r="H7" s="6"/>
      <c r="I7" s="6"/>
      <c r="J7" s="1"/>
      <c r="K7" s="6"/>
      <c r="L7" s="6"/>
      <c r="M7" s="93">
        <f>Main!B10</f>
        <v>44607</v>
      </c>
      <c r="N7" s="1"/>
      <c r="O7" s="1"/>
      <c r="Q7" s="1"/>
      <c r="R7" s="6"/>
      <c r="S7" s="1"/>
      <c r="T7" s="1"/>
      <c r="U7" s="1"/>
      <c r="V7" s="1"/>
      <c r="W7" s="1"/>
      <c r="X7" s="1"/>
      <c r="Y7" s="1"/>
    </row>
    <row r="8" spans="1:38" ht="12.75" customHeight="1">
      <c r="B8" s="94" t="s">
        <v>578</v>
      </c>
      <c r="C8" s="94"/>
      <c r="D8" s="94"/>
      <c r="E8" s="94"/>
      <c r="F8" s="6"/>
      <c r="G8" s="6"/>
      <c r="H8" s="6"/>
      <c r="I8" s="6"/>
      <c r="J8" s="1"/>
      <c r="K8" s="6"/>
      <c r="L8" s="6"/>
      <c r="M8" s="6"/>
      <c r="N8" s="1"/>
      <c r="O8" s="1"/>
      <c r="Q8" s="1"/>
      <c r="R8" s="6"/>
      <c r="S8" s="1"/>
      <c r="T8" s="1"/>
      <c r="U8" s="1"/>
      <c r="V8" s="1"/>
      <c r="W8" s="1"/>
      <c r="X8" s="1"/>
      <c r="Y8" s="1"/>
      <c r="Z8" s="1"/>
    </row>
    <row r="9" spans="1:38" ht="38.25" customHeight="1">
      <c r="A9" s="95" t="s">
        <v>16</v>
      </c>
      <c r="B9" s="96" t="s">
        <v>568</v>
      </c>
      <c r="C9" s="96"/>
      <c r="D9" s="97" t="s">
        <v>579</v>
      </c>
      <c r="E9" s="96" t="s">
        <v>580</v>
      </c>
      <c r="F9" s="96" t="s">
        <v>581</v>
      </c>
      <c r="G9" s="96" t="s">
        <v>582</v>
      </c>
      <c r="H9" s="96" t="s">
        <v>583</v>
      </c>
      <c r="I9" s="96" t="s">
        <v>584</v>
      </c>
      <c r="J9" s="95" t="s">
        <v>585</v>
      </c>
      <c r="K9" s="96" t="s">
        <v>586</v>
      </c>
      <c r="L9" s="98" t="s">
        <v>587</v>
      </c>
      <c r="M9" s="98" t="s">
        <v>588</v>
      </c>
      <c r="N9" s="96" t="s">
        <v>589</v>
      </c>
      <c r="O9" s="97" t="s">
        <v>590</v>
      </c>
      <c r="P9" s="96" t="s">
        <v>823</v>
      </c>
      <c r="Q9" s="1"/>
      <c r="R9" s="6"/>
      <c r="S9" s="1"/>
      <c r="T9" s="1"/>
      <c r="U9" s="1"/>
      <c r="V9" s="1"/>
      <c r="W9" s="1"/>
      <c r="X9" s="1"/>
    </row>
    <row r="10" spans="1:38" s="252" customFormat="1" ht="12.75" customHeight="1">
      <c r="A10" s="306">
        <v>1</v>
      </c>
      <c r="B10" s="307">
        <v>44582</v>
      </c>
      <c r="C10" s="308"/>
      <c r="D10" s="309" t="s">
        <v>114</v>
      </c>
      <c r="E10" s="310" t="s">
        <v>593</v>
      </c>
      <c r="F10" s="311" t="s">
        <v>864</v>
      </c>
      <c r="G10" s="311">
        <v>1090</v>
      </c>
      <c r="H10" s="310"/>
      <c r="I10" s="312" t="s">
        <v>865</v>
      </c>
      <c r="J10" s="284" t="s">
        <v>594</v>
      </c>
      <c r="K10" s="284"/>
      <c r="L10" s="285"/>
      <c r="M10" s="286"/>
      <c r="N10" s="284"/>
      <c r="O10" s="287"/>
      <c r="P10" s="282">
        <f>VLOOKUP(D10,'MidCap Intra'!B55:C548,2,0)</f>
        <v>1146.45</v>
      </c>
      <c r="Q10" s="251"/>
      <c r="R10" s="251" t="s">
        <v>592</v>
      </c>
      <c r="S10" s="251"/>
      <c r="T10" s="251"/>
      <c r="U10" s="251"/>
      <c r="V10" s="251"/>
      <c r="W10" s="251"/>
      <c r="X10" s="251"/>
      <c r="Y10" s="251"/>
      <c r="Z10" s="251"/>
      <c r="AA10" s="251"/>
      <c r="AB10" s="251"/>
      <c r="AC10" s="251"/>
      <c r="AD10" s="251"/>
      <c r="AE10" s="251"/>
      <c r="AF10" s="251"/>
      <c r="AG10" s="251"/>
      <c r="AH10" s="251"/>
      <c r="AI10" s="251"/>
      <c r="AJ10" s="251"/>
      <c r="AK10" s="251"/>
      <c r="AL10" s="251"/>
    </row>
    <row r="11" spans="1:38" s="252" customFormat="1" ht="12.75" customHeight="1">
      <c r="A11" s="306">
        <v>2</v>
      </c>
      <c r="B11" s="307">
        <v>44582</v>
      </c>
      <c r="C11" s="308"/>
      <c r="D11" s="309" t="s">
        <v>202</v>
      </c>
      <c r="E11" s="310" t="s">
        <v>593</v>
      </c>
      <c r="F11" s="311" t="s">
        <v>866</v>
      </c>
      <c r="G11" s="311">
        <v>3590</v>
      </c>
      <c r="H11" s="310"/>
      <c r="I11" s="312" t="s">
        <v>867</v>
      </c>
      <c r="J11" s="284" t="s">
        <v>594</v>
      </c>
      <c r="K11" s="284"/>
      <c r="L11" s="285"/>
      <c r="M11" s="286"/>
      <c r="N11" s="284"/>
      <c r="O11" s="287"/>
      <c r="P11" s="282">
        <f>VLOOKUP(D11,'MidCap Intra'!B56:C549,2,0)</f>
        <v>3733.75</v>
      </c>
      <c r="Q11" s="251"/>
      <c r="R11" s="251" t="s">
        <v>592</v>
      </c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  <c r="AG11" s="251"/>
      <c r="AH11" s="251"/>
      <c r="AI11" s="251"/>
      <c r="AJ11" s="251"/>
      <c r="AK11" s="251"/>
      <c r="AL11" s="251"/>
    </row>
    <row r="12" spans="1:38" s="252" customFormat="1" ht="12.75" customHeight="1">
      <c r="A12" s="365">
        <v>3</v>
      </c>
      <c r="B12" s="250">
        <v>44586</v>
      </c>
      <c r="C12" s="366"/>
      <c r="D12" s="367" t="s">
        <v>534</v>
      </c>
      <c r="E12" s="368" t="s">
        <v>593</v>
      </c>
      <c r="F12" s="369">
        <v>1255</v>
      </c>
      <c r="G12" s="369">
        <v>1190</v>
      </c>
      <c r="H12" s="368">
        <v>1327.5</v>
      </c>
      <c r="I12" s="370" t="s">
        <v>868</v>
      </c>
      <c r="J12" s="99" t="s">
        <v>907</v>
      </c>
      <c r="K12" s="99">
        <f t="shared" ref="K12" si="0">H12-F12</f>
        <v>72.5</v>
      </c>
      <c r="L12" s="100">
        <f t="shared" ref="L12" si="1">(F12*-0.7)/100</f>
        <v>-8.7850000000000001</v>
      </c>
      <c r="M12" s="101">
        <f t="shared" ref="M12" si="2">(K12+L12)/F12</f>
        <v>5.076892430278885E-2</v>
      </c>
      <c r="N12" s="99" t="s">
        <v>591</v>
      </c>
      <c r="O12" s="102">
        <v>44595</v>
      </c>
      <c r="P12" s="100"/>
      <c r="Q12" s="251"/>
      <c r="R12" s="251" t="s">
        <v>592</v>
      </c>
      <c r="S12" s="251"/>
      <c r="T12" s="251"/>
      <c r="U12" s="251"/>
      <c r="V12" s="251"/>
      <c r="W12" s="251"/>
      <c r="X12" s="251"/>
      <c r="Y12" s="251"/>
      <c r="Z12" s="251"/>
      <c r="AA12" s="251"/>
      <c r="AB12" s="251"/>
      <c r="AC12" s="251"/>
      <c r="AD12" s="251"/>
      <c r="AE12" s="251"/>
      <c r="AF12" s="251"/>
      <c r="AG12" s="251"/>
      <c r="AH12" s="251"/>
      <c r="AI12" s="251"/>
      <c r="AJ12" s="251"/>
      <c r="AK12" s="251"/>
      <c r="AL12" s="251"/>
    </row>
    <row r="13" spans="1:38" s="252" customFormat="1" ht="12.75" customHeight="1">
      <c r="A13" s="365">
        <v>4</v>
      </c>
      <c r="B13" s="250">
        <v>44586</v>
      </c>
      <c r="C13" s="366"/>
      <c r="D13" s="367" t="s">
        <v>115</v>
      </c>
      <c r="E13" s="368" t="s">
        <v>593</v>
      </c>
      <c r="F13" s="369">
        <v>2500</v>
      </c>
      <c r="G13" s="369">
        <v>2340</v>
      </c>
      <c r="H13" s="368">
        <v>2595</v>
      </c>
      <c r="I13" s="370" t="s">
        <v>869</v>
      </c>
      <c r="J13" s="99" t="s">
        <v>886</v>
      </c>
      <c r="K13" s="99">
        <f t="shared" ref="K13" si="3">H13-F13</f>
        <v>95</v>
      </c>
      <c r="L13" s="100">
        <f t="shared" ref="L13" si="4">(F13*-0.7)/100</f>
        <v>-17.5</v>
      </c>
      <c r="M13" s="101">
        <f t="shared" ref="M13" si="5">(K13+L13)/F13</f>
        <v>3.1E-2</v>
      </c>
      <c r="N13" s="99" t="s">
        <v>591</v>
      </c>
      <c r="O13" s="102">
        <v>44593</v>
      </c>
      <c r="P13" s="371"/>
      <c r="Q13" s="251"/>
      <c r="R13" s="251" t="s">
        <v>592</v>
      </c>
      <c r="S13" s="251"/>
      <c r="T13" s="251"/>
      <c r="U13" s="251"/>
      <c r="V13" s="251"/>
      <c r="W13" s="251"/>
      <c r="X13" s="251"/>
      <c r="Y13" s="251"/>
      <c r="Z13" s="251"/>
      <c r="AA13" s="251"/>
      <c r="AB13" s="251"/>
      <c r="AC13" s="251"/>
      <c r="AD13" s="251"/>
      <c r="AE13" s="251"/>
      <c r="AF13" s="251"/>
      <c r="AG13" s="251"/>
      <c r="AH13" s="251"/>
      <c r="AI13" s="251"/>
      <c r="AJ13" s="251"/>
      <c r="AK13" s="251"/>
      <c r="AL13" s="251"/>
    </row>
    <row r="14" spans="1:38" s="252" customFormat="1" ht="12.75" customHeight="1">
      <c r="A14" s="365">
        <v>5</v>
      </c>
      <c r="B14" s="250">
        <v>44586</v>
      </c>
      <c r="C14" s="366"/>
      <c r="D14" s="367" t="s">
        <v>333</v>
      </c>
      <c r="E14" s="368" t="s">
        <v>593</v>
      </c>
      <c r="F14" s="369">
        <v>855</v>
      </c>
      <c r="G14" s="369">
        <v>815</v>
      </c>
      <c r="H14" s="368">
        <v>905</v>
      </c>
      <c r="I14" s="370" t="s">
        <v>870</v>
      </c>
      <c r="J14" s="99" t="s">
        <v>925</v>
      </c>
      <c r="K14" s="99">
        <f t="shared" ref="K14" si="6">H14-F14</f>
        <v>50</v>
      </c>
      <c r="L14" s="100">
        <f t="shared" ref="L14" si="7">(F14*-0.7)/100</f>
        <v>-5.9850000000000003</v>
      </c>
      <c r="M14" s="101">
        <f t="shared" ref="M14" si="8">(K14+L14)/F14</f>
        <v>5.1479532163742688E-2</v>
      </c>
      <c r="N14" s="99" t="s">
        <v>591</v>
      </c>
      <c r="O14" s="102">
        <v>44596</v>
      </c>
      <c r="P14" s="371"/>
      <c r="Q14" s="251"/>
      <c r="R14" s="251" t="s">
        <v>592</v>
      </c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51"/>
      <c r="AL14" s="251"/>
    </row>
    <row r="15" spans="1:38" s="252" customFormat="1" ht="12.75" customHeight="1">
      <c r="A15" s="306">
        <v>6</v>
      </c>
      <c r="B15" s="253">
        <v>44586</v>
      </c>
      <c r="C15" s="308"/>
      <c r="D15" s="309" t="s">
        <v>207</v>
      </c>
      <c r="E15" s="310" t="s">
        <v>593</v>
      </c>
      <c r="F15" s="311" t="s">
        <v>945</v>
      </c>
      <c r="G15" s="311">
        <v>995</v>
      </c>
      <c r="H15" s="310"/>
      <c r="I15" s="312" t="s">
        <v>873</v>
      </c>
      <c r="J15" s="284" t="s">
        <v>594</v>
      </c>
      <c r="K15" s="284"/>
      <c r="L15" s="285"/>
      <c r="M15" s="286"/>
      <c r="N15" s="284"/>
      <c r="O15" s="287"/>
      <c r="P15" s="282">
        <f>VLOOKUP(D15,'MidCap Intra'!B62:C555,2,0)</f>
        <v>1036.3</v>
      </c>
      <c r="Q15" s="251"/>
      <c r="R15" s="251" t="s">
        <v>592</v>
      </c>
      <c r="S15" s="251"/>
      <c r="T15" s="251"/>
      <c r="U15" s="251"/>
      <c r="V15" s="251"/>
      <c r="W15" s="251"/>
      <c r="X15" s="251"/>
      <c r="Y15" s="251"/>
      <c r="Z15" s="251"/>
      <c r="AA15" s="251"/>
      <c r="AB15" s="251"/>
      <c r="AC15" s="251"/>
      <c r="AD15" s="251"/>
      <c r="AE15" s="251"/>
      <c r="AF15" s="251"/>
      <c r="AG15" s="251"/>
      <c r="AH15" s="251"/>
      <c r="AI15" s="251"/>
      <c r="AJ15" s="251"/>
      <c r="AK15" s="251"/>
      <c r="AL15" s="251"/>
    </row>
    <row r="16" spans="1:38" ht="13.9" customHeight="1">
      <c r="A16" s="365">
        <v>7</v>
      </c>
      <c r="B16" s="250">
        <v>44588</v>
      </c>
      <c r="C16" s="366"/>
      <c r="D16" s="367" t="s">
        <v>193</v>
      </c>
      <c r="E16" s="368" t="s">
        <v>593</v>
      </c>
      <c r="F16" s="369">
        <v>2360</v>
      </c>
      <c r="G16" s="369">
        <v>2200</v>
      </c>
      <c r="H16" s="368">
        <v>2505</v>
      </c>
      <c r="I16" s="370" t="s">
        <v>876</v>
      </c>
      <c r="J16" s="99" t="s">
        <v>739</v>
      </c>
      <c r="K16" s="99">
        <f t="shared" ref="K16:K17" si="9">H16-F16</f>
        <v>145</v>
      </c>
      <c r="L16" s="100">
        <f t="shared" ref="L16:L17" si="10">(F16*-0.7)/100</f>
        <v>-16.52</v>
      </c>
      <c r="M16" s="101">
        <f t="shared" ref="M16:M17" si="11">(K16+L16)/F16</f>
        <v>5.4440677966101692E-2</v>
      </c>
      <c r="N16" s="99" t="s">
        <v>591</v>
      </c>
      <c r="O16" s="102">
        <v>44599</v>
      </c>
      <c r="P16" s="100"/>
      <c r="Q16" s="1"/>
      <c r="R16" s="251" t="s">
        <v>595</v>
      </c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13.9" customHeight="1">
      <c r="A17" s="399">
        <v>8</v>
      </c>
      <c r="B17" s="250">
        <v>44589</v>
      </c>
      <c r="C17" s="400"/>
      <c r="D17" s="401" t="s">
        <v>132</v>
      </c>
      <c r="E17" s="402" t="s">
        <v>593</v>
      </c>
      <c r="F17" s="291">
        <v>1860</v>
      </c>
      <c r="G17" s="291">
        <v>1695</v>
      </c>
      <c r="H17" s="402">
        <v>1900</v>
      </c>
      <c r="I17" s="403" t="s">
        <v>877</v>
      </c>
      <c r="J17" s="409" t="s">
        <v>636</v>
      </c>
      <c r="K17" s="409">
        <f t="shared" si="9"/>
        <v>40</v>
      </c>
      <c r="L17" s="410">
        <f t="shared" si="10"/>
        <v>-13.02</v>
      </c>
      <c r="M17" s="411">
        <f t="shared" si="11"/>
        <v>1.4505376344086022E-2</v>
      </c>
      <c r="N17" s="409" t="s">
        <v>591</v>
      </c>
      <c r="O17" s="412">
        <v>44593</v>
      </c>
      <c r="P17" s="413"/>
      <c r="Q17" s="1"/>
      <c r="R17" s="251" t="s">
        <v>592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 s="252" customFormat="1" ht="13.9" customHeight="1">
      <c r="A18" s="404">
        <v>9</v>
      </c>
      <c r="B18" s="253">
        <v>44595</v>
      </c>
      <c r="C18" s="405"/>
      <c r="D18" s="406" t="s">
        <v>54</v>
      </c>
      <c r="E18" s="407" t="s">
        <v>593</v>
      </c>
      <c r="F18" s="256" t="s">
        <v>911</v>
      </c>
      <c r="G18" s="256">
        <v>210</v>
      </c>
      <c r="H18" s="407"/>
      <c r="I18" s="408" t="s">
        <v>912</v>
      </c>
      <c r="J18" s="329" t="s">
        <v>594</v>
      </c>
      <c r="K18" s="329"/>
      <c r="L18" s="330"/>
      <c r="M18" s="331"/>
      <c r="N18" s="329"/>
      <c r="O18" s="381"/>
      <c r="P18" s="282">
        <f>VLOOKUP(D18,'MidCap Intra'!B1:C558,2,0)</f>
        <v>208.5</v>
      </c>
      <c r="Q18" s="251"/>
      <c r="R18" s="251" t="s">
        <v>595</v>
      </c>
      <c r="S18" s="251"/>
      <c r="T18" s="251"/>
      <c r="U18" s="251"/>
      <c r="V18" s="251"/>
      <c r="W18" s="251"/>
      <c r="X18" s="251"/>
      <c r="Y18" s="251"/>
      <c r="Z18" s="251"/>
      <c r="AA18" s="251"/>
      <c r="AB18" s="251"/>
      <c r="AC18" s="251"/>
      <c r="AD18" s="251"/>
      <c r="AE18" s="251"/>
      <c r="AF18" s="251"/>
      <c r="AG18" s="251"/>
      <c r="AH18" s="251"/>
      <c r="AI18" s="251"/>
      <c r="AJ18" s="251"/>
      <c r="AK18" s="251"/>
      <c r="AL18" s="251"/>
    </row>
    <row r="19" spans="1:38" s="252" customFormat="1" ht="13.9" customHeight="1">
      <c r="A19" s="404">
        <v>10</v>
      </c>
      <c r="B19" s="253">
        <v>44599</v>
      </c>
      <c r="C19" s="405"/>
      <c r="D19" s="406" t="s">
        <v>516</v>
      </c>
      <c r="E19" s="407" t="s">
        <v>593</v>
      </c>
      <c r="F19" s="256" t="s">
        <v>930</v>
      </c>
      <c r="G19" s="256">
        <v>387</v>
      </c>
      <c r="H19" s="407"/>
      <c r="I19" s="408" t="s">
        <v>931</v>
      </c>
      <c r="J19" s="329" t="s">
        <v>594</v>
      </c>
      <c r="K19" s="329"/>
      <c r="L19" s="330"/>
      <c r="M19" s="331"/>
      <c r="N19" s="329"/>
      <c r="O19" s="381"/>
      <c r="P19" s="436">
        <f>VLOOKUP(D19,'MidCap Intra'!B2:C559,2,0)</f>
        <v>382.6</v>
      </c>
      <c r="Q19" s="251"/>
      <c r="R19" s="251" t="s">
        <v>592</v>
      </c>
      <c r="S19" s="251"/>
      <c r="T19" s="251"/>
      <c r="U19" s="251"/>
      <c r="V19" s="251"/>
      <c r="W19" s="251"/>
      <c r="X19" s="251"/>
      <c r="Y19" s="251"/>
      <c r="Z19" s="251"/>
      <c r="AA19" s="251"/>
      <c r="AB19" s="251"/>
      <c r="AC19" s="251"/>
      <c r="AD19" s="251"/>
      <c r="AE19" s="251"/>
      <c r="AF19" s="251"/>
      <c r="AG19" s="251"/>
      <c r="AH19" s="251"/>
      <c r="AI19" s="251"/>
      <c r="AJ19" s="251"/>
      <c r="AK19" s="251"/>
      <c r="AL19" s="251"/>
    </row>
    <row r="20" spans="1:38" s="252" customFormat="1" ht="13.9" customHeight="1">
      <c r="A20" s="399">
        <v>11</v>
      </c>
      <c r="B20" s="250">
        <v>44601</v>
      </c>
      <c r="C20" s="400"/>
      <c r="D20" s="401" t="s">
        <v>490</v>
      </c>
      <c r="E20" s="402" t="s">
        <v>593</v>
      </c>
      <c r="F20" s="291">
        <v>162.5</v>
      </c>
      <c r="G20" s="291">
        <v>149</v>
      </c>
      <c r="H20" s="402">
        <v>177</v>
      </c>
      <c r="I20" s="403" t="s">
        <v>951</v>
      </c>
      <c r="J20" s="99" t="s">
        <v>959</v>
      </c>
      <c r="K20" s="99">
        <f t="shared" ref="K20" si="12">H20-F20</f>
        <v>14.5</v>
      </c>
      <c r="L20" s="100">
        <f t="shared" ref="L20" si="13">(F20*-0.7)/100</f>
        <v>-1.1375</v>
      </c>
      <c r="M20" s="101">
        <f t="shared" ref="M20" si="14">(K20+L20)/F20</f>
        <v>8.2230769230769232E-2</v>
      </c>
      <c r="N20" s="99" t="s">
        <v>591</v>
      </c>
      <c r="O20" s="102">
        <v>44602</v>
      </c>
      <c r="P20" s="100"/>
      <c r="Q20" s="251"/>
      <c r="R20" s="251" t="s">
        <v>592</v>
      </c>
      <c r="S20" s="251"/>
      <c r="T20" s="251"/>
      <c r="U20" s="251"/>
      <c r="V20" s="251"/>
      <c r="W20" s="251"/>
      <c r="X20" s="251"/>
      <c r="Y20" s="251"/>
      <c r="Z20" s="251"/>
      <c r="AA20" s="251"/>
      <c r="AB20" s="251"/>
      <c r="AC20" s="251"/>
      <c r="AD20" s="251"/>
      <c r="AE20" s="251"/>
      <c r="AF20" s="251"/>
      <c r="AG20" s="251"/>
      <c r="AH20" s="251"/>
      <c r="AI20" s="251"/>
      <c r="AJ20" s="251"/>
      <c r="AK20" s="251"/>
      <c r="AL20" s="251"/>
    </row>
    <row r="21" spans="1:38" s="252" customFormat="1" ht="13.9" customHeight="1">
      <c r="A21" s="404">
        <v>12</v>
      </c>
      <c r="B21" s="253">
        <v>44603</v>
      </c>
      <c r="C21" s="405"/>
      <c r="D21" s="406" t="s">
        <v>490</v>
      </c>
      <c r="E21" s="407" t="s">
        <v>593</v>
      </c>
      <c r="F21" s="256" t="s">
        <v>975</v>
      </c>
      <c r="G21" s="256">
        <v>156</v>
      </c>
      <c r="H21" s="407"/>
      <c r="I21" s="408" t="s">
        <v>976</v>
      </c>
      <c r="J21" s="329" t="s">
        <v>594</v>
      </c>
      <c r="K21" s="329"/>
      <c r="L21" s="330"/>
      <c r="M21" s="331"/>
      <c r="N21" s="329"/>
      <c r="O21" s="381"/>
      <c r="P21" s="256"/>
      <c r="Q21" s="251"/>
      <c r="R21" s="251" t="s">
        <v>592</v>
      </c>
      <c r="S21" s="251"/>
      <c r="T21" s="251"/>
      <c r="U21" s="251"/>
      <c r="V21" s="251"/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  <c r="AG21" s="251"/>
      <c r="AH21" s="251"/>
      <c r="AI21" s="251"/>
      <c r="AJ21" s="251"/>
      <c r="AK21" s="251"/>
      <c r="AL21" s="251"/>
    </row>
    <row r="22" spans="1:38" s="252" customFormat="1" ht="13.9" customHeight="1">
      <c r="A22" s="404">
        <v>13</v>
      </c>
      <c r="B22" s="253">
        <v>44603</v>
      </c>
      <c r="C22" s="405"/>
      <c r="D22" s="406" t="s">
        <v>333</v>
      </c>
      <c r="E22" s="407" t="s">
        <v>593</v>
      </c>
      <c r="F22" s="256" t="s">
        <v>977</v>
      </c>
      <c r="G22" s="256">
        <v>798</v>
      </c>
      <c r="H22" s="407"/>
      <c r="I22" s="408" t="s">
        <v>978</v>
      </c>
      <c r="J22" s="329" t="s">
        <v>594</v>
      </c>
      <c r="K22" s="329"/>
      <c r="L22" s="330"/>
      <c r="M22" s="331"/>
      <c r="N22" s="329"/>
      <c r="O22" s="381"/>
      <c r="P22" s="256"/>
      <c r="Q22" s="251"/>
      <c r="R22" s="251" t="s">
        <v>592</v>
      </c>
      <c r="S22" s="251"/>
      <c r="T22" s="251"/>
      <c r="U22" s="251"/>
      <c r="V22" s="251"/>
      <c r="W22" s="251"/>
      <c r="X22" s="251"/>
      <c r="Y22" s="251"/>
      <c r="Z22" s="251"/>
      <c r="AA22" s="251"/>
      <c r="AB22" s="251"/>
      <c r="AC22" s="251"/>
      <c r="AD22" s="251"/>
      <c r="AE22" s="251"/>
      <c r="AF22" s="251"/>
      <c r="AG22" s="251"/>
      <c r="AH22" s="251"/>
      <c r="AI22" s="251"/>
      <c r="AJ22" s="251"/>
      <c r="AK22" s="251"/>
      <c r="AL22" s="251"/>
    </row>
    <row r="23" spans="1:38" s="252" customFormat="1" ht="13.9" customHeight="1">
      <c r="A23" s="404"/>
      <c r="B23" s="253"/>
      <c r="C23" s="405"/>
      <c r="D23" s="406"/>
      <c r="E23" s="407"/>
      <c r="F23" s="256"/>
      <c r="G23" s="256"/>
      <c r="H23" s="407"/>
      <c r="I23" s="408"/>
      <c r="J23" s="329"/>
      <c r="K23" s="329"/>
      <c r="L23" s="330"/>
      <c r="M23" s="331"/>
      <c r="N23" s="329"/>
      <c r="O23" s="381"/>
      <c r="P23" s="256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1"/>
      <c r="AB23" s="251"/>
      <c r="AC23" s="251"/>
      <c r="AD23" s="251"/>
      <c r="AE23" s="251"/>
      <c r="AF23" s="251"/>
      <c r="AG23" s="251"/>
      <c r="AH23" s="251"/>
      <c r="AI23" s="251"/>
      <c r="AJ23" s="251"/>
      <c r="AK23" s="251"/>
      <c r="AL23" s="251"/>
    </row>
    <row r="24" spans="1:38" ht="13.9" customHeight="1">
      <c r="A24" s="391"/>
      <c r="B24" s="392"/>
      <c r="C24" s="393"/>
      <c r="D24" s="394"/>
      <c r="E24" s="395"/>
      <c r="F24" s="396"/>
      <c r="G24" s="396"/>
      <c r="H24" s="395"/>
      <c r="I24" s="397"/>
      <c r="J24" s="398"/>
      <c r="K24" s="391"/>
      <c r="L24" s="392"/>
      <c r="M24" s="393"/>
      <c r="N24" s="394"/>
      <c r="O24" s="395"/>
      <c r="P24" s="256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38" ht="14.25" customHeight="1">
      <c r="A25" s="111"/>
      <c r="B25" s="112"/>
      <c r="C25" s="113"/>
      <c r="D25" s="114"/>
      <c r="E25" s="115"/>
      <c r="F25" s="115"/>
      <c r="H25" s="115"/>
      <c r="I25" s="116"/>
      <c r="J25" s="117"/>
      <c r="K25" s="117"/>
      <c r="L25" s="118"/>
      <c r="M25" s="119"/>
      <c r="N25" s="120"/>
      <c r="O25" s="121"/>
      <c r="P25" s="122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</row>
    <row r="26" spans="1:38" ht="14.25" customHeight="1">
      <c r="A26" s="111"/>
      <c r="B26" s="112"/>
      <c r="C26" s="113"/>
      <c r="D26" s="114"/>
      <c r="E26" s="115"/>
      <c r="F26" s="115"/>
      <c r="G26" s="111"/>
      <c r="H26" s="115"/>
      <c r="I26" s="116"/>
      <c r="J26" s="117"/>
      <c r="K26" s="117"/>
      <c r="L26" s="118"/>
      <c r="M26" s="119"/>
      <c r="N26" s="120"/>
      <c r="O26" s="121"/>
      <c r="P26" s="122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</row>
    <row r="27" spans="1:38" ht="12" customHeight="1">
      <c r="A27" s="123" t="s">
        <v>596</v>
      </c>
      <c r="B27" s="124"/>
      <c r="C27" s="125"/>
      <c r="D27" s="126"/>
      <c r="E27" s="127"/>
      <c r="F27" s="127"/>
      <c r="G27" s="127"/>
      <c r="H27" s="127"/>
      <c r="I27" s="127"/>
      <c r="J27" s="128"/>
      <c r="K27" s="127"/>
      <c r="L27" s="129"/>
      <c r="M27" s="56"/>
      <c r="N27" s="128"/>
      <c r="O27" s="125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</row>
    <row r="28" spans="1:38" ht="12" customHeight="1">
      <c r="A28" s="130" t="s">
        <v>597</v>
      </c>
      <c r="B28" s="123"/>
      <c r="C28" s="123"/>
      <c r="D28" s="123"/>
      <c r="E28" s="41"/>
      <c r="F28" s="131" t="s">
        <v>598</v>
      </c>
      <c r="G28" s="6"/>
      <c r="H28" s="6"/>
      <c r="I28" s="6"/>
      <c r="J28" s="132"/>
      <c r="K28" s="133"/>
      <c r="L28" s="133"/>
      <c r="M28" s="134"/>
      <c r="N28" s="1"/>
      <c r="O28" s="135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</row>
    <row r="29" spans="1:38" ht="12" customHeight="1">
      <c r="A29" s="123" t="s">
        <v>599</v>
      </c>
      <c r="B29" s="123"/>
      <c r="C29" s="123"/>
      <c r="D29" s="123" t="s">
        <v>859</v>
      </c>
      <c r="E29" s="6"/>
      <c r="F29" s="131" t="s">
        <v>600</v>
      </c>
      <c r="G29" s="6"/>
      <c r="H29" s="6"/>
      <c r="I29" s="6"/>
      <c r="J29" s="132"/>
      <c r="K29" s="133"/>
      <c r="L29" s="133"/>
      <c r="M29" s="134"/>
      <c r="N29" s="1"/>
      <c r="O29" s="135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</row>
    <row r="30" spans="1:38" ht="12" customHeight="1">
      <c r="A30" s="123"/>
      <c r="B30" s="123"/>
      <c r="C30" s="123"/>
      <c r="D30" s="123"/>
      <c r="E30" s="6"/>
      <c r="F30" s="6"/>
      <c r="G30" s="6"/>
      <c r="H30" s="6"/>
      <c r="I30" s="6"/>
      <c r="J30" s="136"/>
      <c r="K30" s="133"/>
      <c r="L30" s="133"/>
      <c r="M30" s="6"/>
      <c r="N30" s="137"/>
      <c r="O30" s="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</row>
    <row r="31" spans="1:38" ht="12.75" customHeight="1">
      <c r="A31" s="1"/>
      <c r="B31" s="138" t="s">
        <v>601</v>
      </c>
      <c r="C31" s="138"/>
      <c r="D31" s="138"/>
      <c r="E31" s="138"/>
      <c r="F31" s="139"/>
      <c r="G31" s="6"/>
      <c r="H31" s="6"/>
      <c r="I31" s="140"/>
      <c r="J31" s="141"/>
      <c r="K31" s="142"/>
      <c r="L31" s="141"/>
      <c r="M31" s="6"/>
      <c r="N31" s="1"/>
      <c r="O31" s="1"/>
      <c r="P31" s="1"/>
      <c r="R31" s="56"/>
      <c r="S31" s="1"/>
      <c r="T31" s="1"/>
      <c r="U31" s="1"/>
      <c r="V31" s="1"/>
      <c r="W31" s="1"/>
      <c r="X31" s="1"/>
      <c r="Y31" s="1"/>
      <c r="Z31" s="1"/>
    </row>
    <row r="32" spans="1:38" ht="38.25" customHeight="1">
      <c r="A32" s="95" t="s">
        <v>16</v>
      </c>
      <c r="B32" s="96" t="s">
        <v>568</v>
      </c>
      <c r="C32" s="98"/>
      <c r="D32" s="97" t="s">
        <v>579</v>
      </c>
      <c r="E32" s="96" t="s">
        <v>580</v>
      </c>
      <c r="F32" s="96" t="s">
        <v>581</v>
      </c>
      <c r="G32" s="96" t="s">
        <v>602</v>
      </c>
      <c r="H32" s="96" t="s">
        <v>583</v>
      </c>
      <c r="I32" s="96" t="s">
        <v>584</v>
      </c>
      <c r="J32" s="96" t="s">
        <v>585</v>
      </c>
      <c r="K32" s="96" t="s">
        <v>603</v>
      </c>
      <c r="L32" s="144" t="s">
        <v>587</v>
      </c>
      <c r="M32" s="98" t="s">
        <v>588</v>
      </c>
      <c r="N32" s="95" t="s">
        <v>589</v>
      </c>
      <c r="O32" s="336" t="s">
        <v>590</v>
      </c>
      <c r="P32" s="288"/>
      <c r="Q32" s="1"/>
      <c r="R32" s="333"/>
      <c r="S32" s="333"/>
      <c r="T32" s="333"/>
      <c r="U32" s="303"/>
      <c r="V32" s="303"/>
      <c r="W32" s="303"/>
      <c r="X32" s="303"/>
      <c r="Y32" s="303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</row>
    <row r="33" spans="1:38" s="263" customFormat="1" ht="15" customHeight="1">
      <c r="A33" s="415">
        <v>1</v>
      </c>
      <c r="B33" s="340">
        <v>44586</v>
      </c>
      <c r="C33" s="341"/>
      <c r="D33" s="416" t="s">
        <v>309</v>
      </c>
      <c r="E33" s="339" t="s">
        <v>593</v>
      </c>
      <c r="F33" s="339">
        <v>615</v>
      </c>
      <c r="G33" s="339">
        <v>595</v>
      </c>
      <c r="H33" s="339">
        <v>595</v>
      </c>
      <c r="I33" s="339" t="s">
        <v>861</v>
      </c>
      <c r="J33" s="417" t="s">
        <v>920</v>
      </c>
      <c r="K33" s="417">
        <f t="shared" ref="K33" si="15">H33-F33</f>
        <v>-20</v>
      </c>
      <c r="L33" s="418">
        <f>(F33*-0.7)/100</f>
        <v>-4.3049999999999997</v>
      </c>
      <c r="M33" s="419">
        <f t="shared" ref="M33" si="16">(K33+L33)/F33</f>
        <v>-3.9520325203252035E-2</v>
      </c>
      <c r="N33" s="417" t="s">
        <v>604</v>
      </c>
      <c r="O33" s="420">
        <v>44596</v>
      </c>
      <c r="P33" s="334"/>
      <c r="Q33" s="334"/>
      <c r="R33" s="335" t="s">
        <v>595</v>
      </c>
      <c r="S33" s="251"/>
      <c r="T33" s="251"/>
      <c r="U33" s="251"/>
      <c r="V33" s="251"/>
      <c r="W33" s="251"/>
      <c r="X33" s="251"/>
      <c r="Y33" s="251"/>
      <c r="Z33" s="251"/>
      <c r="AA33" s="251"/>
      <c r="AB33" s="251"/>
      <c r="AC33" s="251"/>
      <c r="AD33" s="251"/>
      <c r="AE33" s="251"/>
      <c r="AF33" s="251"/>
      <c r="AG33" s="251"/>
      <c r="AH33" s="251"/>
      <c r="AI33" s="332"/>
      <c r="AJ33" s="302"/>
      <c r="AK33" s="302"/>
      <c r="AL33" s="302"/>
    </row>
    <row r="34" spans="1:38" s="263" customFormat="1" ht="15" customHeight="1">
      <c r="A34" s="337">
        <v>2</v>
      </c>
      <c r="B34" s="250">
        <v>44589</v>
      </c>
      <c r="C34" s="292"/>
      <c r="D34" s="338" t="s">
        <v>180</v>
      </c>
      <c r="E34" s="291" t="s">
        <v>593</v>
      </c>
      <c r="F34" s="291">
        <v>41.15</v>
      </c>
      <c r="G34" s="291">
        <v>39.9</v>
      </c>
      <c r="H34" s="291">
        <v>42.7</v>
      </c>
      <c r="I34" s="291" t="s">
        <v>878</v>
      </c>
      <c r="J34" s="99" t="s">
        <v>905</v>
      </c>
      <c r="K34" s="99">
        <f t="shared" ref="K34" si="17">H34-F34</f>
        <v>1.5500000000000043</v>
      </c>
      <c r="L34" s="100">
        <f>(F34*-0.7)/100</f>
        <v>-0.28804999999999997</v>
      </c>
      <c r="M34" s="101">
        <f t="shared" ref="M34" si="18">(K34+L34)/F34</f>
        <v>3.0667071688942997E-2</v>
      </c>
      <c r="N34" s="99" t="s">
        <v>591</v>
      </c>
      <c r="O34" s="102">
        <v>44594</v>
      </c>
      <c r="P34" s="334"/>
      <c r="Q34" s="334"/>
      <c r="R34" s="335" t="s">
        <v>592</v>
      </c>
      <c r="S34" s="251"/>
      <c r="T34" s="251"/>
      <c r="U34" s="251"/>
      <c r="V34" s="251"/>
      <c r="W34" s="251"/>
      <c r="X34" s="251"/>
      <c r="Y34" s="251"/>
      <c r="Z34" s="251"/>
      <c r="AA34" s="251"/>
      <c r="AB34" s="251"/>
      <c r="AC34" s="251"/>
      <c r="AD34" s="251"/>
      <c r="AE34" s="251"/>
      <c r="AF34" s="251"/>
      <c r="AG34" s="251"/>
      <c r="AH34" s="251"/>
      <c r="AI34" s="332"/>
      <c r="AJ34" s="302"/>
      <c r="AK34" s="302"/>
      <c r="AL34" s="302"/>
    </row>
    <row r="35" spans="1:38" s="263" customFormat="1" ht="15" customHeight="1">
      <c r="A35" s="337">
        <v>3</v>
      </c>
      <c r="B35" s="250">
        <v>44593</v>
      </c>
      <c r="C35" s="292"/>
      <c r="D35" s="338" t="s">
        <v>146</v>
      </c>
      <c r="E35" s="291" t="s">
        <v>593</v>
      </c>
      <c r="F35" s="291">
        <v>1955</v>
      </c>
      <c r="G35" s="291">
        <v>1880</v>
      </c>
      <c r="H35" s="291">
        <v>1997.5</v>
      </c>
      <c r="I35" s="291" t="s">
        <v>892</v>
      </c>
      <c r="J35" s="99" t="s">
        <v>906</v>
      </c>
      <c r="K35" s="99">
        <f t="shared" ref="K35:K36" si="19">H35-F35</f>
        <v>42.5</v>
      </c>
      <c r="L35" s="100">
        <f>(F35*-0.07)/100</f>
        <v>-1.3685000000000003</v>
      </c>
      <c r="M35" s="101">
        <f t="shared" ref="M35:M36" si="20">(K35+L35)/F35</f>
        <v>2.1039130434782609E-2</v>
      </c>
      <c r="N35" s="99" t="s">
        <v>591</v>
      </c>
      <c r="O35" s="414">
        <v>44593</v>
      </c>
      <c r="P35" s="334"/>
      <c r="Q35" s="334"/>
      <c r="R35" s="335" t="s">
        <v>592</v>
      </c>
      <c r="S35" s="251"/>
      <c r="T35" s="251"/>
      <c r="U35" s="251"/>
      <c r="V35" s="251"/>
      <c r="W35" s="251"/>
      <c r="X35" s="251"/>
      <c r="Y35" s="251"/>
      <c r="Z35" s="251"/>
      <c r="AA35" s="251"/>
      <c r="AB35" s="251"/>
      <c r="AC35" s="251"/>
      <c r="AD35" s="251"/>
      <c r="AE35" s="251"/>
      <c r="AF35" s="251"/>
      <c r="AG35" s="251"/>
      <c r="AH35" s="251"/>
      <c r="AI35" s="332"/>
      <c r="AJ35" s="302"/>
      <c r="AK35" s="302"/>
      <c r="AL35" s="302"/>
    </row>
    <row r="36" spans="1:38" s="263" customFormat="1" ht="15" customHeight="1">
      <c r="A36" s="415">
        <v>4</v>
      </c>
      <c r="B36" s="340">
        <v>44593</v>
      </c>
      <c r="C36" s="341"/>
      <c r="D36" s="416" t="s">
        <v>137</v>
      </c>
      <c r="E36" s="339" t="s">
        <v>593</v>
      </c>
      <c r="F36" s="339">
        <v>863.5</v>
      </c>
      <c r="G36" s="339">
        <v>839</v>
      </c>
      <c r="H36" s="339">
        <v>839</v>
      </c>
      <c r="I36" s="339" t="s">
        <v>893</v>
      </c>
      <c r="J36" s="417" t="s">
        <v>943</v>
      </c>
      <c r="K36" s="417">
        <f t="shared" si="19"/>
        <v>-24.5</v>
      </c>
      <c r="L36" s="418">
        <f>(F36*-0.7)/100</f>
        <v>-6.0444999999999993</v>
      </c>
      <c r="M36" s="419">
        <f t="shared" si="20"/>
        <v>-3.5372900984365949E-2</v>
      </c>
      <c r="N36" s="417" t="s">
        <v>604</v>
      </c>
      <c r="O36" s="420">
        <v>44599</v>
      </c>
      <c r="P36" s="334"/>
      <c r="Q36" s="334"/>
      <c r="R36" s="335" t="s">
        <v>592</v>
      </c>
      <c r="S36" s="251"/>
      <c r="T36" s="251"/>
      <c r="U36" s="251"/>
      <c r="V36" s="251"/>
      <c r="W36" s="251"/>
      <c r="X36" s="251"/>
      <c r="Y36" s="251"/>
      <c r="Z36" s="251"/>
      <c r="AA36" s="251"/>
      <c r="AB36" s="251"/>
      <c r="AC36" s="251"/>
      <c r="AD36" s="251"/>
      <c r="AE36" s="251"/>
      <c r="AF36" s="251"/>
      <c r="AG36" s="251"/>
      <c r="AH36" s="251"/>
      <c r="AI36" s="332"/>
      <c r="AJ36" s="302"/>
      <c r="AK36" s="302"/>
      <c r="AL36" s="302"/>
    </row>
    <row r="37" spans="1:38" s="263" customFormat="1" ht="15" customHeight="1">
      <c r="A37" s="337">
        <v>5</v>
      </c>
      <c r="B37" s="250">
        <v>44593</v>
      </c>
      <c r="C37" s="292"/>
      <c r="D37" s="338" t="s">
        <v>51</v>
      </c>
      <c r="E37" s="291" t="s">
        <v>593</v>
      </c>
      <c r="F37" s="291">
        <v>374</v>
      </c>
      <c r="G37" s="291">
        <v>364</v>
      </c>
      <c r="H37" s="291">
        <v>385</v>
      </c>
      <c r="I37" s="291" t="s">
        <v>894</v>
      </c>
      <c r="J37" s="99" t="s">
        <v>904</v>
      </c>
      <c r="K37" s="99">
        <f t="shared" ref="K37" si="21">H37-F37</f>
        <v>11</v>
      </c>
      <c r="L37" s="100">
        <f>(F37*-0.7)/100</f>
        <v>-2.6180000000000003</v>
      </c>
      <c r="M37" s="101">
        <f t="shared" ref="M37" si="22">(K37+L37)/F37</f>
        <v>2.2411764705882353E-2</v>
      </c>
      <c r="N37" s="99" t="s">
        <v>591</v>
      </c>
      <c r="O37" s="102">
        <v>44594</v>
      </c>
      <c r="P37" s="334"/>
      <c r="Q37" s="334"/>
      <c r="R37" s="335" t="s">
        <v>592</v>
      </c>
      <c r="S37" s="251"/>
      <c r="T37" s="251"/>
      <c r="U37" s="251"/>
      <c r="V37" s="251"/>
      <c r="W37" s="251"/>
      <c r="X37" s="251"/>
      <c r="Y37" s="251"/>
      <c r="Z37" s="251"/>
      <c r="AA37" s="251"/>
      <c r="AB37" s="251"/>
      <c r="AC37" s="251"/>
      <c r="AD37" s="251"/>
      <c r="AE37" s="251"/>
      <c r="AF37" s="251"/>
      <c r="AG37" s="251"/>
      <c r="AH37" s="251"/>
      <c r="AI37" s="332"/>
      <c r="AJ37" s="302"/>
      <c r="AK37" s="302"/>
      <c r="AL37" s="302"/>
    </row>
    <row r="38" spans="1:38" s="263" customFormat="1" ht="15" customHeight="1">
      <c r="A38" s="337">
        <v>6</v>
      </c>
      <c r="B38" s="250">
        <v>44593</v>
      </c>
      <c r="C38" s="292"/>
      <c r="D38" s="338" t="s">
        <v>391</v>
      </c>
      <c r="E38" s="291" t="s">
        <v>593</v>
      </c>
      <c r="F38" s="291">
        <v>126.5</v>
      </c>
      <c r="G38" s="291">
        <v>122</v>
      </c>
      <c r="H38" s="291">
        <v>130.25</v>
      </c>
      <c r="I38" s="291" t="s">
        <v>895</v>
      </c>
      <c r="J38" s="99" t="s">
        <v>903</v>
      </c>
      <c r="K38" s="99">
        <f t="shared" ref="K38:K39" si="23">H38-F38</f>
        <v>3.75</v>
      </c>
      <c r="L38" s="100">
        <f>(F38*-0.7)/100</f>
        <v>-0.88549999999999995</v>
      </c>
      <c r="M38" s="101">
        <f t="shared" ref="M38:M39" si="24">(K38+L38)/F38</f>
        <v>2.2644268774703557E-2</v>
      </c>
      <c r="N38" s="99" t="s">
        <v>591</v>
      </c>
      <c r="O38" s="102">
        <v>44594</v>
      </c>
      <c r="P38" s="334"/>
      <c r="Q38" s="334"/>
      <c r="R38" s="335" t="s">
        <v>595</v>
      </c>
      <c r="S38" s="251"/>
      <c r="T38" s="251"/>
      <c r="U38" s="251"/>
      <c r="V38" s="251"/>
      <c r="W38" s="251"/>
      <c r="X38" s="251"/>
      <c r="Y38" s="251"/>
      <c r="Z38" s="251"/>
      <c r="AA38" s="251"/>
      <c r="AB38" s="251"/>
      <c r="AC38" s="251"/>
      <c r="AD38" s="251"/>
      <c r="AE38" s="251"/>
      <c r="AF38" s="251"/>
      <c r="AG38" s="251"/>
      <c r="AH38" s="251"/>
      <c r="AI38" s="332"/>
      <c r="AJ38" s="302"/>
      <c r="AK38" s="302"/>
      <c r="AL38" s="302"/>
    </row>
    <row r="39" spans="1:38" s="263" customFormat="1" ht="15" customHeight="1">
      <c r="A39" s="415">
        <v>7</v>
      </c>
      <c r="B39" s="340">
        <v>44593</v>
      </c>
      <c r="C39" s="341"/>
      <c r="D39" s="416" t="s">
        <v>416</v>
      </c>
      <c r="E39" s="339" t="s">
        <v>593</v>
      </c>
      <c r="F39" s="339">
        <v>3357.5</v>
      </c>
      <c r="G39" s="339">
        <v>3250</v>
      </c>
      <c r="H39" s="339">
        <v>3250</v>
      </c>
      <c r="I39" s="339" t="s">
        <v>896</v>
      </c>
      <c r="J39" s="417" t="s">
        <v>968</v>
      </c>
      <c r="K39" s="417">
        <f t="shared" si="23"/>
        <v>-107.5</v>
      </c>
      <c r="L39" s="418">
        <f>(F39*-0.7)/100</f>
        <v>-23.502500000000001</v>
      </c>
      <c r="M39" s="419">
        <f t="shared" si="24"/>
        <v>-3.9017870439314963E-2</v>
      </c>
      <c r="N39" s="417" t="s">
        <v>604</v>
      </c>
      <c r="O39" s="420">
        <v>44603</v>
      </c>
      <c r="P39" s="334"/>
      <c r="Q39" s="334"/>
      <c r="R39" s="335" t="s">
        <v>595</v>
      </c>
      <c r="S39" s="251"/>
      <c r="T39" s="251"/>
      <c r="U39" s="251"/>
      <c r="V39" s="251"/>
      <c r="W39" s="251"/>
      <c r="X39" s="251"/>
      <c r="Y39" s="251"/>
      <c r="Z39" s="251"/>
      <c r="AA39" s="251"/>
      <c r="AB39" s="251"/>
      <c r="AC39" s="251"/>
      <c r="AD39" s="251"/>
      <c r="AE39" s="251"/>
      <c r="AF39" s="251"/>
      <c r="AG39" s="251"/>
      <c r="AH39" s="251"/>
      <c r="AI39" s="332"/>
      <c r="AJ39" s="302"/>
      <c r="AK39" s="302"/>
      <c r="AL39" s="302"/>
    </row>
    <row r="40" spans="1:38" s="263" customFormat="1" ht="15" customHeight="1">
      <c r="A40" s="337">
        <v>8</v>
      </c>
      <c r="B40" s="250">
        <v>44595</v>
      </c>
      <c r="C40" s="292"/>
      <c r="D40" s="338" t="s">
        <v>54</v>
      </c>
      <c r="E40" s="291" t="s">
        <v>593</v>
      </c>
      <c r="F40" s="291">
        <v>219.5</v>
      </c>
      <c r="G40" s="291">
        <v>213.5</v>
      </c>
      <c r="H40" s="291">
        <v>226</v>
      </c>
      <c r="I40" s="291" t="s">
        <v>908</v>
      </c>
      <c r="J40" s="99" t="s">
        <v>909</v>
      </c>
      <c r="K40" s="99">
        <f t="shared" ref="K40:K41" si="25">H40-F40</f>
        <v>6.5</v>
      </c>
      <c r="L40" s="100">
        <f>(F40*-0.07)/100</f>
        <v>-0.15365000000000001</v>
      </c>
      <c r="M40" s="101">
        <f t="shared" ref="M40:M41" si="26">(K40+L40)/F40</f>
        <v>2.8912756264236904E-2</v>
      </c>
      <c r="N40" s="99" t="s">
        <v>591</v>
      </c>
      <c r="O40" s="414">
        <v>44595</v>
      </c>
      <c r="P40" s="334"/>
      <c r="Q40" s="334"/>
      <c r="R40" s="335" t="s">
        <v>595</v>
      </c>
      <c r="S40" s="251"/>
      <c r="T40" s="251"/>
      <c r="U40" s="251"/>
      <c r="V40" s="251"/>
      <c r="W40" s="251"/>
      <c r="X40" s="251"/>
      <c r="Y40" s="251"/>
      <c r="Z40" s="251"/>
      <c r="AA40" s="251"/>
      <c r="AB40" s="251"/>
      <c r="AC40" s="251"/>
      <c r="AD40" s="251"/>
      <c r="AE40" s="251"/>
      <c r="AF40" s="251"/>
      <c r="AG40" s="251"/>
      <c r="AH40" s="251"/>
      <c r="AI40" s="332"/>
      <c r="AJ40" s="302"/>
      <c r="AK40" s="302"/>
      <c r="AL40" s="302"/>
    </row>
    <row r="41" spans="1:38" s="263" customFormat="1" ht="15" customHeight="1">
      <c r="A41" s="415">
        <v>9</v>
      </c>
      <c r="B41" s="340">
        <v>44595</v>
      </c>
      <c r="C41" s="341"/>
      <c r="D41" s="416" t="s">
        <v>146</v>
      </c>
      <c r="E41" s="339" t="s">
        <v>593</v>
      </c>
      <c r="F41" s="339">
        <v>1952.5</v>
      </c>
      <c r="G41" s="339">
        <v>1890</v>
      </c>
      <c r="H41" s="339">
        <v>1890</v>
      </c>
      <c r="I41" s="339" t="s">
        <v>910</v>
      </c>
      <c r="J41" s="417" t="s">
        <v>998</v>
      </c>
      <c r="K41" s="417">
        <f t="shared" si="25"/>
        <v>-62.5</v>
      </c>
      <c r="L41" s="418">
        <f>(F41*-0.7)/100</f>
        <v>-13.6675</v>
      </c>
      <c r="M41" s="419">
        <f t="shared" si="26"/>
        <v>-3.9010243277848911E-2</v>
      </c>
      <c r="N41" s="417" t="s">
        <v>604</v>
      </c>
      <c r="O41" s="420">
        <v>44603</v>
      </c>
      <c r="P41" s="334"/>
      <c r="Q41" s="334"/>
      <c r="R41" s="335" t="s">
        <v>592</v>
      </c>
      <c r="S41" s="251"/>
      <c r="T41" s="251"/>
      <c r="U41" s="251"/>
      <c r="V41" s="251"/>
      <c r="W41" s="251"/>
      <c r="X41" s="251"/>
      <c r="Y41" s="251"/>
      <c r="Z41" s="251"/>
      <c r="AA41" s="251"/>
      <c r="AB41" s="251"/>
      <c r="AC41" s="251"/>
      <c r="AD41" s="251"/>
      <c r="AE41" s="251"/>
      <c r="AF41" s="251"/>
      <c r="AG41" s="251"/>
      <c r="AH41" s="251"/>
      <c r="AI41" s="332"/>
      <c r="AJ41" s="302"/>
      <c r="AK41" s="302"/>
      <c r="AL41" s="302"/>
    </row>
    <row r="42" spans="1:38" s="263" customFormat="1" ht="15" customHeight="1">
      <c r="A42" s="337">
        <v>10</v>
      </c>
      <c r="B42" s="250">
        <v>44599</v>
      </c>
      <c r="C42" s="292"/>
      <c r="D42" s="338" t="s">
        <v>451</v>
      </c>
      <c r="E42" s="291" t="s">
        <v>593</v>
      </c>
      <c r="F42" s="291">
        <v>348</v>
      </c>
      <c r="G42" s="291">
        <v>338</v>
      </c>
      <c r="H42" s="291">
        <v>358.5</v>
      </c>
      <c r="I42" s="291" t="s">
        <v>929</v>
      </c>
      <c r="J42" s="99" t="s">
        <v>944</v>
      </c>
      <c r="K42" s="99">
        <f t="shared" ref="K42:K43" si="27">H42-F42</f>
        <v>10.5</v>
      </c>
      <c r="L42" s="100">
        <f>(F42*-0.7)/100</f>
        <v>-2.4359999999999999</v>
      </c>
      <c r="M42" s="101">
        <f t="shared" ref="M42:M43" si="28">(K42+L42)/F42</f>
        <v>2.3172413793103447E-2</v>
      </c>
      <c r="N42" s="99" t="s">
        <v>591</v>
      </c>
      <c r="O42" s="102">
        <v>44600</v>
      </c>
      <c r="P42" s="334"/>
      <c r="Q42" s="334"/>
      <c r="R42" s="335" t="s">
        <v>592</v>
      </c>
      <c r="S42" s="251"/>
      <c r="T42" s="251"/>
      <c r="U42" s="251"/>
      <c r="V42" s="251"/>
      <c r="W42" s="251"/>
      <c r="X42" s="251"/>
      <c r="Y42" s="251"/>
      <c r="Z42" s="251"/>
      <c r="AA42" s="251"/>
      <c r="AB42" s="251"/>
      <c r="AC42" s="251"/>
      <c r="AD42" s="251"/>
      <c r="AE42" s="251"/>
      <c r="AF42" s="251"/>
      <c r="AG42" s="251"/>
      <c r="AH42" s="251"/>
      <c r="AI42" s="332"/>
      <c r="AJ42" s="302"/>
      <c r="AK42" s="302"/>
      <c r="AL42" s="302"/>
    </row>
    <row r="43" spans="1:38" s="263" customFormat="1" ht="15" customHeight="1">
      <c r="A43" s="415">
        <v>11</v>
      </c>
      <c r="B43" s="340">
        <v>44601</v>
      </c>
      <c r="C43" s="341"/>
      <c r="D43" s="416" t="s">
        <v>845</v>
      </c>
      <c r="E43" s="339" t="s">
        <v>593</v>
      </c>
      <c r="F43" s="339">
        <v>2675</v>
      </c>
      <c r="G43" s="339">
        <v>2590</v>
      </c>
      <c r="H43" s="339">
        <v>2590</v>
      </c>
      <c r="I43" s="339" t="s">
        <v>954</v>
      </c>
      <c r="J43" s="417" t="s">
        <v>1001</v>
      </c>
      <c r="K43" s="417">
        <f t="shared" si="27"/>
        <v>-85</v>
      </c>
      <c r="L43" s="418">
        <f>(F43*-0.7)/100</f>
        <v>-18.724999999999998</v>
      </c>
      <c r="M43" s="419">
        <f t="shared" si="28"/>
        <v>-3.8775700934579438E-2</v>
      </c>
      <c r="N43" s="417" t="s">
        <v>604</v>
      </c>
      <c r="O43" s="420">
        <v>44603</v>
      </c>
      <c r="P43" s="334"/>
      <c r="Q43" s="334"/>
      <c r="R43" s="335" t="s">
        <v>592</v>
      </c>
      <c r="S43" s="251"/>
      <c r="T43" s="251"/>
      <c r="U43" s="251"/>
      <c r="V43" s="251"/>
      <c r="W43" s="251"/>
      <c r="X43" s="251"/>
      <c r="Y43" s="251"/>
      <c r="Z43" s="251"/>
      <c r="AA43" s="251"/>
      <c r="AB43" s="251"/>
      <c r="AC43" s="251"/>
      <c r="AD43" s="251"/>
      <c r="AE43" s="251"/>
      <c r="AF43" s="251"/>
      <c r="AG43" s="251"/>
      <c r="AH43" s="251"/>
      <c r="AI43" s="332"/>
      <c r="AJ43" s="302"/>
      <c r="AK43" s="302"/>
      <c r="AL43" s="302"/>
    </row>
    <row r="44" spans="1:38" s="263" customFormat="1" ht="15" customHeight="1">
      <c r="A44" s="337">
        <v>12</v>
      </c>
      <c r="B44" s="250">
        <v>44601</v>
      </c>
      <c r="C44" s="292"/>
      <c r="D44" s="338" t="s">
        <v>451</v>
      </c>
      <c r="E44" s="291" t="s">
        <v>593</v>
      </c>
      <c r="F44" s="291">
        <v>361.5</v>
      </c>
      <c r="G44" s="291">
        <v>349</v>
      </c>
      <c r="H44" s="291">
        <v>372.5</v>
      </c>
      <c r="I44" s="291" t="s">
        <v>955</v>
      </c>
      <c r="J44" s="99" t="s">
        <v>904</v>
      </c>
      <c r="K44" s="99">
        <f t="shared" ref="K44:K45" si="29">H44-F44</f>
        <v>11</v>
      </c>
      <c r="L44" s="100">
        <f>(F44*-0.7)/100</f>
        <v>-2.5305</v>
      </c>
      <c r="M44" s="101">
        <f t="shared" ref="M44:M45" si="30">(K44+L44)/F44</f>
        <v>2.3428769017980636E-2</v>
      </c>
      <c r="N44" s="99" t="s">
        <v>591</v>
      </c>
      <c r="O44" s="102">
        <v>44602</v>
      </c>
      <c r="P44" s="334"/>
      <c r="Q44" s="334"/>
      <c r="R44" s="335" t="s">
        <v>592</v>
      </c>
      <c r="S44" s="251"/>
      <c r="T44" s="251"/>
      <c r="U44" s="251"/>
      <c r="V44" s="251"/>
      <c r="W44" s="251"/>
      <c r="X44" s="251"/>
      <c r="Y44" s="251"/>
      <c r="Z44" s="251"/>
      <c r="AA44" s="251"/>
      <c r="AB44" s="251"/>
      <c r="AC44" s="251"/>
      <c r="AD44" s="251"/>
      <c r="AE44" s="251"/>
      <c r="AF44" s="251"/>
      <c r="AG44" s="251"/>
      <c r="AH44" s="251"/>
      <c r="AI44" s="332"/>
      <c r="AJ44" s="302"/>
      <c r="AK44" s="302"/>
      <c r="AL44" s="302"/>
    </row>
    <row r="45" spans="1:38" s="263" customFormat="1" ht="15" customHeight="1">
      <c r="A45" s="415">
        <v>13</v>
      </c>
      <c r="B45" s="340">
        <v>44602</v>
      </c>
      <c r="C45" s="341"/>
      <c r="D45" s="416" t="s">
        <v>197</v>
      </c>
      <c r="E45" s="339" t="s">
        <v>593</v>
      </c>
      <c r="F45" s="339">
        <v>967.5</v>
      </c>
      <c r="G45" s="339">
        <v>940</v>
      </c>
      <c r="H45" s="339">
        <v>940</v>
      </c>
      <c r="I45" s="339" t="s">
        <v>963</v>
      </c>
      <c r="J45" s="417" t="s">
        <v>967</v>
      </c>
      <c r="K45" s="417">
        <f t="shared" si="29"/>
        <v>-27.5</v>
      </c>
      <c r="L45" s="418">
        <f>(F45*-0.7)/100</f>
        <v>-6.7725</v>
      </c>
      <c r="M45" s="419">
        <f t="shared" si="30"/>
        <v>-3.5423772609819125E-2</v>
      </c>
      <c r="N45" s="417" t="s">
        <v>604</v>
      </c>
      <c r="O45" s="420">
        <v>44606</v>
      </c>
      <c r="P45" s="334"/>
      <c r="Q45" s="334"/>
      <c r="R45" s="335" t="s">
        <v>595</v>
      </c>
      <c r="S45" s="251"/>
      <c r="T45" s="251"/>
      <c r="U45" s="251"/>
      <c r="V45" s="251"/>
      <c r="W45" s="251"/>
      <c r="X45" s="251"/>
      <c r="Y45" s="251"/>
      <c r="Z45" s="251"/>
      <c r="AA45" s="251"/>
      <c r="AB45" s="251"/>
      <c r="AC45" s="251"/>
      <c r="AD45" s="251"/>
      <c r="AE45" s="251"/>
      <c r="AF45" s="251"/>
      <c r="AG45" s="251"/>
      <c r="AH45" s="251"/>
      <c r="AI45" s="332"/>
      <c r="AJ45" s="302"/>
      <c r="AK45" s="302"/>
      <c r="AL45" s="302"/>
    </row>
    <row r="46" spans="1:38" s="263" customFormat="1" ht="15" customHeight="1">
      <c r="A46" s="326">
        <v>14</v>
      </c>
      <c r="B46" s="253">
        <v>44603</v>
      </c>
      <c r="C46" s="327"/>
      <c r="D46" s="328" t="s">
        <v>969</v>
      </c>
      <c r="E46" s="256" t="s">
        <v>593</v>
      </c>
      <c r="F46" s="256" t="s">
        <v>970</v>
      </c>
      <c r="G46" s="256">
        <v>1095</v>
      </c>
      <c r="H46" s="256"/>
      <c r="I46" s="256" t="s">
        <v>971</v>
      </c>
      <c r="J46" s="329" t="s">
        <v>594</v>
      </c>
      <c r="K46" s="329"/>
      <c r="L46" s="330"/>
      <c r="M46" s="331"/>
      <c r="N46" s="329"/>
      <c r="O46" s="381"/>
      <c r="P46" s="334"/>
      <c r="Q46" s="334"/>
      <c r="R46" s="335" t="s">
        <v>592</v>
      </c>
      <c r="S46" s="251"/>
      <c r="T46" s="251"/>
      <c r="U46" s="251"/>
      <c r="V46" s="251"/>
      <c r="W46" s="251"/>
      <c r="X46" s="251"/>
      <c r="Y46" s="251"/>
      <c r="Z46" s="251"/>
      <c r="AA46" s="251"/>
      <c r="AB46" s="251"/>
      <c r="AC46" s="251"/>
      <c r="AD46" s="251"/>
      <c r="AE46" s="251"/>
      <c r="AF46" s="251"/>
      <c r="AG46" s="251"/>
      <c r="AH46" s="251"/>
      <c r="AI46" s="332"/>
      <c r="AJ46" s="302"/>
      <c r="AK46" s="302"/>
      <c r="AL46" s="302"/>
    </row>
    <row r="47" spans="1:38" s="263" customFormat="1" ht="15" customHeight="1">
      <c r="A47" s="415">
        <v>15</v>
      </c>
      <c r="B47" s="340">
        <v>44603</v>
      </c>
      <c r="C47" s="341"/>
      <c r="D47" s="416" t="s">
        <v>522</v>
      </c>
      <c r="E47" s="339" t="s">
        <v>593</v>
      </c>
      <c r="F47" s="339">
        <v>2003</v>
      </c>
      <c r="G47" s="339">
        <v>1940</v>
      </c>
      <c r="H47" s="339">
        <v>1940</v>
      </c>
      <c r="I47" s="339" t="s">
        <v>973</v>
      </c>
      <c r="J47" s="417" t="s">
        <v>1002</v>
      </c>
      <c r="K47" s="417">
        <f t="shared" ref="K47:K48" si="31">H47-F47</f>
        <v>-63</v>
      </c>
      <c r="L47" s="418">
        <f>(F47*-0.7)/100</f>
        <v>-14.020999999999999</v>
      </c>
      <c r="M47" s="419">
        <f t="shared" ref="M47:M48" si="32">(K47+L47)/F47</f>
        <v>-3.8452820768846728E-2</v>
      </c>
      <c r="N47" s="417" t="s">
        <v>604</v>
      </c>
      <c r="O47" s="420">
        <v>44606</v>
      </c>
      <c r="P47" s="334"/>
      <c r="Q47" s="334"/>
      <c r="R47" s="335" t="s">
        <v>592</v>
      </c>
      <c r="S47" s="251"/>
      <c r="T47" s="251"/>
      <c r="U47" s="251"/>
      <c r="V47" s="251"/>
      <c r="W47" s="251"/>
      <c r="X47" s="251"/>
      <c r="Y47" s="251"/>
      <c r="Z47" s="251"/>
      <c r="AA47" s="251"/>
      <c r="AB47" s="251"/>
      <c r="AC47" s="251"/>
      <c r="AD47" s="251"/>
      <c r="AE47" s="251"/>
      <c r="AF47" s="251"/>
      <c r="AG47" s="251"/>
      <c r="AH47" s="251"/>
      <c r="AI47" s="332"/>
      <c r="AJ47" s="302"/>
      <c r="AK47" s="302"/>
      <c r="AL47" s="302"/>
    </row>
    <row r="48" spans="1:38" s="263" customFormat="1" ht="15" customHeight="1">
      <c r="A48" s="415">
        <v>16</v>
      </c>
      <c r="B48" s="340">
        <v>44603</v>
      </c>
      <c r="C48" s="341"/>
      <c r="D48" s="416" t="s">
        <v>350</v>
      </c>
      <c r="E48" s="339" t="s">
        <v>593</v>
      </c>
      <c r="F48" s="339">
        <v>761</v>
      </c>
      <c r="G48" s="339">
        <v>735</v>
      </c>
      <c r="H48" s="339">
        <v>735</v>
      </c>
      <c r="I48" s="339" t="s">
        <v>974</v>
      </c>
      <c r="J48" s="417" t="s">
        <v>1003</v>
      </c>
      <c r="K48" s="417">
        <f t="shared" si="31"/>
        <v>-26</v>
      </c>
      <c r="L48" s="418">
        <f>(F48*-0.7)/100</f>
        <v>-5.3269999999999991</v>
      </c>
      <c r="M48" s="419">
        <f t="shared" si="32"/>
        <v>-4.1165571616294347E-2</v>
      </c>
      <c r="N48" s="417" t="s">
        <v>604</v>
      </c>
      <c r="O48" s="420">
        <v>44606</v>
      </c>
      <c r="P48" s="334"/>
      <c r="Q48" s="334"/>
      <c r="R48" s="335" t="s">
        <v>595</v>
      </c>
      <c r="S48" s="251"/>
      <c r="T48" s="251"/>
      <c r="U48" s="251"/>
      <c r="V48" s="251"/>
      <c r="W48" s="251"/>
      <c r="X48" s="251"/>
      <c r="Y48" s="251"/>
      <c r="Z48" s="251"/>
      <c r="AA48" s="251"/>
      <c r="AB48" s="251"/>
      <c r="AC48" s="251"/>
      <c r="AD48" s="251"/>
      <c r="AE48" s="251"/>
      <c r="AF48" s="251"/>
      <c r="AG48" s="251"/>
      <c r="AH48" s="251"/>
      <c r="AI48" s="332"/>
      <c r="AJ48" s="302"/>
      <c r="AK48" s="302"/>
      <c r="AL48" s="302"/>
    </row>
    <row r="49" spans="1:38" s="263" customFormat="1" ht="15" customHeight="1">
      <c r="A49" s="326"/>
      <c r="B49" s="253"/>
      <c r="C49" s="327"/>
      <c r="D49" s="328"/>
      <c r="E49" s="256"/>
      <c r="F49" s="256"/>
      <c r="G49" s="256"/>
      <c r="H49" s="256"/>
      <c r="I49" s="256"/>
      <c r="J49" s="329"/>
      <c r="K49" s="329"/>
      <c r="L49" s="330"/>
      <c r="M49" s="331"/>
      <c r="N49" s="329"/>
      <c r="O49" s="381"/>
      <c r="P49" s="334"/>
      <c r="Q49" s="334"/>
      <c r="R49" s="335"/>
      <c r="S49" s="251"/>
      <c r="T49" s="251"/>
      <c r="U49" s="251"/>
      <c r="V49" s="251"/>
      <c r="W49" s="251"/>
      <c r="X49" s="251"/>
      <c r="Y49" s="251"/>
      <c r="Z49" s="251"/>
      <c r="AA49" s="251"/>
      <c r="AB49" s="251"/>
      <c r="AC49" s="251"/>
      <c r="AD49" s="251"/>
      <c r="AE49" s="251"/>
      <c r="AF49" s="251"/>
      <c r="AG49" s="251"/>
      <c r="AH49" s="251"/>
      <c r="AI49" s="332"/>
      <c r="AJ49" s="302"/>
      <c r="AK49" s="302"/>
      <c r="AL49" s="302"/>
    </row>
    <row r="50" spans="1:38" s="276" customFormat="1" ht="15" customHeight="1">
      <c r="K50" s="257"/>
      <c r="L50" s="289"/>
      <c r="M50" s="357"/>
      <c r="N50" s="257"/>
      <c r="O50" s="300"/>
      <c r="P50" s="1"/>
      <c r="Q50" s="1"/>
      <c r="R50" s="353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359"/>
      <c r="AJ50" s="358"/>
      <c r="AK50" s="358"/>
      <c r="AL50" s="358"/>
    </row>
    <row r="51" spans="1:38" ht="15" customHeight="1">
      <c r="A51" s="344"/>
      <c r="B51" s="345"/>
      <c r="C51" s="346"/>
      <c r="D51" s="347"/>
      <c r="E51" s="348"/>
      <c r="F51" s="348"/>
      <c r="G51" s="348"/>
      <c r="H51" s="348"/>
      <c r="I51" s="348"/>
      <c r="J51" s="349"/>
      <c r="K51" s="349"/>
      <c r="L51" s="350"/>
      <c r="M51" s="351"/>
      <c r="N51" s="349"/>
      <c r="O51" s="352"/>
      <c r="P51" s="1"/>
      <c r="Q51" s="1"/>
      <c r="R51" s="353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</row>
    <row r="52" spans="1:38" ht="44.25" customHeight="1">
      <c r="A52" s="123" t="s">
        <v>596</v>
      </c>
      <c r="B52" s="146"/>
      <c r="C52" s="146"/>
      <c r="D52" s="1"/>
      <c r="E52" s="6"/>
      <c r="F52" s="6"/>
      <c r="G52" s="6"/>
      <c r="H52" s="6" t="s">
        <v>608</v>
      </c>
      <c r="I52" s="6"/>
      <c r="J52" s="6"/>
      <c r="K52" s="119"/>
      <c r="L52" s="148"/>
      <c r="M52" s="119"/>
      <c r="N52" s="120"/>
      <c r="O52" s="119"/>
      <c r="P52" s="1"/>
      <c r="Q52" s="1"/>
      <c r="R52" s="6"/>
      <c r="S52" s="1"/>
      <c r="T52" s="1"/>
      <c r="U52" s="1"/>
      <c r="V52" s="1"/>
      <c r="W52" s="1"/>
      <c r="X52" s="1"/>
      <c r="Y52" s="1"/>
      <c r="Z52" s="1"/>
      <c r="AA52" s="1"/>
      <c r="AB52" s="1"/>
      <c r="AC52" s="305"/>
      <c r="AD52" s="305"/>
      <c r="AE52" s="305"/>
      <c r="AF52" s="305"/>
      <c r="AG52" s="305"/>
      <c r="AH52" s="305"/>
    </row>
    <row r="53" spans="1:38" ht="12.75" customHeight="1">
      <c r="A53" s="130" t="s">
        <v>597</v>
      </c>
      <c r="B53" s="123"/>
      <c r="C53" s="123"/>
      <c r="D53" s="123"/>
      <c r="E53" s="41"/>
      <c r="F53" s="131" t="s">
        <v>598</v>
      </c>
      <c r="G53" s="56"/>
      <c r="H53" s="41"/>
      <c r="I53" s="56"/>
      <c r="J53" s="6"/>
      <c r="K53" s="149"/>
      <c r="L53" s="150"/>
      <c r="M53" s="6"/>
      <c r="N53" s="113"/>
      <c r="O53" s="151"/>
      <c r="P53" s="41"/>
      <c r="Q53" s="41"/>
      <c r="R53" s="6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</row>
    <row r="54" spans="1:38" ht="14.25" customHeight="1">
      <c r="A54" s="130"/>
      <c r="B54" s="123"/>
      <c r="C54" s="123"/>
      <c r="D54" s="123"/>
      <c r="E54" s="6"/>
      <c r="F54" s="131" t="s">
        <v>600</v>
      </c>
      <c r="G54" s="56"/>
      <c r="H54" s="41"/>
      <c r="I54" s="56"/>
      <c r="J54" s="6"/>
      <c r="K54" s="149"/>
      <c r="L54" s="150"/>
      <c r="M54" s="6"/>
      <c r="N54" s="113"/>
      <c r="O54" s="151"/>
      <c r="P54" s="41"/>
      <c r="Q54" s="41"/>
      <c r="R54" s="6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</row>
    <row r="55" spans="1:38" ht="14.25" customHeight="1">
      <c r="A55" s="123"/>
      <c r="B55" s="123"/>
      <c r="C55" s="123"/>
      <c r="D55" s="123"/>
      <c r="E55" s="6"/>
      <c r="F55" s="6"/>
      <c r="G55" s="6"/>
      <c r="H55" s="6"/>
      <c r="I55" s="6"/>
      <c r="J55" s="136"/>
      <c r="K55" s="133"/>
      <c r="L55" s="134"/>
      <c r="M55" s="6"/>
      <c r="N55" s="137"/>
      <c r="O55" s="1"/>
      <c r="P55" s="41"/>
      <c r="Q55" s="41"/>
      <c r="R55" s="6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</row>
    <row r="56" spans="1:38" ht="12.75" customHeight="1">
      <c r="A56" s="152" t="s">
        <v>609</v>
      </c>
      <c r="B56" s="152"/>
      <c r="C56" s="152"/>
      <c r="D56" s="152"/>
      <c r="E56" s="6"/>
      <c r="F56" s="6"/>
      <c r="G56" s="6"/>
      <c r="H56" s="6"/>
      <c r="I56" s="6"/>
      <c r="J56" s="6"/>
      <c r="K56" s="6"/>
      <c r="L56" s="6"/>
      <c r="M56" s="6"/>
      <c r="N56" s="6"/>
      <c r="O56" s="21"/>
      <c r="Q56" s="41"/>
      <c r="R56" s="6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</row>
    <row r="57" spans="1:38" ht="38.25" customHeight="1">
      <c r="A57" s="96" t="s">
        <v>16</v>
      </c>
      <c r="B57" s="96" t="s">
        <v>568</v>
      </c>
      <c r="C57" s="96"/>
      <c r="D57" s="97" t="s">
        <v>579</v>
      </c>
      <c r="E57" s="96" t="s">
        <v>580</v>
      </c>
      <c r="F57" s="96" t="s">
        <v>581</v>
      </c>
      <c r="G57" s="96" t="s">
        <v>602</v>
      </c>
      <c r="H57" s="96" t="s">
        <v>583</v>
      </c>
      <c r="I57" s="96" t="s">
        <v>584</v>
      </c>
      <c r="J57" s="95" t="s">
        <v>585</v>
      </c>
      <c r="K57" s="153" t="s">
        <v>610</v>
      </c>
      <c r="L57" s="98" t="s">
        <v>587</v>
      </c>
      <c r="M57" s="153" t="s">
        <v>611</v>
      </c>
      <c r="N57" s="96" t="s">
        <v>612</v>
      </c>
      <c r="O57" s="95" t="s">
        <v>589</v>
      </c>
      <c r="P57" s="97" t="s">
        <v>590</v>
      </c>
      <c r="Q57" s="41"/>
      <c r="R57" s="6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</row>
    <row r="58" spans="1:38" s="252" customFormat="1" ht="13.5" customHeight="1">
      <c r="A58" s="339">
        <v>1</v>
      </c>
      <c r="B58" s="340">
        <v>44593</v>
      </c>
      <c r="C58" s="376"/>
      <c r="D58" s="376" t="s">
        <v>887</v>
      </c>
      <c r="E58" s="339" t="s">
        <v>593</v>
      </c>
      <c r="F58" s="339">
        <v>2414</v>
      </c>
      <c r="G58" s="339">
        <v>238</v>
      </c>
      <c r="H58" s="343">
        <v>2380</v>
      </c>
      <c r="I58" s="343" t="s">
        <v>888</v>
      </c>
      <c r="J58" s="354" t="s">
        <v>1000</v>
      </c>
      <c r="K58" s="343">
        <f t="shared" ref="K58" si="33">H58-F58</f>
        <v>-34</v>
      </c>
      <c r="L58" s="372">
        <f t="shared" ref="L58:L60" si="34">(H58*N58)*0.07%</f>
        <v>624.75000000000011</v>
      </c>
      <c r="M58" s="373">
        <f t="shared" ref="M58" si="35">(K58*N58)-L58</f>
        <v>-13374.75</v>
      </c>
      <c r="N58" s="343">
        <v>375</v>
      </c>
      <c r="O58" s="374" t="s">
        <v>604</v>
      </c>
      <c r="P58" s="375">
        <v>44228</v>
      </c>
      <c r="Q58" s="254"/>
      <c r="R58" s="259" t="s">
        <v>592</v>
      </c>
      <c r="S58" s="251"/>
      <c r="T58" s="251"/>
      <c r="U58" s="251"/>
      <c r="V58" s="251"/>
      <c r="W58" s="251"/>
      <c r="X58" s="251"/>
      <c r="Y58" s="251"/>
      <c r="Z58" s="251"/>
      <c r="AA58" s="251"/>
      <c r="AB58" s="251"/>
      <c r="AC58" s="251"/>
      <c r="AD58" s="251"/>
      <c r="AE58" s="251"/>
      <c r="AF58" s="258"/>
      <c r="AG58" s="253"/>
      <c r="AH58" s="301"/>
      <c r="AI58" s="301"/>
      <c r="AJ58" s="282"/>
      <c r="AK58" s="282"/>
      <c r="AL58" s="282"/>
    </row>
    <row r="59" spans="1:38" s="252" customFormat="1" ht="13.5" customHeight="1">
      <c r="A59" s="339">
        <v>2</v>
      </c>
      <c r="B59" s="340">
        <v>44595</v>
      </c>
      <c r="C59" s="376"/>
      <c r="D59" s="376" t="s">
        <v>913</v>
      </c>
      <c r="E59" s="339" t="s">
        <v>593</v>
      </c>
      <c r="F59" s="339">
        <v>640</v>
      </c>
      <c r="G59" s="339">
        <v>630</v>
      </c>
      <c r="H59" s="343">
        <v>630</v>
      </c>
      <c r="I59" s="343" t="s">
        <v>914</v>
      </c>
      <c r="J59" s="354" t="s">
        <v>924</v>
      </c>
      <c r="K59" s="343">
        <f t="shared" ref="K59" si="36">H59-F59</f>
        <v>-10</v>
      </c>
      <c r="L59" s="372">
        <f t="shared" ref="L59" si="37">(H59*N59)*0.07%</f>
        <v>485.10000000000008</v>
      </c>
      <c r="M59" s="373">
        <f t="shared" ref="M59" si="38">(K59*N59)-L59</f>
        <v>-11485.1</v>
      </c>
      <c r="N59" s="343">
        <v>1100</v>
      </c>
      <c r="O59" s="374" t="s">
        <v>604</v>
      </c>
      <c r="P59" s="375">
        <v>44231</v>
      </c>
      <c r="Q59" s="254"/>
      <c r="R59" s="259" t="s">
        <v>592</v>
      </c>
      <c r="S59" s="251"/>
      <c r="T59" s="251"/>
      <c r="U59" s="251"/>
      <c r="V59" s="251"/>
      <c r="W59" s="251"/>
      <c r="X59" s="251"/>
      <c r="Y59" s="251"/>
      <c r="Z59" s="251"/>
      <c r="AA59" s="251"/>
      <c r="AB59" s="251"/>
      <c r="AC59" s="251"/>
      <c r="AD59" s="251"/>
      <c r="AE59" s="251"/>
      <c r="AF59" s="348"/>
      <c r="AG59" s="345"/>
      <c r="AH59" s="254"/>
      <c r="AI59" s="254"/>
      <c r="AJ59" s="348"/>
      <c r="AK59" s="348"/>
      <c r="AL59" s="348"/>
    </row>
    <row r="60" spans="1:38" s="252" customFormat="1" ht="13.5" customHeight="1">
      <c r="A60" s="466">
        <v>3</v>
      </c>
      <c r="B60" s="462">
        <v>44595</v>
      </c>
      <c r="C60" s="341"/>
      <c r="D60" s="342" t="s">
        <v>915</v>
      </c>
      <c r="E60" s="339" t="s">
        <v>593</v>
      </c>
      <c r="F60" s="339">
        <v>545</v>
      </c>
      <c r="G60" s="339">
        <v>534</v>
      </c>
      <c r="H60" s="339">
        <v>534</v>
      </c>
      <c r="I60" s="343">
        <v>565</v>
      </c>
      <c r="J60" s="468" t="s">
        <v>923</v>
      </c>
      <c r="K60" s="426">
        <f>H60-F60</f>
        <v>-11</v>
      </c>
      <c r="L60" s="372">
        <f t="shared" si="34"/>
        <v>560.70000000000005</v>
      </c>
      <c r="M60" s="468">
        <f>(-1500*6)-660.7</f>
        <v>-9660.7000000000007</v>
      </c>
      <c r="N60" s="469">
        <v>1500</v>
      </c>
      <c r="O60" s="462" t="s">
        <v>604</v>
      </c>
      <c r="P60" s="464">
        <v>44596</v>
      </c>
      <c r="Q60" s="254"/>
      <c r="R60" s="259" t="s">
        <v>592</v>
      </c>
      <c r="S60" s="251"/>
      <c r="T60" s="251"/>
      <c r="U60" s="251"/>
      <c r="V60" s="251"/>
      <c r="W60" s="251"/>
      <c r="X60" s="251"/>
      <c r="Y60" s="251"/>
      <c r="Z60" s="251"/>
      <c r="AA60" s="251"/>
      <c r="AB60" s="251"/>
      <c r="AC60" s="251"/>
      <c r="AD60" s="251"/>
      <c r="AE60" s="251"/>
      <c r="AF60" s="348"/>
      <c r="AG60" s="345"/>
      <c r="AH60" s="254"/>
      <c r="AI60" s="254"/>
      <c r="AJ60" s="348"/>
      <c r="AK60" s="348"/>
      <c r="AL60" s="348"/>
    </row>
    <row r="61" spans="1:38" s="252" customFormat="1" ht="13.5" customHeight="1">
      <c r="A61" s="467"/>
      <c r="B61" s="463"/>
      <c r="C61" s="341"/>
      <c r="D61" s="342" t="s">
        <v>916</v>
      </c>
      <c r="E61" s="339" t="s">
        <v>858</v>
      </c>
      <c r="F61" s="339">
        <v>14.5</v>
      </c>
      <c r="G61" s="339"/>
      <c r="H61" s="339">
        <v>9.5</v>
      </c>
      <c r="I61" s="343"/>
      <c r="J61" s="465"/>
      <c r="K61" s="426">
        <f>F61-H61</f>
        <v>5</v>
      </c>
      <c r="L61" s="427">
        <v>100</v>
      </c>
      <c r="M61" s="465"/>
      <c r="N61" s="470"/>
      <c r="O61" s="463"/>
      <c r="P61" s="465"/>
      <c r="Q61" s="254"/>
      <c r="R61" s="259" t="s">
        <v>592</v>
      </c>
      <c r="S61" s="251"/>
      <c r="T61" s="251"/>
      <c r="U61" s="251"/>
      <c r="V61" s="251"/>
      <c r="W61" s="251"/>
      <c r="X61" s="251"/>
      <c r="Y61" s="251"/>
      <c r="Z61" s="251"/>
      <c r="AA61" s="251"/>
      <c r="AB61" s="251"/>
      <c r="AC61" s="251"/>
      <c r="AD61" s="251"/>
      <c r="AE61" s="251"/>
      <c r="AF61" s="348"/>
      <c r="AG61" s="345"/>
      <c r="AH61" s="254"/>
      <c r="AI61" s="254"/>
      <c r="AJ61" s="348"/>
      <c r="AK61" s="348"/>
      <c r="AL61" s="348"/>
    </row>
    <row r="62" spans="1:38" s="252" customFormat="1" ht="13.5" customHeight="1">
      <c r="A62" s="434">
        <v>4</v>
      </c>
      <c r="B62" s="435">
        <v>44599</v>
      </c>
      <c r="C62" s="292"/>
      <c r="D62" s="438" t="s">
        <v>932</v>
      </c>
      <c r="E62" s="291" t="s">
        <v>593</v>
      </c>
      <c r="F62" s="291">
        <v>3020</v>
      </c>
      <c r="G62" s="291">
        <v>2940</v>
      </c>
      <c r="H62" s="291">
        <v>3080</v>
      </c>
      <c r="I62" s="378" t="s">
        <v>933</v>
      </c>
      <c r="J62" s="421" t="s">
        <v>801</v>
      </c>
      <c r="K62" s="378">
        <f t="shared" ref="K62" si="39">H62-F62</f>
        <v>60</v>
      </c>
      <c r="L62" s="422">
        <f t="shared" ref="L62" si="40">(H62*N62)*0.07%</f>
        <v>377.30000000000007</v>
      </c>
      <c r="M62" s="423">
        <f t="shared" ref="M62" si="41">(K62*N62)-L62</f>
        <v>10122.700000000001</v>
      </c>
      <c r="N62" s="378">
        <v>175</v>
      </c>
      <c r="O62" s="424" t="s">
        <v>591</v>
      </c>
      <c r="P62" s="425">
        <v>44236</v>
      </c>
      <c r="Q62" s="254"/>
      <c r="R62" s="259" t="s">
        <v>595</v>
      </c>
      <c r="S62" s="251"/>
      <c r="T62" s="251"/>
      <c r="U62" s="251"/>
      <c r="V62" s="251"/>
      <c r="W62" s="251"/>
      <c r="X62" s="251"/>
      <c r="Y62" s="251"/>
      <c r="Z62" s="251"/>
      <c r="AA62" s="251"/>
      <c r="AB62" s="251"/>
      <c r="AC62" s="251"/>
      <c r="AD62" s="251"/>
      <c r="AE62" s="251"/>
      <c r="AF62" s="348"/>
      <c r="AG62" s="345"/>
      <c r="AH62" s="254"/>
      <c r="AI62" s="254"/>
      <c r="AJ62" s="348"/>
      <c r="AK62" s="348"/>
      <c r="AL62" s="348"/>
    </row>
    <row r="63" spans="1:38" s="252" customFormat="1" ht="13.5" customHeight="1">
      <c r="A63" s="429">
        <v>5</v>
      </c>
      <c r="B63" s="430">
        <v>44599</v>
      </c>
      <c r="C63" s="292"/>
      <c r="D63" s="431" t="s">
        <v>937</v>
      </c>
      <c r="E63" s="291" t="s">
        <v>593</v>
      </c>
      <c r="F63" s="291">
        <v>221</v>
      </c>
      <c r="G63" s="291">
        <v>216</v>
      </c>
      <c r="H63" s="291">
        <v>225.5</v>
      </c>
      <c r="I63" s="378" t="s">
        <v>938</v>
      </c>
      <c r="J63" s="421" t="s">
        <v>949</v>
      </c>
      <c r="K63" s="378">
        <f t="shared" ref="K63:K64" si="42">H63-F63</f>
        <v>4.5</v>
      </c>
      <c r="L63" s="422">
        <f t="shared" ref="L63:L64" si="43">(H63*N63)*0.07%</f>
        <v>394.62500000000006</v>
      </c>
      <c r="M63" s="423">
        <f t="shared" ref="M63:M64" si="44">(K63*N63)-L63</f>
        <v>10855.375</v>
      </c>
      <c r="N63" s="378">
        <v>2500</v>
      </c>
      <c r="O63" s="424" t="s">
        <v>591</v>
      </c>
      <c r="P63" s="432">
        <v>44234</v>
      </c>
      <c r="Q63" s="254"/>
      <c r="R63" s="259" t="s">
        <v>592</v>
      </c>
      <c r="S63" s="251"/>
      <c r="T63" s="251"/>
      <c r="U63" s="251"/>
      <c r="V63" s="251"/>
      <c r="W63" s="251"/>
      <c r="X63" s="251"/>
      <c r="Y63" s="251"/>
      <c r="Z63" s="251"/>
      <c r="AA63" s="251"/>
      <c r="AB63" s="251"/>
      <c r="AC63" s="251"/>
      <c r="AD63" s="251"/>
      <c r="AE63" s="251"/>
      <c r="AF63" s="348"/>
      <c r="AG63" s="345"/>
      <c r="AH63" s="254"/>
      <c r="AI63" s="254"/>
      <c r="AJ63" s="348"/>
      <c r="AK63" s="348"/>
      <c r="AL63" s="348"/>
    </row>
    <row r="64" spans="1:38" s="252" customFormat="1" ht="13.5" customHeight="1">
      <c r="A64" s="339">
        <v>6</v>
      </c>
      <c r="B64" s="428">
        <v>44599</v>
      </c>
      <c r="C64" s="376"/>
      <c r="D64" s="376" t="s">
        <v>939</v>
      </c>
      <c r="E64" s="339" t="s">
        <v>593</v>
      </c>
      <c r="F64" s="339">
        <v>17300</v>
      </c>
      <c r="G64" s="339">
        <v>17170</v>
      </c>
      <c r="H64" s="343">
        <v>17170</v>
      </c>
      <c r="I64" s="343">
        <v>17500</v>
      </c>
      <c r="J64" s="354" t="s">
        <v>942</v>
      </c>
      <c r="K64" s="343">
        <f t="shared" si="42"/>
        <v>-130</v>
      </c>
      <c r="L64" s="372">
        <f t="shared" si="43"/>
        <v>600.95000000000005</v>
      </c>
      <c r="M64" s="373">
        <f t="shared" si="44"/>
        <v>-7100.95</v>
      </c>
      <c r="N64" s="343">
        <v>50</v>
      </c>
      <c r="O64" s="374" t="s">
        <v>604</v>
      </c>
      <c r="P64" s="433">
        <v>44234</v>
      </c>
      <c r="Q64" s="254"/>
      <c r="R64" s="259" t="s">
        <v>592</v>
      </c>
      <c r="S64" s="251"/>
      <c r="T64" s="251"/>
      <c r="U64" s="251"/>
      <c r="V64" s="251"/>
      <c r="W64" s="251"/>
      <c r="X64" s="251"/>
      <c r="Y64" s="251"/>
      <c r="Z64" s="251"/>
      <c r="AA64" s="251"/>
      <c r="AB64" s="251"/>
      <c r="AC64" s="251"/>
      <c r="AD64" s="251"/>
      <c r="AE64" s="251"/>
      <c r="AF64" s="348"/>
      <c r="AG64" s="345"/>
      <c r="AH64" s="254"/>
      <c r="AI64" s="254"/>
      <c r="AJ64" s="348"/>
      <c r="AK64" s="348"/>
      <c r="AL64" s="348"/>
    </row>
    <row r="65" spans="1:38" s="252" customFormat="1" ht="13.5" customHeight="1">
      <c r="A65" s="291">
        <v>7</v>
      </c>
      <c r="B65" s="250">
        <v>44601</v>
      </c>
      <c r="C65" s="437"/>
      <c r="D65" s="437" t="s">
        <v>947</v>
      </c>
      <c r="E65" s="291" t="s">
        <v>593</v>
      </c>
      <c r="F65" s="291">
        <v>2377.5</v>
      </c>
      <c r="G65" s="291">
        <v>2325</v>
      </c>
      <c r="H65" s="378">
        <v>2415</v>
      </c>
      <c r="I65" s="378" t="s">
        <v>948</v>
      </c>
      <c r="J65" s="421" t="s">
        <v>950</v>
      </c>
      <c r="K65" s="378">
        <f t="shared" ref="K65:K67" si="45">H65-F65</f>
        <v>37.5</v>
      </c>
      <c r="L65" s="422">
        <f t="shared" ref="L65:L67" si="46">(H65*N65)*0.07%</f>
        <v>464.88750000000005</v>
      </c>
      <c r="M65" s="423">
        <f t="shared" ref="M65:M67" si="47">(K65*N65)-L65</f>
        <v>9847.6124999999993</v>
      </c>
      <c r="N65" s="378">
        <v>275</v>
      </c>
      <c r="O65" s="424" t="s">
        <v>591</v>
      </c>
      <c r="P65" s="432">
        <v>44236</v>
      </c>
      <c r="Q65" s="254"/>
      <c r="R65" s="259" t="s">
        <v>595</v>
      </c>
      <c r="S65" s="251"/>
      <c r="T65" s="251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348"/>
      <c r="AG65" s="345"/>
      <c r="AH65" s="254"/>
      <c r="AI65" s="254"/>
      <c r="AJ65" s="348"/>
      <c r="AK65" s="348"/>
      <c r="AL65" s="348"/>
    </row>
    <row r="66" spans="1:38" s="252" customFormat="1" ht="13.5" customHeight="1">
      <c r="A66" s="291">
        <v>8</v>
      </c>
      <c r="B66" s="250">
        <v>44601</v>
      </c>
      <c r="C66" s="437"/>
      <c r="D66" s="437" t="s">
        <v>952</v>
      </c>
      <c r="E66" s="291" t="s">
        <v>593</v>
      </c>
      <c r="F66" s="291">
        <v>1217.5</v>
      </c>
      <c r="G66" s="291">
        <v>1188</v>
      </c>
      <c r="H66" s="378">
        <v>1243</v>
      </c>
      <c r="I66" s="378" t="s">
        <v>953</v>
      </c>
      <c r="J66" s="421" t="s">
        <v>960</v>
      </c>
      <c r="K66" s="378">
        <f t="shared" si="45"/>
        <v>25.5</v>
      </c>
      <c r="L66" s="422">
        <f t="shared" si="46"/>
        <v>369.79250000000008</v>
      </c>
      <c r="M66" s="423">
        <f t="shared" si="47"/>
        <v>10467.7075</v>
      </c>
      <c r="N66" s="378">
        <v>425</v>
      </c>
      <c r="O66" s="424" t="s">
        <v>591</v>
      </c>
      <c r="P66" s="425">
        <v>44237</v>
      </c>
      <c r="Q66" s="254"/>
      <c r="R66" s="259" t="s">
        <v>592</v>
      </c>
      <c r="S66" s="251"/>
      <c r="T66" s="251"/>
      <c r="U66" s="251"/>
      <c r="V66" s="251"/>
      <c r="W66" s="251"/>
      <c r="X66" s="251"/>
      <c r="Y66" s="251"/>
      <c r="Z66" s="251"/>
      <c r="AA66" s="251"/>
      <c r="AB66" s="251"/>
      <c r="AC66" s="251"/>
      <c r="AD66" s="251"/>
      <c r="AE66" s="251"/>
      <c r="AF66" s="348"/>
      <c r="AG66" s="345"/>
      <c r="AH66" s="254"/>
      <c r="AI66" s="254"/>
      <c r="AJ66" s="348"/>
      <c r="AK66" s="348"/>
      <c r="AL66" s="348"/>
    </row>
    <row r="67" spans="1:38" s="252" customFormat="1" ht="13.5" customHeight="1">
      <c r="A67" s="339">
        <v>9</v>
      </c>
      <c r="B67" s="439">
        <v>44602</v>
      </c>
      <c r="C67" s="376"/>
      <c r="D67" s="376" t="s">
        <v>961</v>
      </c>
      <c r="E67" s="339" t="s">
        <v>593</v>
      </c>
      <c r="F67" s="339">
        <v>305</v>
      </c>
      <c r="G67" s="339">
        <v>297</v>
      </c>
      <c r="H67" s="343">
        <v>297</v>
      </c>
      <c r="I67" s="343" t="s">
        <v>962</v>
      </c>
      <c r="J67" s="354" t="s">
        <v>1004</v>
      </c>
      <c r="K67" s="343">
        <f t="shared" si="45"/>
        <v>-8</v>
      </c>
      <c r="L67" s="372">
        <f t="shared" si="46"/>
        <v>353.43000000000006</v>
      </c>
      <c r="M67" s="373">
        <f t="shared" si="47"/>
        <v>-13953.43</v>
      </c>
      <c r="N67" s="343">
        <v>1700</v>
      </c>
      <c r="O67" s="374" t="s">
        <v>604</v>
      </c>
      <c r="P67" s="375">
        <v>44241</v>
      </c>
      <c r="Q67" s="254"/>
      <c r="R67" s="259" t="s">
        <v>595</v>
      </c>
      <c r="S67" s="251"/>
      <c r="T67" s="251"/>
      <c r="U67" s="251"/>
      <c r="V67" s="251"/>
      <c r="W67" s="251"/>
      <c r="X67" s="251"/>
      <c r="Y67" s="251"/>
      <c r="Z67" s="251"/>
      <c r="AA67" s="251"/>
      <c r="AB67" s="251"/>
      <c r="AC67" s="251"/>
      <c r="AD67" s="251"/>
      <c r="AE67" s="251"/>
      <c r="AF67" s="348"/>
      <c r="AG67" s="345"/>
      <c r="AH67" s="254"/>
      <c r="AI67" s="254"/>
      <c r="AJ67" s="348"/>
      <c r="AK67" s="348"/>
      <c r="AL67" s="348"/>
    </row>
    <row r="68" spans="1:38" s="252" customFormat="1" ht="13.5" customHeight="1">
      <c r="A68" s="291">
        <v>10</v>
      </c>
      <c r="B68" s="250">
        <v>44603</v>
      </c>
      <c r="C68" s="437"/>
      <c r="D68" s="338" t="s">
        <v>972</v>
      </c>
      <c r="E68" s="291" t="s">
        <v>593</v>
      </c>
      <c r="F68" s="291">
        <v>2980</v>
      </c>
      <c r="G68" s="291">
        <v>2900</v>
      </c>
      <c r="H68" s="378">
        <v>3032.5</v>
      </c>
      <c r="I68" s="378" t="s">
        <v>980</v>
      </c>
      <c r="J68" s="421" t="s">
        <v>999</v>
      </c>
      <c r="K68" s="378">
        <f t="shared" ref="K68:K71" si="48">H68-F68</f>
        <v>52.5</v>
      </c>
      <c r="L68" s="422">
        <f t="shared" ref="L68:L70" si="49">(H68*N68)*0.07%</f>
        <v>371.48125000000005</v>
      </c>
      <c r="M68" s="423">
        <f t="shared" ref="M68:M70" si="50">(K68*N68)-L68</f>
        <v>8816.0187499999993</v>
      </c>
      <c r="N68" s="378">
        <v>175</v>
      </c>
      <c r="O68" s="424" t="s">
        <v>591</v>
      </c>
      <c r="P68" s="425">
        <v>44238</v>
      </c>
      <c r="Q68" s="254"/>
      <c r="R68" s="259" t="s">
        <v>595</v>
      </c>
      <c r="S68" s="251"/>
      <c r="T68" s="251"/>
      <c r="U68" s="251"/>
      <c r="V68" s="251"/>
      <c r="W68" s="251"/>
      <c r="X68" s="251"/>
      <c r="Y68" s="251"/>
      <c r="Z68" s="251"/>
      <c r="AA68" s="251"/>
      <c r="AB68" s="251"/>
      <c r="AC68" s="251"/>
      <c r="AD68" s="251"/>
      <c r="AE68" s="251"/>
      <c r="AF68" s="348"/>
      <c r="AG68" s="345"/>
      <c r="AH68" s="254"/>
      <c r="AI68" s="254"/>
      <c r="AJ68" s="348"/>
      <c r="AK68" s="348"/>
      <c r="AL68" s="348"/>
    </row>
    <row r="69" spans="1:38" s="252" customFormat="1" ht="13.5" customHeight="1">
      <c r="A69" s="339">
        <v>11</v>
      </c>
      <c r="B69" s="439">
        <v>44603</v>
      </c>
      <c r="C69" s="376"/>
      <c r="D69" s="376" t="s">
        <v>979</v>
      </c>
      <c r="E69" s="339" t="s">
        <v>593</v>
      </c>
      <c r="F69" s="339">
        <v>220.5</v>
      </c>
      <c r="G69" s="339">
        <v>215</v>
      </c>
      <c r="H69" s="343">
        <v>215</v>
      </c>
      <c r="I69" s="343" t="s">
        <v>938</v>
      </c>
      <c r="J69" s="354" t="s">
        <v>1005</v>
      </c>
      <c r="K69" s="343">
        <f t="shared" si="48"/>
        <v>-5.5</v>
      </c>
      <c r="L69" s="372">
        <f t="shared" si="49"/>
        <v>376.25000000000006</v>
      </c>
      <c r="M69" s="373">
        <f t="shared" si="50"/>
        <v>-14126.25</v>
      </c>
      <c r="N69" s="343">
        <v>2500</v>
      </c>
      <c r="O69" s="374" t="s">
        <v>604</v>
      </c>
      <c r="P69" s="375">
        <v>44241</v>
      </c>
      <c r="Q69" s="254"/>
      <c r="R69" s="259" t="s">
        <v>592</v>
      </c>
      <c r="S69" s="251"/>
      <c r="T69" s="251"/>
      <c r="U69" s="251"/>
      <c r="V69" s="251"/>
      <c r="W69" s="251"/>
      <c r="X69" s="251"/>
      <c r="Y69" s="251"/>
      <c r="Z69" s="251"/>
      <c r="AA69" s="251"/>
      <c r="AB69" s="251"/>
      <c r="AC69" s="251"/>
      <c r="AD69" s="251"/>
      <c r="AE69" s="251"/>
      <c r="AF69" s="348"/>
      <c r="AG69" s="345"/>
      <c r="AH69" s="254"/>
      <c r="AI69" s="254"/>
      <c r="AJ69" s="348"/>
      <c r="AK69" s="348"/>
      <c r="AL69" s="348"/>
    </row>
    <row r="70" spans="1:38" s="252" customFormat="1" ht="13.5" customHeight="1">
      <c r="A70" s="339">
        <v>12</v>
      </c>
      <c r="B70" s="439">
        <v>44606</v>
      </c>
      <c r="C70" s="376"/>
      <c r="D70" s="376" t="s">
        <v>952</v>
      </c>
      <c r="E70" s="339" t="s">
        <v>593</v>
      </c>
      <c r="F70" s="339">
        <v>1215</v>
      </c>
      <c r="G70" s="339">
        <v>1188</v>
      </c>
      <c r="H70" s="343">
        <v>1188</v>
      </c>
      <c r="I70" s="343" t="s">
        <v>953</v>
      </c>
      <c r="J70" s="354" t="s">
        <v>1006</v>
      </c>
      <c r="K70" s="343">
        <f t="shared" si="48"/>
        <v>-27</v>
      </c>
      <c r="L70" s="372">
        <f t="shared" si="49"/>
        <v>353.43000000000006</v>
      </c>
      <c r="M70" s="373">
        <f t="shared" si="50"/>
        <v>-11828.43</v>
      </c>
      <c r="N70" s="343">
        <v>425</v>
      </c>
      <c r="O70" s="374" t="s">
        <v>604</v>
      </c>
      <c r="P70" s="375">
        <v>44241</v>
      </c>
      <c r="Q70" s="254"/>
      <c r="R70" s="259" t="s">
        <v>592</v>
      </c>
      <c r="S70" s="251"/>
      <c r="T70" s="251"/>
      <c r="U70" s="251"/>
      <c r="V70" s="251"/>
      <c r="W70" s="251"/>
      <c r="X70" s="251"/>
      <c r="Y70" s="251"/>
      <c r="Z70" s="251"/>
      <c r="AA70" s="251"/>
      <c r="AB70" s="251"/>
      <c r="AC70" s="251"/>
      <c r="AD70" s="251"/>
      <c r="AE70" s="251"/>
      <c r="AF70" s="348"/>
      <c r="AG70" s="345"/>
      <c r="AH70" s="254"/>
      <c r="AI70" s="254"/>
      <c r="AJ70" s="348"/>
      <c r="AK70" s="348"/>
      <c r="AL70" s="348"/>
    </row>
    <row r="71" spans="1:38" s="252" customFormat="1" ht="13.5" customHeight="1">
      <c r="A71" s="440">
        <v>13</v>
      </c>
      <c r="B71" s="441">
        <v>44606</v>
      </c>
      <c r="C71" s="442"/>
      <c r="D71" s="442" t="s">
        <v>947</v>
      </c>
      <c r="E71" s="440" t="s">
        <v>593</v>
      </c>
      <c r="F71" s="440">
        <v>2345</v>
      </c>
      <c r="G71" s="440">
        <v>2295</v>
      </c>
      <c r="H71" s="443">
        <v>2348</v>
      </c>
      <c r="I71" s="443" t="s">
        <v>1007</v>
      </c>
      <c r="J71" s="444" t="s">
        <v>1008</v>
      </c>
      <c r="K71" s="443">
        <f t="shared" si="48"/>
        <v>3</v>
      </c>
      <c r="L71" s="445">
        <f t="shared" ref="L71" si="51">(H71*N71)*0.07%</f>
        <v>451.99000000000007</v>
      </c>
      <c r="M71" s="446">
        <f t="shared" ref="M71" si="52">(K71*N71)-L71</f>
        <v>373.00999999999993</v>
      </c>
      <c r="N71" s="443">
        <v>275</v>
      </c>
      <c r="O71" s="447" t="s">
        <v>714</v>
      </c>
      <c r="P71" s="448">
        <v>44241</v>
      </c>
      <c r="Q71" s="254"/>
      <c r="R71" s="259" t="s">
        <v>595</v>
      </c>
      <c r="S71" s="251"/>
      <c r="T71" s="251"/>
      <c r="U71" s="251"/>
      <c r="V71" s="251"/>
      <c r="W71" s="251"/>
      <c r="X71" s="251"/>
      <c r="Y71" s="251"/>
      <c r="Z71" s="251"/>
      <c r="AA71" s="251"/>
      <c r="AB71" s="251"/>
      <c r="AC71" s="251"/>
      <c r="AD71" s="251"/>
      <c r="AE71" s="251"/>
      <c r="AF71" s="348"/>
      <c r="AG71" s="345"/>
      <c r="AH71" s="254"/>
      <c r="AI71" s="254"/>
      <c r="AJ71" s="348"/>
      <c r="AK71" s="348"/>
      <c r="AL71" s="348"/>
    </row>
    <row r="72" spans="1:38" s="252" customFormat="1" ht="13.5" customHeight="1">
      <c r="A72" s="256"/>
      <c r="B72" s="253"/>
      <c r="C72" s="382"/>
      <c r="D72" s="382"/>
      <c r="E72" s="256"/>
      <c r="F72" s="256"/>
      <c r="G72" s="256"/>
      <c r="H72" s="257"/>
      <c r="I72" s="257"/>
      <c r="J72" s="329"/>
      <c r="K72" s="257"/>
      <c r="L72" s="289"/>
      <c r="M72" s="290"/>
      <c r="N72" s="257"/>
      <c r="O72" s="299"/>
      <c r="P72" s="300"/>
      <c r="Q72" s="254"/>
      <c r="R72" s="259"/>
      <c r="S72" s="251"/>
      <c r="T72" s="251"/>
      <c r="U72" s="251"/>
      <c r="V72" s="251"/>
      <c r="W72" s="251"/>
      <c r="X72" s="251"/>
      <c r="Y72" s="251"/>
      <c r="Z72" s="251"/>
      <c r="AA72" s="251"/>
      <c r="AB72" s="251"/>
      <c r="AC72" s="251"/>
      <c r="AD72" s="251"/>
      <c r="AE72" s="251"/>
      <c r="AF72" s="348"/>
      <c r="AG72" s="345"/>
      <c r="AH72" s="254"/>
      <c r="AI72" s="254"/>
      <c r="AJ72" s="348"/>
      <c r="AK72" s="348"/>
      <c r="AL72" s="348"/>
    </row>
    <row r="73" spans="1:38" ht="13.5" customHeight="1">
      <c r="A73" s="111"/>
      <c r="B73" s="112"/>
      <c r="C73" s="146"/>
      <c r="D73" s="154"/>
      <c r="E73" s="155"/>
      <c r="F73" s="111"/>
      <c r="G73" s="111"/>
      <c r="H73" s="111"/>
      <c r="I73" s="147"/>
      <c r="J73" s="147"/>
      <c r="K73" s="147"/>
      <c r="L73" s="147"/>
      <c r="M73" s="147"/>
      <c r="N73" s="147"/>
      <c r="O73" s="147"/>
      <c r="P73" s="147"/>
      <c r="Q73" s="1"/>
      <c r="R73" s="6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</row>
    <row r="74" spans="1:38" ht="12.75" customHeight="1">
      <c r="A74" s="156"/>
      <c r="B74" s="112"/>
      <c r="C74" s="113"/>
      <c r="D74" s="157"/>
      <c r="E74" s="116"/>
      <c r="F74" s="116"/>
      <c r="G74" s="116"/>
      <c r="H74" s="116"/>
      <c r="I74" s="116"/>
      <c r="J74" s="6"/>
      <c r="K74" s="116"/>
      <c r="L74" s="116"/>
      <c r="M74" s="6"/>
      <c r="N74" s="1"/>
      <c r="O74" s="113"/>
      <c r="P74" s="41"/>
      <c r="Q74" s="41"/>
      <c r="R74" s="6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41"/>
      <c r="AG74" s="41"/>
      <c r="AH74" s="41"/>
      <c r="AI74" s="41"/>
      <c r="AJ74" s="41"/>
      <c r="AK74" s="41"/>
      <c r="AL74" s="41"/>
    </row>
    <row r="75" spans="1:38" ht="12.75" customHeight="1">
      <c r="A75" s="158" t="s">
        <v>614</v>
      </c>
      <c r="B75" s="158"/>
      <c r="C75" s="158"/>
      <c r="D75" s="158"/>
      <c r="E75" s="159"/>
      <c r="F75" s="116"/>
      <c r="G75" s="116"/>
      <c r="H75" s="116"/>
      <c r="I75" s="116"/>
      <c r="J75" s="1"/>
      <c r="K75" s="6"/>
      <c r="L75" s="6"/>
      <c r="M75" s="6"/>
      <c r="N75" s="1"/>
      <c r="O75" s="1"/>
      <c r="P75" s="41"/>
      <c r="Q75" s="41"/>
      <c r="R75" s="6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41"/>
      <c r="AG75" s="41"/>
      <c r="AH75" s="41"/>
      <c r="AI75" s="41"/>
      <c r="AJ75" s="41"/>
      <c r="AK75" s="41"/>
      <c r="AL75" s="41"/>
    </row>
    <row r="76" spans="1:38" ht="38.25" customHeight="1">
      <c r="A76" s="96" t="s">
        <v>16</v>
      </c>
      <c r="B76" s="96" t="s">
        <v>568</v>
      </c>
      <c r="C76" s="96"/>
      <c r="D76" s="97" t="s">
        <v>579</v>
      </c>
      <c r="E76" s="96" t="s">
        <v>580</v>
      </c>
      <c r="F76" s="96" t="s">
        <v>581</v>
      </c>
      <c r="G76" s="96" t="s">
        <v>602</v>
      </c>
      <c r="H76" s="96" t="s">
        <v>583</v>
      </c>
      <c r="I76" s="96" t="s">
        <v>584</v>
      </c>
      <c r="J76" s="95" t="s">
        <v>585</v>
      </c>
      <c r="K76" s="95" t="s">
        <v>615</v>
      </c>
      <c r="L76" s="98" t="s">
        <v>587</v>
      </c>
      <c r="M76" s="153" t="s">
        <v>611</v>
      </c>
      <c r="N76" s="96" t="s">
        <v>612</v>
      </c>
      <c r="O76" s="96" t="s">
        <v>589</v>
      </c>
      <c r="P76" s="97" t="s">
        <v>590</v>
      </c>
      <c r="Q76" s="41"/>
      <c r="R76" s="6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41"/>
      <c r="AG76" s="41"/>
      <c r="AH76" s="41"/>
      <c r="AI76" s="41"/>
      <c r="AJ76" s="41"/>
      <c r="AK76" s="41"/>
      <c r="AL76" s="41"/>
    </row>
    <row r="77" spans="1:38" s="252" customFormat="1" ht="12.75" customHeight="1">
      <c r="A77" s="483">
        <v>1</v>
      </c>
      <c r="B77" s="485">
        <v>44586</v>
      </c>
      <c r="C77" s="327"/>
      <c r="D77" s="389" t="s">
        <v>871</v>
      </c>
      <c r="E77" s="256" t="s">
        <v>593</v>
      </c>
      <c r="F77" s="256">
        <v>82</v>
      </c>
      <c r="G77" s="256"/>
      <c r="H77" s="256" t="s">
        <v>899</v>
      </c>
      <c r="I77" s="257"/>
      <c r="J77" s="477" t="s">
        <v>594</v>
      </c>
      <c r="K77" s="390"/>
      <c r="L77" s="330"/>
      <c r="M77" s="477"/>
      <c r="N77" s="479"/>
      <c r="O77" s="481"/>
      <c r="P77" s="477"/>
      <c r="Q77" s="254"/>
      <c r="R77" s="255" t="s">
        <v>592</v>
      </c>
      <c r="S77" s="251"/>
      <c r="T77" s="251"/>
      <c r="U77" s="251"/>
      <c r="V77" s="251"/>
      <c r="W77" s="251"/>
      <c r="X77" s="251"/>
      <c r="Y77" s="251"/>
      <c r="Z77" s="251"/>
      <c r="AA77" s="251"/>
      <c r="AB77" s="251"/>
      <c r="AC77" s="251"/>
      <c r="AD77" s="251"/>
      <c r="AE77" s="251"/>
      <c r="AF77" s="251"/>
      <c r="AG77" s="251"/>
      <c r="AH77" s="251"/>
      <c r="AI77" s="251"/>
      <c r="AJ77" s="251"/>
      <c r="AK77" s="251"/>
      <c r="AL77" s="251"/>
    </row>
    <row r="78" spans="1:38" s="252" customFormat="1" ht="12.75" customHeight="1">
      <c r="A78" s="484"/>
      <c r="B78" s="486"/>
      <c r="C78" s="327"/>
      <c r="D78" s="389" t="s">
        <v>872</v>
      </c>
      <c r="E78" s="256" t="s">
        <v>858</v>
      </c>
      <c r="F78" s="256">
        <v>46</v>
      </c>
      <c r="G78" s="256"/>
      <c r="H78" s="256"/>
      <c r="I78" s="257"/>
      <c r="J78" s="478"/>
      <c r="K78" s="390"/>
      <c r="L78" s="330"/>
      <c r="M78" s="478"/>
      <c r="N78" s="480"/>
      <c r="O78" s="482"/>
      <c r="P78" s="478"/>
      <c r="Q78" s="254"/>
      <c r="R78" s="255" t="s">
        <v>592</v>
      </c>
      <c r="S78" s="251"/>
      <c r="T78" s="251"/>
      <c r="U78" s="251"/>
      <c r="V78" s="251"/>
      <c r="W78" s="251"/>
      <c r="X78" s="251"/>
      <c r="Y78" s="251"/>
      <c r="Z78" s="251"/>
      <c r="AA78" s="251"/>
      <c r="AB78" s="251"/>
      <c r="AC78" s="251"/>
      <c r="AD78" s="251"/>
      <c r="AE78" s="251"/>
      <c r="AF78" s="251"/>
      <c r="AG78" s="251"/>
      <c r="AH78" s="251"/>
      <c r="AI78" s="251"/>
      <c r="AJ78" s="251"/>
      <c r="AK78" s="251"/>
      <c r="AL78" s="251"/>
    </row>
    <row r="79" spans="1:38" s="252" customFormat="1" ht="12.75" customHeight="1">
      <c r="A79" s="339">
        <v>2</v>
      </c>
      <c r="B79" s="340">
        <v>44592</v>
      </c>
      <c r="C79" s="341"/>
      <c r="D79" s="342" t="s">
        <v>881</v>
      </c>
      <c r="E79" s="339" t="s">
        <v>593</v>
      </c>
      <c r="F79" s="339">
        <v>107.5</v>
      </c>
      <c r="G79" s="339">
        <v>60</v>
      </c>
      <c r="H79" s="339">
        <v>57.5</v>
      </c>
      <c r="I79" s="343" t="s">
        <v>882</v>
      </c>
      <c r="J79" s="354" t="s">
        <v>863</v>
      </c>
      <c r="K79" s="343">
        <f t="shared" ref="K79:K80" si="53">H79-F79</f>
        <v>-50</v>
      </c>
      <c r="L79" s="372">
        <v>100</v>
      </c>
      <c r="M79" s="373">
        <f t="shared" ref="M79:M80" si="54">(K79*N79)-L79</f>
        <v>-2600</v>
      </c>
      <c r="N79" s="343">
        <v>50</v>
      </c>
      <c r="O79" s="374" t="s">
        <v>604</v>
      </c>
      <c r="P79" s="375">
        <v>44228</v>
      </c>
      <c r="Q79" s="254"/>
      <c r="R79" s="255" t="s">
        <v>595</v>
      </c>
      <c r="S79" s="251"/>
      <c r="T79" s="251"/>
      <c r="U79" s="251"/>
      <c r="V79" s="251"/>
      <c r="W79" s="251"/>
      <c r="X79" s="251"/>
      <c r="Y79" s="251"/>
      <c r="Z79" s="251"/>
      <c r="AA79" s="251"/>
      <c r="AB79" s="251"/>
      <c r="AC79" s="251"/>
      <c r="AD79" s="251"/>
      <c r="AE79" s="251"/>
      <c r="AF79" s="251"/>
      <c r="AG79" s="251"/>
      <c r="AH79" s="251"/>
      <c r="AI79" s="251"/>
      <c r="AJ79" s="251"/>
      <c r="AK79" s="251"/>
      <c r="AL79" s="251"/>
    </row>
    <row r="80" spans="1:38" s="252" customFormat="1" ht="12.75" customHeight="1">
      <c r="A80" s="339">
        <v>3</v>
      </c>
      <c r="B80" s="340">
        <v>44592</v>
      </c>
      <c r="C80" s="341"/>
      <c r="D80" s="342" t="s">
        <v>883</v>
      </c>
      <c r="E80" s="339" t="s">
        <v>593</v>
      </c>
      <c r="F80" s="339">
        <v>26.5</v>
      </c>
      <c r="G80" s="339">
        <v>17</v>
      </c>
      <c r="H80" s="339">
        <v>17</v>
      </c>
      <c r="I80" s="343" t="s">
        <v>884</v>
      </c>
      <c r="J80" s="354" t="s">
        <v>928</v>
      </c>
      <c r="K80" s="343">
        <f t="shared" si="53"/>
        <v>-9.5</v>
      </c>
      <c r="L80" s="372">
        <v>100</v>
      </c>
      <c r="M80" s="373">
        <f t="shared" si="54"/>
        <v>-3900</v>
      </c>
      <c r="N80" s="343">
        <v>400</v>
      </c>
      <c r="O80" s="374" t="s">
        <v>604</v>
      </c>
      <c r="P80" s="375">
        <v>44234</v>
      </c>
      <c r="Q80" s="254"/>
      <c r="R80" s="255" t="s">
        <v>592</v>
      </c>
      <c r="S80" s="251"/>
      <c r="T80" s="251"/>
      <c r="U80" s="251"/>
      <c r="V80" s="251"/>
      <c r="W80" s="251"/>
      <c r="X80" s="251"/>
      <c r="Y80" s="251"/>
      <c r="Z80" s="251"/>
      <c r="AA80" s="251"/>
      <c r="AB80" s="251"/>
      <c r="AC80" s="251"/>
      <c r="AD80" s="251"/>
      <c r="AE80" s="251"/>
      <c r="AF80" s="251"/>
      <c r="AG80" s="251"/>
      <c r="AH80" s="251"/>
      <c r="AI80" s="251"/>
      <c r="AJ80" s="251"/>
      <c r="AK80" s="251"/>
      <c r="AL80" s="251"/>
    </row>
    <row r="81" spans="1:38" s="252" customFormat="1" ht="12.75" customHeight="1">
      <c r="A81" s="339">
        <v>4</v>
      </c>
      <c r="B81" s="340">
        <v>44592</v>
      </c>
      <c r="C81" s="341"/>
      <c r="D81" s="342" t="s">
        <v>885</v>
      </c>
      <c r="E81" s="339" t="s">
        <v>593</v>
      </c>
      <c r="F81" s="339">
        <v>57.5</v>
      </c>
      <c r="G81" s="339">
        <v>38</v>
      </c>
      <c r="H81" s="339">
        <v>40</v>
      </c>
      <c r="I81" s="343" t="s">
        <v>862</v>
      </c>
      <c r="J81" s="354" t="s">
        <v>897</v>
      </c>
      <c r="K81" s="343">
        <f t="shared" ref="K81" si="55">H81-F81</f>
        <v>-17.5</v>
      </c>
      <c r="L81" s="372">
        <v>100</v>
      </c>
      <c r="M81" s="373">
        <f t="shared" ref="M81" si="56">(K81*N81)-L81</f>
        <v>-4475</v>
      </c>
      <c r="N81" s="343">
        <v>250</v>
      </c>
      <c r="O81" s="374" t="s">
        <v>604</v>
      </c>
      <c r="P81" s="375">
        <v>44228</v>
      </c>
      <c r="Q81" s="254"/>
      <c r="R81" s="255" t="s">
        <v>592</v>
      </c>
      <c r="S81" s="251"/>
      <c r="T81" s="251"/>
      <c r="U81" s="251"/>
      <c r="V81" s="251"/>
      <c r="W81" s="251"/>
      <c r="X81" s="251"/>
      <c r="Y81" s="251"/>
      <c r="Z81" s="251"/>
      <c r="AA81" s="251"/>
      <c r="AB81" s="251"/>
      <c r="AC81" s="251"/>
      <c r="AD81" s="251"/>
      <c r="AE81" s="251"/>
      <c r="AF81" s="251"/>
      <c r="AG81" s="251"/>
      <c r="AH81" s="251"/>
      <c r="AI81" s="251"/>
      <c r="AJ81" s="251"/>
      <c r="AK81" s="251"/>
      <c r="AL81" s="251"/>
    </row>
    <row r="82" spans="1:38" s="252" customFormat="1" ht="12.75" customHeight="1">
      <c r="A82" s="487">
        <v>5</v>
      </c>
      <c r="B82" s="489">
        <v>44593</v>
      </c>
      <c r="C82" s="292"/>
      <c r="D82" s="377" t="s">
        <v>889</v>
      </c>
      <c r="E82" s="291" t="s">
        <v>593</v>
      </c>
      <c r="F82" s="291">
        <v>202.5</v>
      </c>
      <c r="G82" s="291"/>
      <c r="H82" s="291">
        <v>335</v>
      </c>
      <c r="I82" s="378"/>
      <c r="J82" s="471" t="s">
        <v>891</v>
      </c>
      <c r="K82" s="379">
        <f>H82-F82</f>
        <v>132.5</v>
      </c>
      <c r="L82" s="380">
        <v>100</v>
      </c>
      <c r="M82" s="471">
        <v>4300</v>
      </c>
      <c r="N82" s="471">
        <v>50</v>
      </c>
      <c r="O82" s="473" t="s">
        <v>591</v>
      </c>
      <c r="P82" s="475">
        <v>44593</v>
      </c>
      <c r="Q82" s="254"/>
      <c r="R82" s="255" t="s">
        <v>592</v>
      </c>
      <c r="S82" s="251"/>
      <c r="T82" s="251"/>
      <c r="U82" s="251"/>
      <c r="V82" s="251"/>
      <c r="W82" s="251"/>
      <c r="X82" s="251"/>
      <c r="Y82" s="251"/>
      <c r="Z82" s="251"/>
      <c r="AA82" s="251"/>
      <c r="AB82" s="251"/>
      <c r="AC82" s="251"/>
      <c r="AD82" s="251"/>
      <c r="AE82" s="251"/>
      <c r="AF82" s="251"/>
      <c r="AG82" s="251"/>
      <c r="AH82" s="251"/>
      <c r="AI82" s="251"/>
      <c r="AJ82" s="251"/>
      <c r="AK82" s="251"/>
      <c r="AL82" s="251"/>
    </row>
    <row r="83" spans="1:38" s="252" customFormat="1" ht="12.75" customHeight="1">
      <c r="A83" s="488"/>
      <c r="B83" s="490"/>
      <c r="C83" s="292"/>
      <c r="D83" s="377" t="s">
        <v>890</v>
      </c>
      <c r="E83" s="291" t="s">
        <v>858</v>
      </c>
      <c r="F83" s="291">
        <v>102.5</v>
      </c>
      <c r="G83" s="291"/>
      <c r="H83" s="291">
        <v>145</v>
      </c>
      <c r="I83" s="378"/>
      <c r="J83" s="472"/>
      <c r="K83" s="379">
        <f>F83-H83</f>
        <v>-42.5</v>
      </c>
      <c r="L83" s="380">
        <v>100</v>
      </c>
      <c r="M83" s="472"/>
      <c r="N83" s="472"/>
      <c r="O83" s="474"/>
      <c r="P83" s="476"/>
      <c r="Q83" s="254"/>
      <c r="R83" s="255" t="s">
        <v>592</v>
      </c>
      <c r="S83" s="251"/>
      <c r="T83" s="251"/>
      <c r="U83" s="251"/>
      <c r="V83" s="251"/>
      <c r="W83" s="251"/>
      <c r="X83" s="251"/>
      <c r="Y83" s="251"/>
      <c r="Z83" s="251"/>
      <c r="AA83" s="251"/>
      <c r="AB83" s="251"/>
      <c r="AC83" s="251"/>
      <c r="AD83" s="251"/>
      <c r="AE83" s="251"/>
      <c r="AF83" s="251"/>
      <c r="AG83" s="251"/>
      <c r="AH83" s="251"/>
      <c r="AI83" s="251"/>
      <c r="AJ83" s="251"/>
      <c r="AK83" s="251"/>
      <c r="AL83" s="251"/>
    </row>
    <row r="84" spans="1:38" s="252" customFormat="1" ht="12.75" customHeight="1">
      <c r="A84" s="339">
        <v>6</v>
      </c>
      <c r="B84" s="340">
        <v>44594</v>
      </c>
      <c r="C84" s="341"/>
      <c r="D84" s="342" t="s">
        <v>900</v>
      </c>
      <c r="E84" s="339" t="s">
        <v>593</v>
      </c>
      <c r="F84" s="339">
        <v>90</v>
      </c>
      <c r="G84" s="339">
        <v>45</v>
      </c>
      <c r="H84" s="339">
        <v>45</v>
      </c>
      <c r="I84" s="343" t="s">
        <v>901</v>
      </c>
      <c r="J84" s="354" t="s">
        <v>902</v>
      </c>
      <c r="K84" s="343">
        <f t="shared" ref="K84" si="57">H84-F84</f>
        <v>-45</v>
      </c>
      <c r="L84" s="372">
        <v>100</v>
      </c>
      <c r="M84" s="373">
        <f t="shared" ref="M84" si="58">(K84*N84)-L84</f>
        <v>-2350</v>
      </c>
      <c r="N84" s="343">
        <v>50</v>
      </c>
      <c r="O84" s="374" t="s">
        <v>604</v>
      </c>
      <c r="P84" s="375">
        <v>44229</v>
      </c>
      <c r="Q84" s="254"/>
      <c r="R84" s="255" t="s">
        <v>592</v>
      </c>
      <c r="S84" s="251"/>
      <c r="T84" s="251"/>
      <c r="U84" s="251"/>
      <c r="V84" s="251"/>
      <c r="W84" s="251"/>
      <c r="X84" s="251"/>
      <c r="Y84" s="251"/>
      <c r="Z84" s="251"/>
      <c r="AA84" s="251"/>
      <c r="AB84" s="251"/>
      <c r="AC84" s="251"/>
      <c r="AD84" s="251"/>
      <c r="AE84" s="251"/>
      <c r="AF84" s="251"/>
      <c r="AG84" s="251"/>
      <c r="AH84" s="251"/>
      <c r="AI84" s="251"/>
      <c r="AJ84" s="251"/>
      <c r="AK84" s="251"/>
      <c r="AL84" s="251"/>
    </row>
    <row r="85" spans="1:38" s="252" customFormat="1" ht="12.75" customHeight="1">
      <c r="A85" s="339">
        <v>7</v>
      </c>
      <c r="B85" s="340">
        <v>44595</v>
      </c>
      <c r="C85" s="341"/>
      <c r="D85" s="342" t="s">
        <v>917</v>
      </c>
      <c r="E85" s="339" t="s">
        <v>593</v>
      </c>
      <c r="F85" s="339">
        <v>65</v>
      </c>
      <c r="G85" s="339">
        <v>0</v>
      </c>
      <c r="H85" s="339">
        <v>0</v>
      </c>
      <c r="I85" s="343" t="s">
        <v>918</v>
      </c>
      <c r="J85" s="354" t="s">
        <v>919</v>
      </c>
      <c r="K85" s="343">
        <f t="shared" ref="K85:K87" si="59">H85-F85</f>
        <v>-65</v>
      </c>
      <c r="L85" s="372">
        <v>100</v>
      </c>
      <c r="M85" s="373">
        <f t="shared" ref="M85:M87" si="60">(K85*N85)-L85</f>
        <v>-1725</v>
      </c>
      <c r="N85" s="343">
        <v>25</v>
      </c>
      <c r="O85" s="374" t="s">
        <v>604</v>
      </c>
      <c r="P85" s="375">
        <v>44230</v>
      </c>
      <c r="Q85" s="254"/>
      <c r="R85" s="255" t="s">
        <v>595</v>
      </c>
      <c r="S85" s="251"/>
      <c r="T85" s="251"/>
      <c r="U85" s="251"/>
      <c r="V85" s="251"/>
      <c r="W85" s="251"/>
      <c r="X85" s="251"/>
      <c r="Y85" s="251"/>
      <c r="Z85" s="251"/>
      <c r="AA85" s="251"/>
      <c r="AB85" s="251"/>
      <c r="AC85" s="251"/>
      <c r="AD85" s="251"/>
      <c r="AE85" s="251"/>
      <c r="AF85" s="251"/>
      <c r="AG85" s="251"/>
      <c r="AH85" s="251"/>
      <c r="AI85" s="251"/>
      <c r="AJ85" s="251"/>
      <c r="AK85" s="251"/>
      <c r="AL85" s="251"/>
    </row>
    <row r="86" spans="1:38" s="252" customFormat="1" ht="12.75" customHeight="1">
      <c r="A86" s="291">
        <v>8</v>
      </c>
      <c r="B86" s="250">
        <v>44596</v>
      </c>
      <c r="C86" s="292"/>
      <c r="D86" s="377" t="s">
        <v>921</v>
      </c>
      <c r="E86" s="291" t="s">
        <v>593</v>
      </c>
      <c r="F86" s="291">
        <v>110</v>
      </c>
      <c r="G86" s="291">
        <v>65</v>
      </c>
      <c r="H86" s="291">
        <v>135</v>
      </c>
      <c r="I86" s="378" t="s">
        <v>922</v>
      </c>
      <c r="J86" s="421" t="s">
        <v>613</v>
      </c>
      <c r="K86" s="378">
        <f t="shared" si="59"/>
        <v>25</v>
      </c>
      <c r="L86" s="422">
        <v>100</v>
      </c>
      <c r="M86" s="423">
        <f t="shared" si="60"/>
        <v>1150</v>
      </c>
      <c r="N86" s="378">
        <v>50</v>
      </c>
      <c r="O86" s="424" t="s">
        <v>591</v>
      </c>
      <c r="P86" s="425">
        <v>44231</v>
      </c>
      <c r="Q86" s="254"/>
      <c r="R86" s="255" t="s">
        <v>595</v>
      </c>
      <c r="S86" s="251"/>
      <c r="T86" s="251"/>
      <c r="U86" s="251"/>
      <c r="V86" s="251"/>
      <c r="W86" s="251"/>
      <c r="X86" s="251"/>
      <c r="Y86" s="251"/>
      <c r="Z86" s="251"/>
      <c r="AA86" s="251"/>
      <c r="AB86" s="251"/>
      <c r="AC86" s="251"/>
      <c r="AD86" s="251"/>
      <c r="AE86" s="251"/>
      <c r="AF86" s="251"/>
      <c r="AG86" s="251"/>
      <c r="AH86" s="251"/>
      <c r="AI86" s="251"/>
      <c r="AJ86" s="251"/>
      <c r="AK86" s="251"/>
      <c r="AL86" s="251"/>
    </row>
    <row r="87" spans="1:38" s="252" customFormat="1" ht="12.75" customHeight="1">
      <c r="A87" s="339">
        <v>9</v>
      </c>
      <c r="B87" s="340">
        <v>44599</v>
      </c>
      <c r="C87" s="341"/>
      <c r="D87" s="342" t="s">
        <v>934</v>
      </c>
      <c r="E87" s="339" t="s">
        <v>593</v>
      </c>
      <c r="F87" s="339">
        <v>83</v>
      </c>
      <c r="G87" s="339">
        <v>40</v>
      </c>
      <c r="H87" s="339">
        <v>40</v>
      </c>
      <c r="I87" s="343" t="s">
        <v>935</v>
      </c>
      <c r="J87" s="354" t="s">
        <v>936</v>
      </c>
      <c r="K87" s="343">
        <f t="shared" si="59"/>
        <v>-43</v>
      </c>
      <c r="L87" s="372">
        <v>100</v>
      </c>
      <c r="M87" s="373">
        <f t="shared" si="60"/>
        <v>-2250</v>
      </c>
      <c r="N87" s="343">
        <v>50</v>
      </c>
      <c r="O87" s="374" t="s">
        <v>604</v>
      </c>
      <c r="P87" s="375">
        <v>44234</v>
      </c>
      <c r="Q87" s="254"/>
      <c r="R87" s="255" t="s">
        <v>595</v>
      </c>
      <c r="S87" s="251"/>
      <c r="T87" s="251"/>
      <c r="U87" s="251"/>
      <c r="V87" s="251"/>
      <c r="W87" s="251"/>
      <c r="X87" s="251"/>
      <c r="Y87" s="251"/>
      <c r="Z87" s="251"/>
      <c r="AA87" s="251"/>
      <c r="AB87" s="251"/>
      <c r="AC87" s="251"/>
      <c r="AD87" s="251"/>
      <c r="AE87" s="251"/>
      <c r="AF87" s="251"/>
      <c r="AG87" s="251"/>
      <c r="AH87" s="251"/>
      <c r="AI87" s="251"/>
      <c r="AJ87" s="251"/>
      <c r="AK87" s="251"/>
      <c r="AL87" s="251"/>
    </row>
    <row r="88" spans="1:38" s="252" customFormat="1" ht="12.75" customHeight="1">
      <c r="A88" s="339">
        <v>10</v>
      </c>
      <c r="B88" s="340">
        <v>44599</v>
      </c>
      <c r="C88" s="341"/>
      <c r="D88" s="342" t="s">
        <v>940</v>
      </c>
      <c r="E88" s="339" t="s">
        <v>593</v>
      </c>
      <c r="F88" s="339">
        <v>180</v>
      </c>
      <c r="G88" s="339">
        <v>90</v>
      </c>
      <c r="H88" s="339">
        <v>90</v>
      </c>
      <c r="I88" s="343" t="s">
        <v>941</v>
      </c>
      <c r="J88" s="354" t="s">
        <v>946</v>
      </c>
      <c r="K88" s="343">
        <f t="shared" ref="K88" si="61">H88-F88</f>
        <v>-90</v>
      </c>
      <c r="L88" s="372">
        <v>100</v>
      </c>
      <c r="M88" s="373">
        <f t="shared" ref="M88" si="62">(K88*N88)-L88</f>
        <v>-2350</v>
      </c>
      <c r="N88" s="343">
        <v>25</v>
      </c>
      <c r="O88" s="374" t="s">
        <v>604</v>
      </c>
      <c r="P88" s="375">
        <v>44235</v>
      </c>
      <c r="Q88" s="254"/>
      <c r="R88" s="255" t="s">
        <v>592</v>
      </c>
      <c r="S88" s="251"/>
      <c r="T88" s="251"/>
      <c r="U88" s="251"/>
      <c r="V88" s="251"/>
      <c r="W88" s="251"/>
      <c r="X88" s="251"/>
      <c r="Y88" s="251"/>
      <c r="Z88" s="251"/>
      <c r="AA88" s="251"/>
      <c r="AB88" s="251"/>
      <c r="AC88" s="251"/>
      <c r="AD88" s="251"/>
      <c r="AE88" s="251"/>
      <c r="AF88" s="251"/>
      <c r="AG88" s="251"/>
      <c r="AH88" s="251"/>
      <c r="AI88" s="251"/>
      <c r="AJ88" s="251"/>
      <c r="AK88" s="251"/>
      <c r="AL88" s="251"/>
    </row>
    <row r="89" spans="1:38" s="252" customFormat="1" ht="12.75" customHeight="1">
      <c r="A89" s="256">
        <v>11</v>
      </c>
      <c r="B89" s="381">
        <v>44606</v>
      </c>
      <c r="C89" s="327"/>
      <c r="D89" s="389" t="s">
        <v>1009</v>
      </c>
      <c r="E89" s="256" t="s">
        <v>593</v>
      </c>
      <c r="F89" s="256" t="s">
        <v>1010</v>
      </c>
      <c r="G89" s="256">
        <v>7</v>
      </c>
      <c r="H89" s="256"/>
      <c r="I89" s="257" t="s">
        <v>1011</v>
      </c>
      <c r="J89" s="329" t="s">
        <v>594</v>
      </c>
      <c r="K89" s="330"/>
      <c r="L89" s="319"/>
      <c r="M89" s="318"/>
      <c r="N89" s="318"/>
      <c r="O89" s="320"/>
      <c r="P89" s="321"/>
      <c r="Q89" s="254"/>
      <c r="R89" s="255" t="s">
        <v>592</v>
      </c>
      <c r="S89" s="251"/>
      <c r="T89" s="251"/>
      <c r="U89" s="251"/>
      <c r="V89" s="251"/>
      <c r="W89" s="251"/>
      <c r="X89" s="251"/>
      <c r="Y89" s="251"/>
      <c r="Z89" s="251"/>
      <c r="AA89" s="251"/>
      <c r="AB89" s="251"/>
      <c r="AC89" s="251"/>
      <c r="AD89" s="251"/>
      <c r="AE89" s="251"/>
      <c r="AF89" s="251"/>
      <c r="AG89" s="251"/>
      <c r="AH89" s="251"/>
      <c r="AI89" s="251"/>
      <c r="AJ89" s="251"/>
      <c r="AK89" s="251"/>
      <c r="AL89" s="251"/>
    </row>
    <row r="90" spans="1:38" s="252" customFormat="1" ht="12.75" customHeight="1">
      <c r="A90" s="256">
        <v>12</v>
      </c>
      <c r="B90" s="381">
        <v>44606</v>
      </c>
      <c r="C90" s="327"/>
      <c r="D90" s="389" t="s">
        <v>1012</v>
      </c>
      <c r="E90" s="256" t="s">
        <v>593</v>
      </c>
      <c r="F90" s="256" t="s">
        <v>1013</v>
      </c>
      <c r="G90" s="256">
        <v>38</v>
      </c>
      <c r="H90" s="256"/>
      <c r="I90" s="257" t="s">
        <v>1014</v>
      </c>
      <c r="J90" s="329" t="s">
        <v>594</v>
      </c>
      <c r="K90" s="330"/>
      <c r="L90" s="319"/>
      <c r="M90" s="318"/>
      <c r="N90" s="318"/>
      <c r="O90" s="320"/>
      <c r="P90" s="321"/>
      <c r="Q90" s="254"/>
      <c r="R90" s="255" t="s">
        <v>592</v>
      </c>
      <c r="S90" s="251"/>
      <c r="T90" s="251"/>
      <c r="U90" s="251"/>
      <c r="V90" s="251"/>
      <c r="W90" s="251"/>
      <c r="X90" s="251"/>
      <c r="Y90" s="251"/>
      <c r="Z90" s="251"/>
      <c r="AA90" s="251"/>
      <c r="AB90" s="251"/>
      <c r="AC90" s="251"/>
      <c r="AD90" s="251"/>
      <c r="AE90" s="251"/>
      <c r="AF90" s="251"/>
      <c r="AG90" s="251"/>
      <c r="AH90" s="251"/>
      <c r="AI90" s="251"/>
      <c r="AJ90" s="251"/>
      <c r="AK90" s="251"/>
      <c r="AL90" s="251"/>
    </row>
    <row r="91" spans="1:38" s="252" customFormat="1" ht="12.75" customHeight="1">
      <c r="A91" s="313"/>
      <c r="B91" s="314"/>
      <c r="C91" s="315"/>
      <c r="D91" s="316"/>
      <c r="E91" s="313"/>
      <c r="F91" s="313"/>
      <c r="G91" s="313"/>
      <c r="H91" s="313"/>
      <c r="I91" s="317"/>
      <c r="J91" s="318"/>
      <c r="K91" s="319"/>
      <c r="L91" s="319"/>
      <c r="M91" s="318"/>
      <c r="N91" s="318"/>
      <c r="O91" s="320"/>
      <c r="P91" s="321"/>
      <c r="Q91" s="254"/>
      <c r="R91" s="255"/>
      <c r="S91" s="251"/>
      <c r="T91" s="251"/>
      <c r="U91" s="251"/>
      <c r="V91" s="251"/>
      <c r="W91" s="251"/>
      <c r="X91" s="251"/>
      <c r="Y91" s="251"/>
      <c r="Z91" s="251"/>
      <c r="AA91" s="251"/>
      <c r="AB91" s="251"/>
      <c r="AC91" s="251"/>
      <c r="AD91" s="251"/>
      <c r="AE91" s="251"/>
      <c r="AF91" s="251"/>
      <c r="AG91" s="251"/>
      <c r="AH91" s="251"/>
      <c r="AI91" s="251"/>
      <c r="AJ91" s="251"/>
      <c r="AK91" s="251"/>
      <c r="AL91" s="251"/>
    </row>
    <row r="92" spans="1:38" s="252" customFormat="1" ht="12.75" customHeight="1">
      <c r="A92" s="313"/>
      <c r="B92" s="314"/>
      <c r="C92" s="315"/>
      <c r="D92" s="316"/>
      <c r="E92" s="313"/>
      <c r="F92" s="313"/>
      <c r="G92" s="313"/>
      <c r="H92" s="313"/>
      <c r="I92" s="317"/>
      <c r="J92" s="318"/>
      <c r="K92" s="319"/>
      <c r="L92" s="319"/>
      <c r="M92" s="318"/>
      <c r="N92" s="318"/>
      <c r="O92" s="320"/>
      <c r="P92" s="321"/>
      <c r="Q92" s="254"/>
      <c r="R92" s="255"/>
      <c r="S92" s="251"/>
      <c r="T92" s="251"/>
      <c r="U92" s="251"/>
      <c r="V92" s="251"/>
      <c r="W92" s="251"/>
      <c r="X92" s="251"/>
      <c r="Y92" s="251"/>
      <c r="Z92" s="251"/>
      <c r="AA92" s="251"/>
      <c r="AB92" s="251"/>
      <c r="AC92" s="251"/>
      <c r="AD92" s="251"/>
      <c r="AE92" s="251"/>
      <c r="AF92" s="251"/>
      <c r="AG92" s="251"/>
      <c r="AH92" s="251"/>
      <c r="AI92" s="251"/>
      <c r="AJ92" s="251"/>
      <c r="AK92" s="251"/>
      <c r="AL92" s="251"/>
    </row>
    <row r="93" spans="1:38" s="325" customFormat="1" ht="12.75" customHeight="1">
      <c r="A93" s="313"/>
      <c r="B93" s="314"/>
      <c r="C93" s="315"/>
      <c r="D93" s="316"/>
      <c r="E93" s="313"/>
      <c r="F93" s="313"/>
      <c r="G93" s="313"/>
      <c r="H93" s="313"/>
      <c r="I93" s="317"/>
      <c r="J93" s="318"/>
      <c r="K93" s="319"/>
      <c r="L93" s="319"/>
      <c r="M93" s="318"/>
      <c r="N93" s="318"/>
      <c r="O93" s="320"/>
      <c r="P93" s="321"/>
      <c r="Q93" s="322"/>
      <c r="R93" s="323"/>
      <c r="S93" s="322"/>
      <c r="T93" s="322"/>
      <c r="U93" s="322"/>
      <c r="V93" s="322"/>
      <c r="W93" s="322"/>
      <c r="X93" s="322"/>
      <c r="Y93" s="322"/>
      <c r="Z93" s="322"/>
      <c r="AA93" s="322"/>
      <c r="AB93" s="322"/>
      <c r="AC93" s="322"/>
      <c r="AD93" s="322"/>
      <c r="AE93" s="322"/>
      <c r="AF93" s="324"/>
      <c r="AG93" s="324"/>
      <c r="AH93" s="324"/>
      <c r="AI93" s="324"/>
      <c r="AJ93" s="324"/>
      <c r="AK93" s="324"/>
      <c r="AL93" s="324"/>
    </row>
    <row r="94" spans="1:38" ht="14.25" customHeight="1">
      <c r="A94" s="155"/>
      <c r="B94" s="160"/>
      <c r="C94" s="160"/>
      <c r="D94" s="161"/>
      <c r="E94" s="155"/>
      <c r="F94" s="162"/>
      <c r="G94" s="155"/>
      <c r="H94" s="155"/>
      <c r="I94" s="155"/>
      <c r="J94" s="160"/>
      <c r="K94" s="163"/>
      <c r="L94" s="155"/>
      <c r="M94" s="155"/>
      <c r="N94" s="155"/>
      <c r="O94" s="164"/>
      <c r="P94" s="1"/>
      <c r="Q94" s="1"/>
      <c r="R94" s="6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ht="12.75" customHeight="1">
      <c r="A95" s="94" t="s">
        <v>616</v>
      </c>
      <c r="B95" s="165"/>
      <c r="C95" s="165"/>
      <c r="D95" s="166"/>
      <c r="E95" s="139"/>
      <c r="F95" s="6"/>
      <c r="G95" s="6"/>
      <c r="H95" s="140"/>
      <c r="I95" s="167"/>
      <c r="J95" s="1"/>
      <c r="K95" s="6"/>
      <c r="L95" s="6"/>
      <c r="M95" s="6"/>
      <c r="N95" s="1"/>
      <c r="O95" s="1"/>
      <c r="Q95" s="1"/>
      <c r="R95" s="6"/>
      <c r="S95" s="1"/>
      <c r="T95" s="1"/>
      <c r="U95" s="1"/>
      <c r="V95" s="1"/>
      <c r="W95" s="1"/>
      <c r="X95" s="1"/>
      <c r="Y95" s="1"/>
      <c r="Z95" s="1"/>
    </row>
    <row r="96" spans="1:38" ht="38.25" customHeight="1">
      <c r="A96" s="95" t="s">
        <v>16</v>
      </c>
      <c r="B96" s="96" t="s">
        <v>568</v>
      </c>
      <c r="C96" s="96"/>
      <c r="D96" s="97" t="s">
        <v>579</v>
      </c>
      <c r="E96" s="96" t="s">
        <v>580</v>
      </c>
      <c r="F96" s="96" t="s">
        <v>581</v>
      </c>
      <c r="G96" s="96" t="s">
        <v>582</v>
      </c>
      <c r="H96" s="96" t="s">
        <v>583</v>
      </c>
      <c r="I96" s="96" t="s">
        <v>584</v>
      </c>
      <c r="J96" s="95" t="s">
        <v>585</v>
      </c>
      <c r="K96" s="143" t="s">
        <v>603</v>
      </c>
      <c r="L96" s="144" t="s">
        <v>587</v>
      </c>
      <c r="M96" s="98" t="s">
        <v>588</v>
      </c>
      <c r="N96" s="96" t="s">
        <v>589</v>
      </c>
      <c r="O96" s="97" t="s">
        <v>590</v>
      </c>
      <c r="P96" s="96" t="s">
        <v>823</v>
      </c>
      <c r="Q96" s="1"/>
      <c r="R96" s="6"/>
      <c r="S96" s="1"/>
      <c r="T96" s="1"/>
      <c r="U96" s="1"/>
      <c r="V96" s="1"/>
      <c r="W96" s="1"/>
      <c r="X96" s="1"/>
      <c r="Y96" s="1"/>
      <c r="Z96" s="1"/>
    </row>
    <row r="97" spans="1:38" s="252" customFormat="1" ht="14.25" customHeight="1">
      <c r="A97" s="277">
        <v>1</v>
      </c>
      <c r="B97" s="278">
        <v>44488</v>
      </c>
      <c r="C97" s="279"/>
      <c r="D97" s="280" t="s">
        <v>138</v>
      </c>
      <c r="E97" s="281" t="s">
        <v>593</v>
      </c>
      <c r="F97" s="282" t="s">
        <v>831</v>
      </c>
      <c r="G97" s="282">
        <v>198</v>
      </c>
      <c r="H97" s="281"/>
      <c r="I97" s="283" t="s">
        <v>828</v>
      </c>
      <c r="J97" s="284" t="s">
        <v>594</v>
      </c>
      <c r="K97" s="284"/>
      <c r="L97" s="285"/>
      <c r="M97" s="286"/>
      <c r="N97" s="284"/>
      <c r="O97" s="287"/>
      <c r="P97" s="284"/>
      <c r="Q97" s="251"/>
      <c r="R97" s="1" t="s">
        <v>592</v>
      </c>
      <c r="S97" s="251"/>
      <c r="T97" s="251"/>
      <c r="U97" s="251"/>
      <c r="V97" s="251"/>
      <c r="W97" s="251"/>
      <c r="X97" s="251"/>
      <c r="Y97" s="251"/>
      <c r="Z97" s="251"/>
      <c r="AA97" s="251"/>
      <c r="AB97" s="251"/>
      <c r="AC97" s="251"/>
      <c r="AD97" s="251"/>
      <c r="AE97" s="251"/>
      <c r="AF97" s="251"/>
      <c r="AG97" s="251"/>
      <c r="AH97" s="251"/>
      <c r="AI97" s="251"/>
      <c r="AJ97" s="251"/>
      <c r="AK97" s="251"/>
      <c r="AL97" s="251"/>
    </row>
    <row r="98" spans="1:38" s="252" customFormat="1" ht="14.25" customHeight="1">
      <c r="A98" s="277">
        <v>2</v>
      </c>
      <c r="B98" s="278">
        <v>44599</v>
      </c>
      <c r="C98" s="279"/>
      <c r="D98" s="280" t="s">
        <v>71</v>
      </c>
      <c r="E98" s="281" t="s">
        <v>593</v>
      </c>
      <c r="F98" s="282" t="s">
        <v>926</v>
      </c>
      <c r="G98" s="282">
        <v>183</v>
      </c>
      <c r="H98" s="281"/>
      <c r="I98" s="283" t="s">
        <v>927</v>
      </c>
      <c r="J98" s="284" t="s">
        <v>594</v>
      </c>
      <c r="K98" s="284"/>
      <c r="L98" s="285"/>
      <c r="M98" s="286"/>
      <c r="N98" s="284"/>
      <c r="O98" s="287"/>
      <c r="P98" s="284"/>
      <c r="Q98" s="251"/>
      <c r="R98" s="1" t="s">
        <v>592</v>
      </c>
      <c r="S98" s="251"/>
      <c r="T98" s="251"/>
      <c r="U98" s="251"/>
      <c r="V98" s="251"/>
      <c r="W98" s="251"/>
      <c r="X98" s="251"/>
      <c r="Y98" s="251"/>
      <c r="Z98" s="251"/>
      <c r="AA98" s="251"/>
      <c r="AB98" s="251"/>
      <c r="AC98" s="251"/>
      <c r="AD98" s="251"/>
      <c r="AE98" s="251"/>
      <c r="AF98" s="251"/>
      <c r="AG98" s="251"/>
      <c r="AH98" s="251"/>
      <c r="AI98" s="251"/>
      <c r="AJ98" s="251"/>
      <c r="AK98" s="251"/>
      <c r="AL98" s="251"/>
    </row>
    <row r="99" spans="1:38" ht="14.25" customHeight="1">
      <c r="A99" s="168"/>
      <c r="B99" s="145"/>
      <c r="C99" s="169"/>
      <c r="D99" s="104"/>
      <c r="E99" s="170"/>
      <c r="F99" s="170"/>
      <c r="G99" s="170"/>
      <c r="H99" s="170"/>
      <c r="I99" s="170"/>
      <c r="J99" s="170"/>
      <c r="K99" s="171"/>
      <c r="L99" s="172"/>
      <c r="M99" s="170"/>
      <c r="N99" s="173"/>
      <c r="O99" s="174"/>
      <c r="P99" s="174"/>
      <c r="R99" s="6"/>
      <c r="S99" s="41"/>
      <c r="T99" s="1"/>
      <c r="U99" s="1"/>
      <c r="V99" s="1"/>
      <c r="W99" s="1"/>
      <c r="X99" s="1"/>
      <c r="Y99" s="1"/>
      <c r="Z99" s="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</row>
    <row r="100" spans="1:38" ht="12.75" customHeight="1">
      <c r="A100" s="123" t="s">
        <v>596</v>
      </c>
      <c r="B100" s="123"/>
      <c r="C100" s="123"/>
      <c r="D100" s="123"/>
      <c r="E100" s="41"/>
      <c r="F100" s="131" t="s">
        <v>598</v>
      </c>
      <c r="G100" s="56"/>
      <c r="H100" s="56"/>
      <c r="I100" s="56"/>
      <c r="J100" s="6"/>
      <c r="K100" s="149"/>
      <c r="L100" s="150"/>
      <c r="M100" s="6"/>
      <c r="N100" s="113"/>
      <c r="O100" s="175"/>
      <c r="P100" s="1"/>
      <c r="Q100" s="1"/>
      <c r="R100" s="6"/>
      <c r="S100" s="1"/>
      <c r="T100" s="1"/>
      <c r="U100" s="1"/>
      <c r="V100" s="1"/>
      <c r="W100" s="1"/>
      <c r="X100" s="1"/>
      <c r="Y100" s="1"/>
    </row>
    <row r="101" spans="1:38" ht="12.75" customHeight="1">
      <c r="A101" s="130" t="s">
        <v>597</v>
      </c>
      <c r="B101" s="123"/>
      <c r="C101" s="123"/>
      <c r="D101" s="123"/>
      <c r="E101" s="6"/>
      <c r="F101" s="131" t="s">
        <v>600</v>
      </c>
      <c r="G101" s="6"/>
      <c r="H101" s="6" t="s">
        <v>819</v>
      </c>
      <c r="I101" s="6"/>
      <c r="J101" s="1"/>
      <c r="K101" s="6"/>
      <c r="L101" s="6"/>
      <c r="M101" s="6"/>
      <c r="N101" s="1"/>
      <c r="O101" s="1"/>
      <c r="Q101" s="1"/>
      <c r="R101" s="6"/>
      <c r="S101" s="1"/>
      <c r="T101" s="1"/>
      <c r="U101" s="1"/>
      <c r="V101" s="1"/>
      <c r="W101" s="1"/>
      <c r="X101" s="1"/>
      <c r="Y101" s="1"/>
      <c r="Z101" s="1"/>
    </row>
    <row r="102" spans="1:38" ht="12.75" customHeight="1">
      <c r="A102" s="130"/>
      <c r="B102" s="123"/>
      <c r="C102" s="123"/>
      <c r="D102" s="123"/>
      <c r="E102" s="6"/>
      <c r="F102" s="131"/>
      <c r="G102" s="6"/>
      <c r="H102" s="6"/>
      <c r="I102" s="6"/>
      <c r="J102" s="1"/>
      <c r="K102" s="6"/>
      <c r="L102" s="6"/>
      <c r="M102" s="6"/>
      <c r="N102" s="1"/>
      <c r="O102" s="1"/>
      <c r="Q102" s="1"/>
      <c r="R102" s="56"/>
      <c r="S102" s="1"/>
      <c r="T102" s="1"/>
      <c r="U102" s="1"/>
      <c r="V102" s="1"/>
      <c r="W102" s="1"/>
      <c r="X102" s="1"/>
      <c r="Y102" s="1"/>
      <c r="Z102" s="1"/>
    </row>
    <row r="103" spans="1:38" ht="12.75" customHeight="1">
      <c r="A103" s="1"/>
      <c r="B103" s="138" t="s">
        <v>617</v>
      </c>
      <c r="C103" s="138"/>
      <c r="D103" s="138"/>
      <c r="E103" s="138"/>
      <c r="F103" s="139"/>
      <c r="G103" s="6"/>
      <c r="H103" s="6"/>
      <c r="I103" s="140"/>
      <c r="J103" s="141"/>
      <c r="K103" s="142"/>
      <c r="L103" s="141"/>
      <c r="M103" s="6"/>
      <c r="N103" s="1"/>
      <c r="O103" s="1"/>
      <c r="Q103" s="1"/>
      <c r="R103" s="56"/>
      <c r="S103" s="1"/>
      <c r="T103" s="1"/>
      <c r="U103" s="1"/>
      <c r="V103" s="1"/>
      <c r="W103" s="1"/>
      <c r="X103" s="1"/>
      <c r="Y103" s="1"/>
      <c r="Z103" s="1"/>
    </row>
    <row r="104" spans="1:38" ht="38.25" customHeight="1">
      <c r="A104" s="95" t="s">
        <v>16</v>
      </c>
      <c r="B104" s="96" t="s">
        <v>568</v>
      </c>
      <c r="C104" s="96"/>
      <c r="D104" s="97" t="s">
        <v>579</v>
      </c>
      <c r="E104" s="96" t="s">
        <v>580</v>
      </c>
      <c r="F104" s="96" t="s">
        <v>581</v>
      </c>
      <c r="G104" s="96" t="s">
        <v>602</v>
      </c>
      <c r="H104" s="96" t="s">
        <v>583</v>
      </c>
      <c r="I104" s="96" t="s">
        <v>584</v>
      </c>
      <c r="J104" s="176" t="s">
        <v>585</v>
      </c>
      <c r="K104" s="143" t="s">
        <v>603</v>
      </c>
      <c r="L104" s="153" t="s">
        <v>611</v>
      </c>
      <c r="M104" s="96" t="s">
        <v>612</v>
      </c>
      <c r="N104" s="144" t="s">
        <v>587</v>
      </c>
      <c r="O104" s="98" t="s">
        <v>588</v>
      </c>
      <c r="P104" s="96" t="s">
        <v>589</v>
      </c>
      <c r="Q104" s="97" t="s">
        <v>590</v>
      </c>
      <c r="R104" s="56"/>
      <c r="S104" s="1"/>
      <c r="T104" s="1"/>
      <c r="U104" s="1"/>
      <c r="V104" s="1"/>
      <c r="W104" s="1"/>
      <c r="X104" s="1"/>
      <c r="Y104" s="1"/>
      <c r="Z104" s="1"/>
    </row>
    <row r="105" spans="1:38" ht="14.25" customHeight="1">
      <c r="A105" s="105"/>
      <c r="B105" s="106"/>
      <c r="C105" s="177"/>
      <c r="D105" s="107"/>
      <c r="E105" s="108"/>
      <c r="F105" s="178"/>
      <c r="G105" s="105"/>
      <c r="H105" s="108"/>
      <c r="I105" s="109"/>
      <c r="J105" s="179"/>
      <c r="K105" s="179"/>
      <c r="L105" s="180"/>
      <c r="M105" s="103"/>
      <c r="N105" s="180"/>
      <c r="O105" s="181"/>
      <c r="P105" s="182"/>
      <c r="Q105" s="183"/>
      <c r="R105" s="148"/>
      <c r="S105" s="117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38" ht="14.25" customHeight="1">
      <c r="A106" s="105"/>
      <c r="B106" s="106"/>
      <c r="C106" s="177"/>
      <c r="D106" s="107"/>
      <c r="E106" s="108"/>
      <c r="F106" s="178"/>
      <c r="G106" s="105"/>
      <c r="H106" s="108"/>
      <c r="I106" s="109"/>
      <c r="J106" s="179"/>
      <c r="K106" s="179"/>
      <c r="L106" s="180"/>
      <c r="M106" s="103"/>
      <c r="N106" s="180"/>
      <c r="O106" s="181"/>
      <c r="P106" s="182"/>
      <c r="Q106" s="183"/>
      <c r="R106" s="148"/>
      <c r="S106" s="117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38" ht="14.25" customHeight="1">
      <c r="A107" s="105"/>
      <c r="B107" s="106"/>
      <c r="C107" s="177"/>
      <c r="D107" s="107"/>
      <c r="E107" s="108"/>
      <c r="F107" s="178"/>
      <c r="G107" s="105"/>
      <c r="H107" s="108"/>
      <c r="I107" s="109"/>
      <c r="J107" s="179"/>
      <c r="K107" s="179"/>
      <c r="L107" s="180"/>
      <c r="M107" s="103"/>
      <c r="N107" s="180"/>
      <c r="O107" s="181"/>
      <c r="P107" s="182"/>
      <c r="Q107" s="183"/>
      <c r="R107" s="6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ht="14.25" customHeight="1">
      <c r="A108" s="105"/>
      <c r="B108" s="106"/>
      <c r="C108" s="177"/>
      <c r="D108" s="107"/>
      <c r="E108" s="108"/>
      <c r="F108" s="179"/>
      <c r="G108" s="105"/>
      <c r="H108" s="108"/>
      <c r="I108" s="109"/>
      <c r="J108" s="179"/>
      <c r="K108" s="179"/>
      <c r="L108" s="180"/>
      <c r="M108" s="103"/>
      <c r="N108" s="180"/>
      <c r="O108" s="181"/>
      <c r="P108" s="182"/>
      <c r="Q108" s="183"/>
      <c r="R108" s="6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ht="14.25" customHeight="1">
      <c r="A109" s="105"/>
      <c r="B109" s="106"/>
      <c r="C109" s="177"/>
      <c r="D109" s="107"/>
      <c r="E109" s="108"/>
      <c r="F109" s="179"/>
      <c r="G109" s="105"/>
      <c r="H109" s="108"/>
      <c r="I109" s="109"/>
      <c r="J109" s="179"/>
      <c r="K109" s="179"/>
      <c r="L109" s="180"/>
      <c r="M109" s="103"/>
      <c r="N109" s="180"/>
      <c r="O109" s="181"/>
      <c r="P109" s="182"/>
      <c r="Q109" s="183"/>
      <c r="R109" s="6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ht="14.25" customHeight="1">
      <c r="A110" s="105"/>
      <c r="B110" s="106"/>
      <c r="C110" s="177"/>
      <c r="D110" s="107"/>
      <c r="E110" s="108"/>
      <c r="F110" s="178"/>
      <c r="G110" s="105"/>
      <c r="H110" s="108"/>
      <c r="I110" s="109"/>
      <c r="J110" s="179"/>
      <c r="K110" s="179"/>
      <c r="L110" s="180"/>
      <c r="M110" s="103"/>
      <c r="N110" s="180"/>
      <c r="O110" s="181"/>
      <c r="P110" s="182"/>
      <c r="Q110" s="183"/>
      <c r="R110" s="6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ht="14.25" customHeight="1">
      <c r="A111" s="105"/>
      <c r="B111" s="106"/>
      <c r="C111" s="177"/>
      <c r="D111" s="107"/>
      <c r="E111" s="108"/>
      <c r="F111" s="178"/>
      <c r="G111" s="105"/>
      <c r="H111" s="108"/>
      <c r="I111" s="109"/>
      <c r="J111" s="179"/>
      <c r="K111" s="179"/>
      <c r="L111" s="179"/>
      <c r="M111" s="179"/>
      <c r="N111" s="180"/>
      <c r="O111" s="184"/>
      <c r="P111" s="182"/>
      <c r="Q111" s="183"/>
      <c r="R111" s="6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ht="14.25" customHeight="1">
      <c r="A112" s="105"/>
      <c r="B112" s="106"/>
      <c r="C112" s="177"/>
      <c r="D112" s="107"/>
      <c r="E112" s="108"/>
      <c r="F112" s="179"/>
      <c r="G112" s="105"/>
      <c r="H112" s="108"/>
      <c r="I112" s="109"/>
      <c r="J112" s="179"/>
      <c r="K112" s="179"/>
      <c r="L112" s="180"/>
      <c r="M112" s="103"/>
      <c r="N112" s="180"/>
      <c r="O112" s="181"/>
      <c r="P112" s="182"/>
      <c r="Q112" s="183"/>
      <c r="R112" s="148"/>
      <c r="S112" s="117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ht="14.25" customHeight="1">
      <c r="A113" s="105"/>
      <c r="B113" s="106"/>
      <c r="C113" s="177"/>
      <c r="D113" s="107"/>
      <c r="E113" s="108"/>
      <c r="F113" s="178"/>
      <c r="G113" s="105"/>
      <c r="H113" s="108"/>
      <c r="I113" s="109"/>
      <c r="J113" s="185"/>
      <c r="K113" s="185"/>
      <c r="L113" s="185"/>
      <c r="M113" s="185"/>
      <c r="N113" s="186"/>
      <c r="O113" s="181"/>
      <c r="P113" s="110"/>
      <c r="Q113" s="183"/>
      <c r="R113" s="148"/>
      <c r="S113" s="117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ht="12.75" customHeight="1">
      <c r="A114" s="130"/>
      <c r="B114" s="123"/>
      <c r="C114" s="123"/>
      <c r="D114" s="123"/>
      <c r="E114" s="6"/>
      <c r="F114" s="131"/>
      <c r="G114" s="6"/>
      <c r="H114" s="6"/>
      <c r="I114" s="6"/>
      <c r="J114" s="1"/>
      <c r="K114" s="6"/>
      <c r="L114" s="6"/>
      <c r="M114" s="6"/>
      <c r="N114" s="1"/>
      <c r="O114" s="1"/>
      <c r="P114" s="1"/>
      <c r="Q114" s="1"/>
      <c r="R114" s="6"/>
      <c r="S114" s="1"/>
      <c r="T114" s="1"/>
      <c r="U114" s="1"/>
      <c r="V114" s="1"/>
      <c r="W114" s="1"/>
      <c r="X114" s="1"/>
      <c r="Y114" s="1"/>
      <c r="Z114" s="1"/>
    </row>
    <row r="115" spans="1:38" ht="12.75" customHeight="1">
      <c r="A115" s="130"/>
      <c r="B115" s="123"/>
      <c r="C115" s="123"/>
      <c r="D115" s="123"/>
      <c r="E115" s="6"/>
      <c r="F115" s="131"/>
      <c r="G115" s="56"/>
      <c r="H115" s="41"/>
      <c r="I115" s="56"/>
      <c r="J115" s="6"/>
      <c r="K115" s="149"/>
      <c r="L115" s="150"/>
      <c r="M115" s="6"/>
      <c r="N115" s="113"/>
      <c r="O115" s="151"/>
      <c r="P115" s="1"/>
      <c r="Q115" s="1"/>
      <c r="R115" s="6"/>
      <c r="S115" s="1"/>
      <c r="T115" s="1"/>
      <c r="U115" s="1"/>
      <c r="V115" s="1"/>
      <c r="W115" s="1"/>
      <c r="X115" s="1"/>
      <c r="Y115" s="1"/>
      <c r="Z115" s="1"/>
    </row>
    <row r="116" spans="1:38" ht="12.75" customHeight="1">
      <c r="A116" s="56"/>
      <c r="B116" s="112"/>
      <c r="C116" s="112"/>
      <c r="D116" s="41"/>
      <c r="E116" s="56"/>
      <c r="F116" s="56"/>
      <c r="G116" s="56"/>
      <c r="H116" s="41"/>
      <c r="I116" s="56"/>
      <c r="J116" s="6"/>
      <c r="K116" s="149"/>
      <c r="L116" s="150"/>
      <c r="M116" s="6"/>
      <c r="N116" s="113"/>
      <c r="O116" s="151"/>
      <c r="P116" s="1"/>
      <c r="Q116" s="1"/>
      <c r="R116" s="6"/>
      <c r="S116" s="1"/>
      <c r="T116" s="1"/>
      <c r="U116" s="1"/>
      <c r="V116" s="1"/>
      <c r="W116" s="1"/>
      <c r="X116" s="1"/>
      <c r="Y116" s="1"/>
      <c r="Z116" s="1"/>
    </row>
    <row r="117" spans="1:38" ht="12.75" customHeight="1">
      <c r="A117" s="41"/>
      <c r="B117" s="187" t="s">
        <v>618</v>
      </c>
      <c r="C117" s="187"/>
      <c r="D117" s="187"/>
      <c r="E117" s="187"/>
      <c r="F117" s="6"/>
      <c r="G117" s="6"/>
      <c r="H117" s="141"/>
      <c r="I117" s="6"/>
      <c r="J117" s="141"/>
      <c r="K117" s="142"/>
      <c r="L117" s="6"/>
      <c r="M117" s="6"/>
      <c r="N117" s="1"/>
      <c r="O117" s="1"/>
      <c r="P117" s="1"/>
      <c r="Q117" s="1"/>
      <c r="R117" s="6"/>
      <c r="S117" s="1"/>
      <c r="T117" s="1"/>
      <c r="U117" s="1"/>
      <c r="V117" s="1"/>
      <c r="W117" s="1"/>
      <c r="X117" s="1"/>
      <c r="Y117" s="1"/>
      <c r="Z117" s="1"/>
    </row>
    <row r="118" spans="1:38" ht="38.25" customHeight="1">
      <c r="A118" s="95" t="s">
        <v>16</v>
      </c>
      <c r="B118" s="96" t="s">
        <v>568</v>
      </c>
      <c r="C118" s="96"/>
      <c r="D118" s="97" t="s">
        <v>579</v>
      </c>
      <c r="E118" s="96" t="s">
        <v>580</v>
      </c>
      <c r="F118" s="96" t="s">
        <v>581</v>
      </c>
      <c r="G118" s="96" t="s">
        <v>619</v>
      </c>
      <c r="H118" s="96" t="s">
        <v>620</v>
      </c>
      <c r="I118" s="96" t="s">
        <v>584</v>
      </c>
      <c r="J118" s="188" t="s">
        <v>585</v>
      </c>
      <c r="K118" s="96" t="s">
        <v>586</v>
      </c>
      <c r="L118" s="96" t="s">
        <v>621</v>
      </c>
      <c r="M118" s="96" t="s">
        <v>589</v>
      </c>
      <c r="N118" s="97" t="s">
        <v>590</v>
      </c>
      <c r="O118" s="1"/>
      <c r="P118" s="1"/>
      <c r="Q118" s="1"/>
      <c r="R118" s="6"/>
      <c r="S118" s="1"/>
      <c r="T118" s="1"/>
      <c r="U118" s="1"/>
      <c r="V118" s="1"/>
      <c r="W118" s="1"/>
      <c r="X118" s="1"/>
      <c r="Y118" s="1"/>
      <c r="Z118" s="1"/>
    </row>
    <row r="119" spans="1:38" ht="12.75" customHeight="1">
      <c r="A119" s="189">
        <v>1</v>
      </c>
      <c r="B119" s="190">
        <v>41579</v>
      </c>
      <c r="C119" s="190"/>
      <c r="D119" s="191" t="s">
        <v>622</v>
      </c>
      <c r="E119" s="192" t="s">
        <v>623</v>
      </c>
      <c r="F119" s="193">
        <v>82</v>
      </c>
      <c r="G119" s="192" t="s">
        <v>624</v>
      </c>
      <c r="H119" s="192">
        <v>100</v>
      </c>
      <c r="I119" s="194">
        <v>100</v>
      </c>
      <c r="J119" s="195" t="s">
        <v>625</v>
      </c>
      <c r="K119" s="196">
        <f t="shared" ref="K119:K171" si="63">H119-F119</f>
        <v>18</v>
      </c>
      <c r="L119" s="197">
        <f t="shared" ref="L119:L171" si="64">K119/F119</f>
        <v>0.21951219512195122</v>
      </c>
      <c r="M119" s="192" t="s">
        <v>591</v>
      </c>
      <c r="N119" s="198">
        <v>42657</v>
      </c>
      <c r="O119" s="1"/>
      <c r="P119" s="1"/>
      <c r="Q119" s="1"/>
      <c r="R119" s="6"/>
      <c r="S119" s="1"/>
      <c r="T119" s="1"/>
      <c r="U119" s="1"/>
      <c r="V119" s="1"/>
      <c r="W119" s="1"/>
      <c r="X119" s="1"/>
      <c r="Y119" s="1"/>
      <c r="Z119" s="1"/>
    </row>
    <row r="120" spans="1:38" ht="12.75" customHeight="1">
      <c r="A120" s="189">
        <v>2</v>
      </c>
      <c r="B120" s="190">
        <v>41794</v>
      </c>
      <c r="C120" s="190"/>
      <c r="D120" s="191" t="s">
        <v>626</v>
      </c>
      <c r="E120" s="192" t="s">
        <v>593</v>
      </c>
      <c r="F120" s="193">
        <v>257</v>
      </c>
      <c r="G120" s="192" t="s">
        <v>624</v>
      </c>
      <c r="H120" s="192">
        <v>300</v>
      </c>
      <c r="I120" s="194">
        <v>300</v>
      </c>
      <c r="J120" s="195" t="s">
        <v>625</v>
      </c>
      <c r="K120" s="196">
        <f t="shared" si="63"/>
        <v>43</v>
      </c>
      <c r="L120" s="197">
        <f t="shared" si="64"/>
        <v>0.16731517509727625</v>
      </c>
      <c r="M120" s="192" t="s">
        <v>591</v>
      </c>
      <c r="N120" s="198">
        <v>41822</v>
      </c>
      <c r="O120" s="1"/>
      <c r="P120" s="1"/>
      <c r="Q120" s="1"/>
      <c r="R120" s="6"/>
      <c r="S120" s="1"/>
      <c r="T120" s="1"/>
      <c r="U120" s="1"/>
      <c r="V120" s="1"/>
      <c r="W120" s="1"/>
      <c r="X120" s="1"/>
      <c r="Y120" s="1"/>
      <c r="Z120" s="1"/>
    </row>
    <row r="121" spans="1:38" ht="12.75" customHeight="1">
      <c r="A121" s="189">
        <v>3</v>
      </c>
      <c r="B121" s="190">
        <v>41828</v>
      </c>
      <c r="C121" s="190"/>
      <c r="D121" s="191" t="s">
        <v>627</v>
      </c>
      <c r="E121" s="192" t="s">
        <v>593</v>
      </c>
      <c r="F121" s="193">
        <v>393</v>
      </c>
      <c r="G121" s="192" t="s">
        <v>624</v>
      </c>
      <c r="H121" s="192">
        <v>468</v>
      </c>
      <c r="I121" s="194">
        <v>468</v>
      </c>
      <c r="J121" s="195" t="s">
        <v>625</v>
      </c>
      <c r="K121" s="196">
        <f t="shared" si="63"/>
        <v>75</v>
      </c>
      <c r="L121" s="197">
        <f t="shared" si="64"/>
        <v>0.19083969465648856</v>
      </c>
      <c r="M121" s="192" t="s">
        <v>591</v>
      </c>
      <c r="N121" s="198">
        <v>41863</v>
      </c>
      <c r="O121" s="1"/>
      <c r="P121" s="1"/>
      <c r="Q121" s="1"/>
      <c r="R121" s="6"/>
      <c r="S121" s="1"/>
      <c r="T121" s="1"/>
      <c r="U121" s="1"/>
      <c r="V121" s="1"/>
      <c r="W121" s="1"/>
      <c r="X121" s="1"/>
      <c r="Y121" s="1"/>
      <c r="Z121" s="1"/>
    </row>
    <row r="122" spans="1:38" ht="12.75" customHeight="1">
      <c r="A122" s="189">
        <v>4</v>
      </c>
      <c r="B122" s="190">
        <v>41857</v>
      </c>
      <c r="C122" s="190"/>
      <c r="D122" s="191" t="s">
        <v>628</v>
      </c>
      <c r="E122" s="192" t="s">
        <v>593</v>
      </c>
      <c r="F122" s="193">
        <v>205</v>
      </c>
      <c r="G122" s="192" t="s">
        <v>624</v>
      </c>
      <c r="H122" s="192">
        <v>275</v>
      </c>
      <c r="I122" s="194">
        <v>250</v>
      </c>
      <c r="J122" s="195" t="s">
        <v>625</v>
      </c>
      <c r="K122" s="196">
        <f t="shared" si="63"/>
        <v>70</v>
      </c>
      <c r="L122" s="197">
        <f t="shared" si="64"/>
        <v>0.34146341463414637</v>
      </c>
      <c r="M122" s="192" t="s">
        <v>591</v>
      </c>
      <c r="N122" s="198">
        <v>41962</v>
      </c>
      <c r="O122" s="1"/>
      <c r="P122" s="1"/>
      <c r="Q122" s="1"/>
      <c r="R122" s="6"/>
      <c r="S122" s="1"/>
      <c r="T122" s="1"/>
      <c r="U122" s="1"/>
      <c r="V122" s="1"/>
      <c r="W122" s="1"/>
      <c r="X122" s="1"/>
      <c r="Y122" s="1"/>
      <c r="Z122" s="1"/>
    </row>
    <row r="123" spans="1:38" ht="12.75" customHeight="1">
      <c r="A123" s="189">
        <v>5</v>
      </c>
      <c r="B123" s="190">
        <v>41886</v>
      </c>
      <c r="C123" s="190"/>
      <c r="D123" s="191" t="s">
        <v>629</v>
      </c>
      <c r="E123" s="192" t="s">
        <v>593</v>
      </c>
      <c r="F123" s="193">
        <v>162</v>
      </c>
      <c r="G123" s="192" t="s">
        <v>624</v>
      </c>
      <c r="H123" s="192">
        <v>190</v>
      </c>
      <c r="I123" s="194">
        <v>190</v>
      </c>
      <c r="J123" s="195" t="s">
        <v>625</v>
      </c>
      <c r="K123" s="196">
        <f t="shared" si="63"/>
        <v>28</v>
      </c>
      <c r="L123" s="197">
        <f t="shared" si="64"/>
        <v>0.1728395061728395</v>
      </c>
      <c r="M123" s="192" t="s">
        <v>591</v>
      </c>
      <c r="N123" s="198">
        <v>42006</v>
      </c>
      <c r="O123" s="1"/>
      <c r="P123" s="1"/>
      <c r="Q123" s="1"/>
      <c r="R123" s="6"/>
      <c r="S123" s="1"/>
      <c r="T123" s="1"/>
      <c r="U123" s="1"/>
      <c r="V123" s="1"/>
      <c r="W123" s="1"/>
      <c r="X123" s="1"/>
      <c r="Y123" s="1"/>
      <c r="Z123" s="1"/>
    </row>
    <row r="124" spans="1:38" ht="12.75" customHeight="1">
      <c r="A124" s="189">
        <v>6</v>
      </c>
      <c r="B124" s="190">
        <v>41886</v>
      </c>
      <c r="C124" s="190"/>
      <c r="D124" s="191" t="s">
        <v>630</v>
      </c>
      <c r="E124" s="192" t="s">
        <v>593</v>
      </c>
      <c r="F124" s="193">
        <v>75</v>
      </c>
      <c r="G124" s="192" t="s">
        <v>624</v>
      </c>
      <c r="H124" s="192">
        <v>91.5</v>
      </c>
      <c r="I124" s="194" t="s">
        <v>631</v>
      </c>
      <c r="J124" s="195" t="s">
        <v>632</v>
      </c>
      <c r="K124" s="196">
        <f t="shared" si="63"/>
        <v>16.5</v>
      </c>
      <c r="L124" s="197">
        <f t="shared" si="64"/>
        <v>0.22</v>
      </c>
      <c r="M124" s="192" t="s">
        <v>591</v>
      </c>
      <c r="N124" s="198">
        <v>41954</v>
      </c>
      <c r="O124" s="1"/>
      <c r="P124" s="1"/>
      <c r="Q124" s="1"/>
      <c r="R124" s="6"/>
      <c r="S124" s="1"/>
      <c r="T124" s="1"/>
      <c r="U124" s="1"/>
      <c r="V124" s="1"/>
      <c r="W124" s="1"/>
      <c r="X124" s="1"/>
      <c r="Y124" s="1"/>
      <c r="Z124" s="1"/>
    </row>
    <row r="125" spans="1:38" ht="12.75" customHeight="1">
      <c r="A125" s="189">
        <v>7</v>
      </c>
      <c r="B125" s="190">
        <v>41913</v>
      </c>
      <c r="C125" s="190"/>
      <c r="D125" s="191" t="s">
        <v>633</v>
      </c>
      <c r="E125" s="192" t="s">
        <v>593</v>
      </c>
      <c r="F125" s="193">
        <v>850</v>
      </c>
      <c r="G125" s="192" t="s">
        <v>624</v>
      </c>
      <c r="H125" s="192">
        <v>982.5</v>
      </c>
      <c r="I125" s="194">
        <v>1050</v>
      </c>
      <c r="J125" s="195" t="s">
        <v>634</v>
      </c>
      <c r="K125" s="196">
        <f t="shared" si="63"/>
        <v>132.5</v>
      </c>
      <c r="L125" s="197">
        <f t="shared" si="64"/>
        <v>0.15588235294117647</v>
      </c>
      <c r="M125" s="192" t="s">
        <v>591</v>
      </c>
      <c r="N125" s="198">
        <v>42039</v>
      </c>
      <c r="O125" s="1"/>
      <c r="P125" s="1"/>
      <c r="Q125" s="1"/>
      <c r="R125" s="6"/>
      <c r="S125" s="1"/>
      <c r="T125" s="1"/>
      <c r="U125" s="1"/>
      <c r="V125" s="1"/>
      <c r="W125" s="1"/>
      <c r="X125" s="1"/>
      <c r="Y125" s="1"/>
      <c r="Z125" s="1"/>
    </row>
    <row r="126" spans="1:38" ht="12.75" customHeight="1">
      <c r="A126" s="189">
        <v>8</v>
      </c>
      <c r="B126" s="190">
        <v>41913</v>
      </c>
      <c r="C126" s="190"/>
      <c r="D126" s="191" t="s">
        <v>635</v>
      </c>
      <c r="E126" s="192" t="s">
        <v>593</v>
      </c>
      <c r="F126" s="193">
        <v>475</v>
      </c>
      <c r="G126" s="192" t="s">
        <v>624</v>
      </c>
      <c r="H126" s="192">
        <v>515</v>
      </c>
      <c r="I126" s="194">
        <v>600</v>
      </c>
      <c r="J126" s="195" t="s">
        <v>636</v>
      </c>
      <c r="K126" s="196">
        <f t="shared" si="63"/>
        <v>40</v>
      </c>
      <c r="L126" s="197">
        <f t="shared" si="64"/>
        <v>8.4210526315789472E-2</v>
      </c>
      <c r="M126" s="192" t="s">
        <v>591</v>
      </c>
      <c r="N126" s="198">
        <v>41939</v>
      </c>
      <c r="O126" s="1"/>
      <c r="P126" s="1"/>
      <c r="Q126" s="1"/>
      <c r="R126" s="6"/>
      <c r="S126" s="1"/>
      <c r="T126" s="1"/>
      <c r="U126" s="1"/>
      <c r="V126" s="1"/>
      <c r="W126" s="1"/>
      <c r="X126" s="1"/>
      <c r="Y126" s="1"/>
      <c r="Z126" s="1"/>
    </row>
    <row r="127" spans="1:38" ht="12.75" customHeight="1">
      <c r="A127" s="189">
        <v>9</v>
      </c>
      <c r="B127" s="190">
        <v>41913</v>
      </c>
      <c r="C127" s="190"/>
      <c r="D127" s="191" t="s">
        <v>637</v>
      </c>
      <c r="E127" s="192" t="s">
        <v>593</v>
      </c>
      <c r="F127" s="193">
        <v>86</v>
      </c>
      <c r="G127" s="192" t="s">
        <v>624</v>
      </c>
      <c r="H127" s="192">
        <v>99</v>
      </c>
      <c r="I127" s="194">
        <v>140</v>
      </c>
      <c r="J127" s="195" t="s">
        <v>638</v>
      </c>
      <c r="K127" s="196">
        <f t="shared" si="63"/>
        <v>13</v>
      </c>
      <c r="L127" s="197">
        <f t="shared" si="64"/>
        <v>0.15116279069767441</v>
      </c>
      <c r="M127" s="192" t="s">
        <v>591</v>
      </c>
      <c r="N127" s="198">
        <v>41939</v>
      </c>
      <c r="O127" s="1"/>
      <c r="P127" s="1"/>
      <c r="Q127" s="1"/>
      <c r="R127" s="6"/>
      <c r="S127" s="1"/>
      <c r="T127" s="1"/>
      <c r="U127" s="1"/>
      <c r="V127" s="1"/>
      <c r="W127" s="1"/>
      <c r="X127" s="1"/>
      <c r="Y127" s="1"/>
      <c r="Z127" s="1"/>
    </row>
    <row r="128" spans="1:38" ht="12.75" customHeight="1">
      <c r="A128" s="189">
        <v>10</v>
      </c>
      <c r="B128" s="190">
        <v>41926</v>
      </c>
      <c r="C128" s="190"/>
      <c r="D128" s="191" t="s">
        <v>639</v>
      </c>
      <c r="E128" s="192" t="s">
        <v>593</v>
      </c>
      <c r="F128" s="193">
        <v>496.6</v>
      </c>
      <c r="G128" s="192" t="s">
        <v>624</v>
      </c>
      <c r="H128" s="192">
        <v>621</v>
      </c>
      <c r="I128" s="194">
        <v>580</v>
      </c>
      <c r="J128" s="195" t="s">
        <v>625</v>
      </c>
      <c r="K128" s="196">
        <f t="shared" si="63"/>
        <v>124.39999999999998</v>
      </c>
      <c r="L128" s="197">
        <f t="shared" si="64"/>
        <v>0.25050342327829234</v>
      </c>
      <c r="M128" s="192" t="s">
        <v>591</v>
      </c>
      <c r="N128" s="198">
        <v>42605</v>
      </c>
      <c r="O128" s="1"/>
      <c r="P128" s="1"/>
      <c r="Q128" s="1"/>
      <c r="R128" s="6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89">
        <v>11</v>
      </c>
      <c r="B129" s="190">
        <v>41926</v>
      </c>
      <c r="C129" s="190"/>
      <c r="D129" s="191" t="s">
        <v>640</v>
      </c>
      <c r="E129" s="192" t="s">
        <v>593</v>
      </c>
      <c r="F129" s="193">
        <v>2481.9</v>
      </c>
      <c r="G129" s="192" t="s">
        <v>624</v>
      </c>
      <c r="H129" s="192">
        <v>2840</v>
      </c>
      <c r="I129" s="194">
        <v>2870</v>
      </c>
      <c r="J129" s="195" t="s">
        <v>641</v>
      </c>
      <c r="K129" s="196">
        <f t="shared" si="63"/>
        <v>358.09999999999991</v>
      </c>
      <c r="L129" s="197">
        <f t="shared" si="64"/>
        <v>0.14428462065353154</v>
      </c>
      <c r="M129" s="192" t="s">
        <v>591</v>
      </c>
      <c r="N129" s="198">
        <v>42017</v>
      </c>
      <c r="O129" s="1"/>
      <c r="P129" s="1"/>
      <c r="Q129" s="1"/>
      <c r="R129" s="6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89">
        <v>12</v>
      </c>
      <c r="B130" s="190">
        <v>41928</v>
      </c>
      <c r="C130" s="190"/>
      <c r="D130" s="191" t="s">
        <v>642</v>
      </c>
      <c r="E130" s="192" t="s">
        <v>593</v>
      </c>
      <c r="F130" s="193">
        <v>84.5</v>
      </c>
      <c r="G130" s="192" t="s">
        <v>624</v>
      </c>
      <c r="H130" s="192">
        <v>93</v>
      </c>
      <c r="I130" s="194">
        <v>110</v>
      </c>
      <c r="J130" s="195" t="s">
        <v>643</v>
      </c>
      <c r="K130" s="196">
        <f t="shared" si="63"/>
        <v>8.5</v>
      </c>
      <c r="L130" s="197">
        <f t="shared" si="64"/>
        <v>0.10059171597633136</v>
      </c>
      <c r="M130" s="192" t="s">
        <v>591</v>
      </c>
      <c r="N130" s="198">
        <v>41939</v>
      </c>
      <c r="O130" s="1"/>
      <c r="P130" s="1"/>
      <c r="Q130" s="1"/>
      <c r="R130" s="6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89">
        <v>13</v>
      </c>
      <c r="B131" s="190">
        <v>41928</v>
      </c>
      <c r="C131" s="190"/>
      <c r="D131" s="191" t="s">
        <v>644</v>
      </c>
      <c r="E131" s="192" t="s">
        <v>593</v>
      </c>
      <c r="F131" s="193">
        <v>401</v>
      </c>
      <c r="G131" s="192" t="s">
        <v>624</v>
      </c>
      <c r="H131" s="192">
        <v>428</v>
      </c>
      <c r="I131" s="194">
        <v>450</v>
      </c>
      <c r="J131" s="195" t="s">
        <v>645</v>
      </c>
      <c r="K131" s="196">
        <f t="shared" si="63"/>
        <v>27</v>
      </c>
      <c r="L131" s="197">
        <f t="shared" si="64"/>
        <v>6.7331670822942641E-2</v>
      </c>
      <c r="M131" s="192" t="s">
        <v>591</v>
      </c>
      <c r="N131" s="198">
        <v>42020</v>
      </c>
      <c r="O131" s="1"/>
      <c r="P131" s="1"/>
      <c r="Q131" s="1"/>
      <c r="R131" s="6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89">
        <v>14</v>
      </c>
      <c r="B132" s="190">
        <v>41928</v>
      </c>
      <c r="C132" s="190"/>
      <c r="D132" s="191" t="s">
        <v>646</v>
      </c>
      <c r="E132" s="192" t="s">
        <v>593</v>
      </c>
      <c r="F132" s="193">
        <v>101</v>
      </c>
      <c r="G132" s="192" t="s">
        <v>624</v>
      </c>
      <c r="H132" s="192">
        <v>112</v>
      </c>
      <c r="I132" s="194">
        <v>120</v>
      </c>
      <c r="J132" s="195" t="s">
        <v>647</v>
      </c>
      <c r="K132" s="196">
        <f t="shared" si="63"/>
        <v>11</v>
      </c>
      <c r="L132" s="197">
        <f t="shared" si="64"/>
        <v>0.10891089108910891</v>
      </c>
      <c r="M132" s="192" t="s">
        <v>591</v>
      </c>
      <c r="N132" s="198">
        <v>41939</v>
      </c>
      <c r="O132" s="1"/>
      <c r="P132" s="1"/>
      <c r="Q132" s="1"/>
      <c r="R132" s="6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89">
        <v>15</v>
      </c>
      <c r="B133" s="190">
        <v>41954</v>
      </c>
      <c r="C133" s="190"/>
      <c r="D133" s="191" t="s">
        <v>648</v>
      </c>
      <c r="E133" s="192" t="s">
        <v>593</v>
      </c>
      <c r="F133" s="193">
        <v>59</v>
      </c>
      <c r="G133" s="192" t="s">
        <v>624</v>
      </c>
      <c r="H133" s="192">
        <v>76</v>
      </c>
      <c r="I133" s="194">
        <v>76</v>
      </c>
      <c r="J133" s="195" t="s">
        <v>625</v>
      </c>
      <c r="K133" s="196">
        <f t="shared" si="63"/>
        <v>17</v>
      </c>
      <c r="L133" s="197">
        <f t="shared" si="64"/>
        <v>0.28813559322033899</v>
      </c>
      <c r="M133" s="192" t="s">
        <v>591</v>
      </c>
      <c r="N133" s="198">
        <v>43032</v>
      </c>
      <c r="O133" s="1"/>
      <c r="P133" s="1"/>
      <c r="Q133" s="1"/>
      <c r="R133" s="6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89">
        <v>16</v>
      </c>
      <c r="B134" s="190">
        <v>41954</v>
      </c>
      <c r="C134" s="190"/>
      <c r="D134" s="191" t="s">
        <v>637</v>
      </c>
      <c r="E134" s="192" t="s">
        <v>593</v>
      </c>
      <c r="F134" s="193">
        <v>99</v>
      </c>
      <c r="G134" s="192" t="s">
        <v>624</v>
      </c>
      <c r="H134" s="192">
        <v>120</v>
      </c>
      <c r="I134" s="194">
        <v>120</v>
      </c>
      <c r="J134" s="195" t="s">
        <v>605</v>
      </c>
      <c r="K134" s="196">
        <f t="shared" si="63"/>
        <v>21</v>
      </c>
      <c r="L134" s="197">
        <f t="shared" si="64"/>
        <v>0.21212121212121213</v>
      </c>
      <c r="M134" s="192" t="s">
        <v>591</v>
      </c>
      <c r="N134" s="198">
        <v>41960</v>
      </c>
      <c r="O134" s="1"/>
      <c r="P134" s="1"/>
      <c r="Q134" s="1"/>
      <c r="R134" s="6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89">
        <v>17</v>
      </c>
      <c r="B135" s="190">
        <v>41956</v>
      </c>
      <c r="C135" s="190"/>
      <c r="D135" s="191" t="s">
        <v>649</v>
      </c>
      <c r="E135" s="192" t="s">
        <v>593</v>
      </c>
      <c r="F135" s="193">
        <v>22</v>
      </c>
      <c r="G135" s="192" t="s">
        <v>624</v>
      </c>
      <c r="H135" s="192">
        <v>33.549999999999997</v>
      </c>
      <c r="I135" s="194">
        <v>32</v>
      </c>
      <c r="J135" s="195" t="s">
        <v>650</v>
      </c>
      <c r="K135" s="196">
        <f t="shared" si="63"/>
        <v>11.549999999999997</v>
      </c>
      <c r="L135" s="197">
        <f t="shared" si="64"/>
        <v>0.52499999999999991</v>
      </c>
      <c r="M135" s="192" t="s">
        <v>591</v>
      </c>
      <c r="N135" s="198">
        <v>42188</v>
      </c>
      <c r="O135" s="1"/>
      <c r="P135" s="1"/>
      <c r="Q135" s="1"/>
      <c r="R135" s="6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89">
        <v>18</v>
      </c>
      <c r="B136" s="190">
        <v>41976</v>
      </c>
      <c r="C136" s="190"/>
      <c r="D136" s="191" t="s">
        <v>651</v>
      </c>
      <c r="E136" s="192" t="s">
        <v>593</v>
      </c>
      <c r="F136" s="193">
        <v>440</v>
      </c>
      <c r="G136" s="192" t="s">
        <v>624</v>
      </c>
      <c r="H136" s="192">
        <v>520</v>
      </c>
      <c r="I136" s="194">
        <v>520</v>
      </c>
      <c r="J136" s="195" t="s">
        <v>652</v>
      </c>
      <c r="K136" s="196">
        <f t="shared" si="63"/>
        <v>80</v>
      </c>
      <c r="L136" s="197">
        <f t="shared" si="64"/>
        <v>0.18181818181818182</v>
      </c>
      <c r="M136" s="192" t="s">
        <v>591</v>
      </c>
      <c r="N136" s="198">
        <v>42208</v>
      </c>
      <c r="O136" s="1"/>
      <c r="P136" s="1"/>
      <c r="Q136" s="1"/>
      <c r="R136" s="6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89">
        <v>19</v>
      </c>
      <c r="B137" s="190">
        <v>41976</v>
      </c>
      <c r="C137" s="190"/>
      <c r="D137" s="191" t="s">
        <v>653</v>
      </c>
      <c r="E137" s="192" t="s">
        <v>593</v>
      </c>
      <c r="F137" s="193">
        <v>360</v>
      </c>
      <c r="G137" s="192" t="s">
        <v>624</v>
      </c>
      <c r="H137" s="192">
        <v>427</v>
      </c>
      <c r="I137" s="194">
        <v>425</v>
      </c>
      <c r="J137" s="195" t="s">
        <v>654</v>
      </c>
      <c r="K137" s="196">
        <f t="shared" si="63"/>
        <v>67</v>
      </c>
      <c r="L137" s="197">
        <f t="shared" si="64"/>
        <v>0.18611111111111112</v>
      </c>
      <c r="M137" s="192" t="s">
        <v>591</v>
      </c>
      <c r="N137" s="198">
        <v>42058</v>
      </c>
      <c r="O137" s="1"/>
      <c r="P137" s="1"/>
      <c r="Q137" s="1"/>
      <c r="R137" s="6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89">
        <v>20</v>
      </c>
      <c r="B138" s="190">
        <v>42012</v>
      </c>
      <c r="C138" s="190"/>
      <c r="D138" s="191" t="s">
        <v>655</v>
      </c>
      <c r="E138" s="192" t="s">
        <v>593</v>
      </c>
      <c r="F138" s="193">
        <v>360</v>
      </c>
      <c r="G138" s="192" t="s">
        <v>624</v>
      </c>
      <c r="H138" s="192">
        <v>455</v>
      </c>
      <c r="I138" s="194">
        <v>420</v>
      </c>
      <c r="J138" s="195" t="s">
        <v>656</v>
      </c>
      <c r="K138" s="196">
        <f t="shared" si="63"/>
        <v>95</v>
      </c>
      <c r="L138" s="197">
        <f t="shared" si="64"/>
        <v>0.2638888888888889</v>
      </c>
      <c r="M138" s="192" t="s">
        <v>591</v>
      </c>
      <c r="N138" s="198">
        <v>42024</v>
      </c>
      <c r="O138" s="1"/>
      <c r="P138" s="1"/>
      <c r="Q138" s="1"/>
      <c r="R138" s="6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89">
        <v>21</v>
      </c>
      <c r="B139" s="190">
        <v>42012</v>
      </c>
      <c r="C139" s="190"/>
      <c r="D139" s="191" t="s">
        <v>657</v>
      </c>
      <c r="E139" s="192" t="s">
        <v>593</v>
      </c>
      <c r="F139" s="193">
        <v>130</v>
      </c>
      <c r="G139" s="192"/>
      <c r="H139" s="192">
        <v>175.5</v>
      </c>
      <c r="I139" s="194">
        <v>165</v>
      </c>
      <c r="J139" s="195" t="s">
        <v>658</v>
      </c>
      <c r="K139" s="196">
        <f t="shared" si="63"/>
        <v>45.5</v>
      </c>
      <c r="L139" s="197">
        <f t="shared" si="64"/>
        <v>0.35</v>
      </c>
      <c r="M139" s="192" t="s">
        <v>591</v>
      </c>
      <c r="N139" s="198">
        <v>43088</v>
      </c>
      <c r="O139" s="1"/>
      <c r="P139" s="1"/>
      <c r="Q139" s="1"/>
      <c r="R139" s="6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89">
        <v>22</v>
      </c>
      <c r="B140" s="190">
        <v>42040</v>
      </c>
      <c r="C140" s="190"/>
      <c r="D140" s="191" t="s">
        <v>383</v>
      </c>
      <c r="E140" s="192" t="s">
        <v>623</v>
      </c>
      <c r="F140" s="193">
        <v>98</v>
      </c>
      <c r="G140" s="192"/>
      <c r="H140" s="192">
        <v>120</v>
      </c>
      <c r="I140" s="194">
        <v>120</v>
      </c>
      <c r="J140" s="195" t="s">
        <v>625</v>
      </c>
      <c r="K140" s="196">
        <f t="shared" si="63"/>
        <v>22</v>
      </c>
      <c r="L140" s="197">
        <f t="shared" si="64"/>
        <v>0.22448979591836735</v>
      </c>
      <c r="M140" s="192" t="s">
        <v>591</v>
      </c>
      <c r="N140" s="198">
        <v>42753</v>
      </c>
      <c r="O140" s="1"/>
      <c r="P140" s="1"/>
      <c r="Q140" s="1"/>
      <c r="R140" s="6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89">
        <v>23</v>
      </c>
      <c r="B141" s="190">
        <v>42040</v>
      </c>
      <c r="C141" s="190"/>
      <c r="D141" s="191" t="s">
        <v>659</v>
      </c>
      <c r="E141" s="192" t="s">
        <v>623</v>
      </c>
      <c r="F141" s="193">
        <v>196</v>
      </c>
      <c r="G141" s="192"/>
      <c r="H141" s="192">
        <v>262</v>
      </c>
      <c r="I141" s="194">
        <v>255</v>
      </c>
      <c r="J141" s="195" t="s">
        <v>625</v>
      </c>
      <c r="K141" s="196">
        <f t="shared" si="63"/>
        <v>66</v>
      </c>
      <c r="L141" s="197">
        <f t="shared" si="64"/>
        <v>0.33673469387755101</v>
      </c>
      <c r="M141" s="192" t="s">
        <v>591</v>
      </c>
      <c r="N141" s="198">
        <v>42599</v>
      </c>
      <c r="O141" s="1"/>
      <c r="P141" s="1"/>
      <c r="Q141" s="1"/>
      <c r="R141" s="6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99">
        <v>24</v>
      </c>
      <c r="B142" s="200">
        <v>42067</v>
      </c>
      <c r="C142" s="200"/>
      <c r="D142" s="201" t="s">
        <v>382</v>
      </c>
      <c r="E142" s="202" t="s">
        <v>623</v>
      </c>
      <c r="F142" s="203">
        <v>235</v>
      </c>
      <c r="G142" s="203"/>
      <c r="H142" s="204">
        <v>77</v>
      </c>
      <c r="I142" s="204" t="s">
        <v>660</v>
      </c>
      <c r="J142" s="205" t="s">
        <v>661</v>
      </c>
      <c r="K142" s="206">
        <f t="shared" si="63"/>
        <v>-158</v>
      </c>
      <c r="L142" s="207">
        <f t="shared" si="64"/>
        <v>-0.67234042553191486</v>
      </c>
      <c r="M142" s="203" t="s">
        <v>604</v>
      </c>
      <c r="N142" s="200">
        <v>43522</v>
      </c>
      <c r="O142" s="1"/>
      <c r="P142" s="1"/>
      <c r="Q142" s="1"/>
      <c r="R142" s="6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89">
        <v>25</v>
      </c>
      <c r="B143" s="190">
        <v>42067</v>
      </c>
      <c r="C143" s="190"/>
      <c r="D143" s="191" t="s">
        <v>662</v>
      </c>
      <c r="E143" s="192" t="s">
        <v>623</v>
      </c>
      <c r="F143" s="193">
        <v>185</v>
      </c>
      <c r="G143" s="192"/>
      <c r="H143" s="192">
        <v>224</v>
      </c>
      <c r="I143" s="194" t="s">
        <v>663</v>
      </c>
      <c r="J143" s="195" t="s">
        <v>625</v>
      </c>
      <c r="K143" s="196">
        <f t="shared" si="63"/>
        <v>39</v>
      </c>
      <c r="L143" s="197">
        <f t="shared" si="64"/>
        <v>0.21081081081081082</v>
      </c>
      <c r="M143" s="192" t="s">
        <v>591</v>
      </c>
      <c r="N143" s="198">
        <v>42647</v>
      </c>
      <c r="O143" s="1"/>
      <c r="P143" s="1"/>
      <c r="Q143" s="1"/>
      <c r="R143" s="6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99">
        <v>26</v>
      </c>
      <c r="B144" s="200">
        <v>42090</v>
      </c>
      <c r="C144" s="200"/>
      <c r="D144" s="208" t="s">
        <v>664</v>
      </c>
      <c r="E144" s="203" t="s">
        <v>623</v>
      </c>
      <c r="F144" s="203">
        <v>49.5</v>
      </c>
      <c r="G144" s="204"/>
      <c r="H144" s="204">
        <v>15.85</v>
      </c>
      <c r="I144" s="204">
        <v>67</v>
      </c>
      <c r="J144" s="205" t="s">
        <v>665</v>
      </c>
      <c r="K144" s="204">
        <f t="shared" si="63"/>
        <v>-33.65</v>
      </c>
      <c r="L144" s="209">
        <f t="shared" si="64"/>
        <v>-0.67979797979797973</v>
      </c>
      <c r="M144" s="203" t="s">
        <v>604</v>
      </c>
      <c r="N144" s="210">
        <v>43627</v>
      </c>
      <c r="O144" s="1"/>
      <c r="P144" s="1"/>
      <c r="Q144" s="1"/>
      <c r="R144" s="6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89">
        <v>27</v>
      </c>
      <c r="B145" s="190">
        <v>42093</v>
      </c>
      <c r="C145" s="190"/>
      <c r="D145" s="191" t="s">
        <v>666</v>
      </c>
      <c r="E145" s="192" t="s">
        <v>623</v>
      </c>
      <c r="F145" s="193">
        <v>183.5</v>
      </c>
      <c r="G145" s="192"/>
      <c r="H145" s="192">
        <v>219</v>
      </c>
      <c r="I145" s="194">
        <v>218</v>
      </c>
      <c r="J145" s="195" t="s">
        <v>667</v>
      </c>
      <c r="K145" s="196">
        <f t="shared" si="63"/>
        <v>35.5</v>
      </c>
      <c r="L145" s="197">
        <f t="shared" si="64"/>
        <v>0.19346049046321526</v>
      </c>
      <c r="M145" s="192" t="s">
        <v>591</v>
      </c>
      <c r="N145" s="198">
        <v>42103</v>
      </c>
      <c r="O145" s="1"/>
      <c r="P145" s="1"/>
      <c r="Q145" s="1"/>
      <c r="R145" s="6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89">
        <v>28</v>
      </c>
      <c r="B146" s="190">
        <v>42114</v>
      </c>
      <c r="C146" s="190"/>
      <c r="D146" s="191" t="s">
        <v>668</v>
      </c>
      <c r="E146" s="192" t="s">
        <v>623</v>
      </c>
      <c r="F146" s="193">
        <f>(227+237)/2</f>
        <v>232</v>
      </c>
      <c r="G146" s="192"/>
      <c r="H146" s="192">
        <v>298</v>
      </c>
      <c r="I146" s="194">
        <v>298</v>
      </c>
      <c r="J146" s="195" t="s">
        <v>625</v>
      </c>
      <c r="K146" s="196">
        <f t="shared" si="63"/>
        <v>66</v>
      </c>
      <c r="L146" s="197">
        <f t="shared" si="64"/>
        <v>0.28448275862068967</v>
      </c>
      <c r="M146" s="192" t="s">
        <v>591</v>
      </c>
      <c r="N146" s="198">
        <v>42823</v>
      </c>
      <c r="O146" s="1"/>
      <c r="P146" s="1"/>
      <c r="Q146" s="1"/>
      <c r="R146" s="6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89">
        <v>29</v>
      </c>
      <c r="B147" s="190">
        <v>42128</v>
      </c>
      <c r="C147" s="190"/>
      <c r="D147" s="191" t="s">
        <v>669</v>
      </c>
      <c r="E147" s="192" t="s">
        <v>593</v>
      </c>
      <c r="F147" s="193">
        <v>385</v>
      </c>
      <c r="G147" s="192"/>
      <c r="H147" s="192">
        <f>212.5+331</f>
        <v>543.5</v>
      </c>
      <c r="I147" s="194">
        <v>510</v>
      </c>
      <c r="J147" s="195" t="s">
        <v>670</v>
      </c>
      <c r="K147" s="196">
        <f t="shared" si="63"/>
        <v>158.5</v>
      </c>
      <c r="L147" s="197">
        <f t="shared" si="64"/>
        <v>0.41168831168831171</v>
      </c>
      <c r="M147" s="192" t="s">
        <v>591</v>
      </c>
      <c r="N147" s="198">
        <v>42235</v>
      </c>
      <c r="O147" s="1"/>
      <c r="P147" s="1"/>
      <c r="Q147" s="1"/>
      <c r="R147" s="6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89">
        <v>30</v>
      </c>
      <c r="B148" s="190">
        <v>42128</v>
      </c>
      <c r="C148" s="190"/>
      <c r="D148" s="191" t="s">
        <v>671</v>
      </c>
      <c r="E148" s="192" t="s">
        <v>593</v>
      </c>
      <c r="F148" s="193">
        <v>115.5</v>
      </c>
      <c r="G148" s="192"/>
      <c r="H148" s="192">
        <v>146</v>
      </c>
      <c r="I148" s="194">
        <v>142</v>
      </c>
      <c r="J148" s="195" t="s">
        <v>672</v>
      </c>
      <c r="K148" s="196">
        <f t="shared" si="63"/>
        <v>30.5</v>
      </c>
      <c r="L148" s="197">
        <f t="shared" si="64"/>
        <v>0.26406926406926406</v>
      </c>
      <c r="M148" s="192" t="s">
        <v>591</v>
      </c>
      <c r="N148" s="198">
        <v>42202</v>
      </c>
      <c r="O148" s="1"/>
      <c r="P148" s="1"/>
      <c r="Q148" s="1"/>
      <c r="R148" s="6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89">
        <v>31</v>
      </c>
      <c r="B149" s="190">
        <v>42151</v>
      </c>
      <c r="C149" s="190"/>
      <c r="D149" s="191" t="s">
        <v>673</v>
      </c>
      <c r="E149" s="192" t="s">
        <v>593</v>
      </c>
      <c r="F149" s="193">
        <v>237.5</v>
      </c>
      <c r="G149" s="192"/>
      <c r="H149" s="192">
        <v>279.5</v>
      </c>
      <c r="I149" s="194">
        <v>278</v>
      </c>
      <c r="J149" s="195" t="s">
        <v>625</v>
      </c>
      <c r="K149" s="196">
        <f t="shared" si="63"/>
        <v>42</v>
      </c>
      <c r="L149" s="197">
        <f t="shared" si="64"/>
        <v>0.17684210526315788</v>
      </c>
      <c r="M149" s="192" t="s">
        <v>591</v>
      </c>
      <c r="N149" s="198">
        <v>42222</v>
      </c>
      <c r="O149" s="1"/>
      <c r="P149" s="1"/>
      <c r="Q149" s="1"/>
      <c r="R149" s="6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89">
        <v>32</v>
      </c>
      <c r="B150" s="190">
        <v>42174</v>
      </c>
      <c r="C150" s="190"/>
      <c r="D150" s="191" t="s">
        <v>644</v>
      </c>
      <c r="E150" s="192" t="s">
        <v>623</v>
      </c>
      <c r="F150" s="193">
        <v>340</v>
      </c>
      <c r="G150" s="192"/>
      <c r="H150" s="192">
        <v>448</v>
      </c>
      <c r="I150" s="194">
        <v>448</v>
      </c>
      <c r="J150" s="195" t="s">
        <v>625</v>
      </c>
      <c r="K150" s="196">
        <f t="shared" si="63"/>
        <v>108</v>
      </c>
      <c r="L150" s="197">
        <f t="shared" si="64"/>
        <v>0.31764705882352939</v>
      </c>
      <c r="M150" s="192" t="s">
        <v>591</v>
      </c>
      <c r="N150" s="198">
        <v>43018</v>
      </c>
      <c r="O150" s="1"/>
      <c r="P150" s="1"/>
      <c r="Q150" s="1"/>
      <c r="R150" s="6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89">
        <v>33</v>
      </c>
      <c r="B151" s="190">
        <v>42191</v>
      </c>
      <c r="C151" s="190"/>
      <c r="D151" s="191" t="s">
        <v>674</v>
      </c>
      <c r="E151" s="192" t="s">
        <v>623</v>
      </c>
      <c r="F151" s="193">
        <v>390</v>
      </c>
      <c r="G151" s="192"/>
      <c r="H151" s="192">
        <v>460</v>
      </c>
      <c r="I151" s="194">
        <v>460</v>
      </c>
      <c r="J151" s="195" t="s">
        <v>625</v>
      </c>
      <c r="K151" s="196">
        <f t="shared" si="63"/>
        <v>70</v>
      </c>
      <c r="L151" s="197">
        <f t="shared" si="64"/>
        <v>0.17948717948717949</v>
      </c>
      <c r="M151" s="192" t="s">
        <v>591</v>
      </c>
      <c r="N151" s="198">
        <v>42478</v>
      </c>
      <c r="O151" s="1"/>
      <c r="P151" s="1"/>
      <c r="Q151" s="1"/>
      <c r="R151" s="6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99">
        <v>34</v>
      </c>
      <c r="B152" s="200">
        <v>42195</v>
      </c>
      <c r="C152" s="200"/>
      <c r="D152" s="201" t="s">
        <v>675</v>
      </c>
      <c r="E152" s="202" t="s">
        <v>623</v>
      </c>
      <c r="F152" s="203">
        <v>122.5</v>
      </c>
      <c r="G152" s="203"/>
      <c r="H152" s="204">
        <v>61</v>
      </c>
      <c r="I152" s="204">
        <v>172</v>
      </c>
      <c r="J152" s="205" t="s">
        <v>676</v>
      </c>
      <c r="K152" s="206">
        <f t="shared" si="63"/>
        <v>-61.5</v>
      </c>
      <c r="L152" s="207">
        <f t="shared" si="64"/>
        <v>-0.50204081632653064</v>
      </c>
      <c r="M152" s="203" t="s">
        <v>604</v>
      </c>
      <c r="N152" s="200">
        <v>43333</v>
      </c>
      <c r="O152" s="1"/>
      <c r="P152" s="1"/>
      <c r="Q152" s="1"/>
      <c r="R152" s="6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89">
        <v>35</v>
      </c>
      <c r="B153" s="190">
        <v>42219</v>
      </c>
      <c r="C153" s="190"/>
      <c r="D153" s="191" t="s">
        <v>677</v>
      </c>
      <c r="E153" s="192" t="s">
        <v>623</v>
      </c>
      <c r="F153" s="193">
        <v>297.5</v>
      </c>
      <c r="G153" s="192"/>
      <c r="H153" s="192">
        <v>350</v>
      </c>
      <c r="I153" s="194">
        <v>360</v>
      </c>
      <c r="J153" s="195" t="s">
        <v>678</v>
      </c>
      <c r="K153" s="196">
        <f t="shared" si="63"/>
        <v>52.5</v>
      </c>
      <c r="L153" s="197">
        <f t="shared" si="64"/>
        <v>0.17647058823529413</v>
      </c>
      <c r="M153" s="192" t="s">
        <v>591</v>
      </c>
      <c r="N153" s="198">
        <v>42232</v>
      </c>
      <c r="O153" s="1"/>
      <c r="P153" s="1"/>
      <c r="Q153" s="1"/>
      <c r="R153" s="6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89">
        <v>36</v>
      </c>
      <c r="B154" s="190">
        <v>42219</v>
      </c>
      <c r="C154" s="190"/>
      <c r="D154" s="191" t="s">
        <v>679</v>
      </c>
      <c r="E154" s="192" t="s">
        <v>623</v>
      </c>
      <c r="F154" s="193">
        <v>115.5</v>
      </c>
      <c r="G154" s="192"/>
      <c r="H154" s="192">
        <v>149</v>
      </c>
      <c r="I154" s="194">
        <v>140</v>
      </c>
      <c r="J154" s="195" t="s">
        <v>680</v>
      </c>
      <c r="K154" s="196">
        <f t="shared" si="63"/>
        <v>33.5</v>
      </c>
      <c r="L154" s="197">
        <f t="shared" si="64"/>
        <v>0.29004329004329005</v>
      </c>
      <c r="M154" s="192" t="s">
        <v>591</v>
      </c>
      <c r="N154" s="198">
        <v>42740</v>
      </c>
      <c r="O154" s="1"/>
      <c r="P154" s="1"/>
      <c r="Q154" s="1"/>
      <c r="R154" s="6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89">
        <v>37</v>
      </c>
      <c r="B155" s="190">
        <v>42251</v>
      </c>
      <c r="C155" s="190"/>
      <c r="D155" s="191" t="s">
        <v>673</v>
      </c>
      <c r="E155" s="192" t="s">
        <v>623</v>
      </c>
      <c r="F155" s="193">
        <v>226</v>
      </c>
      <c r="G155" s="192"/>
      <c r="H155" s="192">
        <v>292</v>
      </c>
      <c r="I155" s="194">
        <v>292</v>
      </c>
      <c r="J155" s="195" t="s">
        <v>681</v>
      </c>
      <c r="K155" s="196">
        <f t="shared" si="63"/>
        <v>66</v>
      </c>
      <c r="L155" s="197">
        <f t="shared" si="64"/>
        <v>0.29203539823008851</v>
      </c>
      <c r="M155" s="192" t="s">
        <v>591</v>
      </c>
      <c r="N155" s="198">
        <v>42286</v>
      </c>
      <c r="O155" s="1"/>
      <c r="P155" s="1"/>
      <c r="Q155" s="1"/>
      <c r="R155" s="6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89">
        <v>38</v>
      </c>
      <c r="B156" s="190">
        <v>42254</v>
      </c>
      <c r="C156" s="190"/>
      <c r="D156" s="191" t="s">
        <v>668</v>
      </c>
      <c r="E156" s="192" t="s">
        <v>623</v>
      </c>
      <c r="F156" s="193">
        <v>232.5</v>
      </c>
      <c r="G156" s="192"/>
      <c r="H156" s="192">
        <v>312.5</v>
      </c>
      <c r="I156" s="194">
        <v>310</v>
      </c>
      <c r="J156" s="195" t="s">
        <v>625</v>
      </c>
      <c r="K156" s="196">
        <f t="shared" si="63"/>
        <v>80</v>
      </c>
      <c r="L156" s="197">
        <f t="shared" si="64"/>
        <v>0.34408602150537637</v>
      </c>
      <c r="M156" s="192" t="s">
        <v>591</v>
      </c>
      <c r="N156" s="198">
        <v>42823</v>
      </c>
      <c r="O156" s="1"/>
      <c r="P156" s="1"/>
      <c r="Q156" s="1"/>
      <c r="R156" s="6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89">
        <v>39</v>
      </c>
      <c r="B157" s="190">
        <v>42268</v>
      </c>
      <c r="C157" s="190"/>
      <c r="D157" s="191" t="s">
        <v>682</v>
      </c>
      <c r="E157" s="192" t="s">
        <v>623</v>
      </c>
      <c r="F157" s="193">
        <v>196.5</v>
      </c>
      <c r="G157" s="192"/>
      <c r="H157" s="192">
        <v>238</v>
      </c>
      <c r="I157" s="194">
        <v>238</v>
      </c>
      <c r="J157" s="195" t="s">
        <v>681</v>
      </c>
      <c r="K157" s="196">
        <f t="shared" si="63"/>
        <v>41.5</v>
      </c>
      <c r="L157" s="197">
        <f t="shared" si="64"/>
        <v>0.21119592875318066</v>
      </c>
      <c r="M157" s="192" t="s">
        <v>591</v>
      </c>
      <c r="N157" s="198">
        <v>42291</v>
      </c>
      <c r="O157" s="1"/>
      <c r="P157" s="1"/>
      <c r="Q157" s="1"/>
      <c r="R157" s="6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89">
        <v>40</v>
      </c>
      <c r="B158" s="190">
        <v>42271</v>
      </c>
      <c r="C158" s="190"/>
      <c r="D158" s="191" t="s">
        <v>622</v>
      </c>
      <c r="E158" s="192" t="s">
        <v>623</v>
      </c>
      <c r="F158" s="193">
        <v>65</v>
      </c>
      <c r="G158" s="192"/>
      <c r="H158" s="192">
        <v>82</v>
      </c>
      <c r="I158" s="194">
        <v>82</v>
      </c>
      <c r="J158" s="195" t="s">
        <v>681</v>
      </c>
      <c r="K158" s="196">
        <f t="shared" si="63"/>
        <v>17</v>
      </c>
      <c r="L158" s="197">
        <f t="shared" si="64"/>
        <v>0.26153846153846155</v>
      </c>
      <c r="M158" s="192" t="s">
        <v>591</v>
      </c>
      <c r="N158" s="198">
        <v>42578</v>
      </c>
      <c r="O158" s="1"/>
      <c r="P158" s="1"/>
      <c r="Q158" s="1"/>
      <c r="R158" s="6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89">
        <v>41</v>
      </c>
      <c r="B159" s="190">
        <v>42291</v>
      </c>
      <c r="C159" s="190"/>
      <c r="D159" s="191" t="s">
        <v>683</v>
      </c>
      <c r="E159" s="192" t="s">
        <v>623</v>
      </c>
      <c r="F159" s="193">
        <v>144</v>
      </c>
      <c r="G159" s="192"/>
      <c r="H159" s="192">
        <v>182.5</v>
      </c>
      <c r="I159" s="194">
        <v>181</v>
      </c>
      <c r="J159" s="195" t="s">
        <v>681</v>
      </c>
      <c r="K159" s="196">
        <f t="shared" si="63"/>
        <v>38.5</v>
      </c>
      <c r="L159" s="197">
        <f t="shared" si="64"/>
        <v>0.2673611111111111</v>
      </c>
      <c r="M159" s="192" t="s">
        <v>591</v>
      </c>
      <c r="N159" s="198">
        <v>42817</v>
      </c>
      <c r="O159" s="1"/>
      <c r="P159" s="1"/>
      <c r="Q159" s="1"/>
      <c r="R159" s="6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89">
        <v>42</v>
      </c>
      <c r="B160" s="190">
        <v>42291</v>
      </c>
      <c r="C160" s="190"/>
      <c r="D160" s="191" t="s">
        <v>684</v>
      </c>
      <c r="E160" s="192" t="s">
        <v>623</v>
      </c>
      <c r="F160" s="193">
        <v>264</v>
      </c>
      <c r="G160" s="192"/>
      <c r="H160" s="192">
        <v>311</v>
      </c>
      <c r="I160" s="194">
        <v>311</v>
      </c>
      <c r="J160" s="195" t="s">
        <v>681</v>
      </c>
      <c r="K160" s="196">
        <f t="shared" si="63"/>
        <v>47</v>
      </c>
      <c r="L160" s="197">
        <f t="shared" si="64"/>
        <v>0.17803030303030304</v>
      </c>
      <c r="M160" s="192" t="s">
        <v>591</v>
      </c>
      <c r="N160" s="198">
        <v>42604</v>
      </c>
      <c r="O160" s="1"/>
      <c r="P160" s="1"/>
      <c r="Q160" s="1"/>
      <c r="R160" s="6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89">
        <v>43</v>
      </c>
      <c r="B161" s="190">
        <v>42318</v>
      </c>
      <c r="C161" s="190"/>
      <c r="D161" s="191" t="s">
        <v>685</v>
      </c>
      <c r="E161" s="192" t="s">
        <v>593</v>
      </c>
      <c r="F161" s="193">
        <v>549.5</v>
      </c>
      <c r="G161" s="192"/>
      <c r="H161" s="192">
        <v>630</v>
      </c>
      <c r="I161" s="194">
        <v>630</v>
      </c>
      <c r="J161" s="195" t="s">
        <v>681</v>
      </c>
      <c r="K161" s="196">
        <f t="shared" si="63"/>
        <v>80.5</v>
      </c>
      <c r="L161" s="197">
        <f t="shared" si="64"/>
        <v>0.1464968152866242</v>
      </c>
      <c r="M161" s="192" t="s">
        <v>591</v>
      </c>
      <c r="N161" s="198">
        <v>42419</v>
      </c>
      <c r="O161" s="1"/>
      <c r="P161" s="1"/>
      <c r="Q161" s="1"/>
      <c r="R161" s="6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89">
        <v>44</v>
      </c>
      <c r="B162" s="190">
        <v>42342</v>
      </c>
      <c r="C162" s="190"/>
      <c r="D162" s="191" t="s">
        <v>686</v>
      </c>
      <c r="E162" s="192" t="s">
        <v>623</v>
      </c>
      <c r="F162" s="193">
        <v>1027.5</v>
      </c>
      <c r="G162" s="192"/>
      <c r="H162" s="192">
        <v>1315</v>
      </c>
      <c r="I162" s="194">
        <v>1250</v>
      </c>
      <c r="J162" s="195" t="s">
        <v>681</v>
      </c>
      <c r="K162" s="196">
        <f t="shared" si="63"/>
        <v>287.5</v>
      </c>
      <c r="L162" s="197">
        <f t="shared" si="64"/>
        <v>0.27980535279805352</v>
      </c>
      <c r="M162" s="192" t="s">
        <v>591</v>
      </c>
      <c r="N162" s="198">
        <v>43244</v>
      </c>
      <c r="O162" s="1"/>
      <c r="P162" s="1"/>
      <c r="Q162" s="1"/>
      <c r="R162" s="6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89">
        <v>45</v>
      </c>
      <c r="B163" s="190">
        <v>42367</v>
      </c>
      <c r="C163" s="190"/>
      <c r="D163" s="191" t="s">
        <v>687</v>
      </c>
      <c r="E163" s="192" t="s">
        <v>623</v>
      </c>
      <c r="F163" s="193">
        <v>465</v>
      </c>
      <c r="G163" s="192"/>
      <c r="H163" s="192">
        <v>540</v>
      </c>
      <c r="I163" s="194">
        <v>540</v>
      </c>
      <c r="J163" s="195" t="s">
        <v>681</v>
      </c>
      <c r="K163" s="196">
        <f t="shared" si="63"/>
        <v>75</v>
      </c>
      <c r="L163" s="197">
        <f t="shared" si="64"/>
        <v>0.16129032258064516</v>
      </c>
      <c r="M163" s="192" t="s">
        <v>591</v>
      </c>
      <c r="N163" s="198">
        <v>42530</v>
      </c>
      <c r="O163" s="1"/>
      <c r="P163" s="1"/>
      <c r="Q163" s="1"/>
      <c r="R163" s="6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89">
        <v>46</v>
      </c>
      <c r="B164" s="190">
        <v>42380</v>
      </c>
      <c r="C164" s="190"/>
      <c r="D164" s="191" t="s">
        <v>383</v>
      </c>
      <c r="E164" s="192" t="s">
        <v>593</v>
      </c>
      <c r="F164" s="193">
        <v>81</v>
      </c>
      <c r="G164" s="192"/>
      <c r="H164" s="192">
        <v>110</v>
      </c>
      <c r="I164" s="194">
        <v>110</v>
      </c>
      <c r="J164" s="195" t="s">
        <v>681</v>
      </c>
      <c r="K164" s="196">
        <f t="shared" si="63"/>
        <v>29</v>
      </c>
      <c r="L164" s="197">
        <f t="shared" si="64"/>
        <v>0.35802469135802467</v>
      </c>
      <c r="M164" s="192" t="s">
        <v>591</v>
      </c>
      <c r="N164" s="198">
        <v>42745</v>
      </c>
      <c r="O164" s="1"/>
      <c r="P164" s="1"/>
      <c r="Q164" s="1"/>
      <c r="R164" s="6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89">
        <v>47</v>
      </c>
      <c r="B165" s="190">
        <v>42382</v>
      </c>
      <c r="C165" s="190"/>
      <c r="D165" s="191" t="s">
        <v>688</v>
      </c>
      <c r="E165" s="192" t="s">
        <v>593</v>
      </c>
      <c r="F165" s="193">
        <v>417.5</v>
      </c>
      <c r="G165" s="192"/>
      <c r="H165" s="192">
        <v>547</v>
      </c>
      <c r="I165" s="194">
        <v>535</v>
      </c>
      <c r="J165" s="195" t="s">
        <v>681</v>
      </c>
      <c r="K165" s="196">
        <f t="shared" si="63"/>
        <v>129.5</v>
      </c>
      <c r="L165" s="197">
        <f t="shared" si="64"/>
        <v>0.31017964071856285</v>
      </c>
      <c r="M165" s="192" t="s">
        <v>591</v>
      </c>
      <c r="N165" s="198">
        <v>42578</v>
      </c>
      <c r="O165" s="1"/>
      <c r="P165" s="1"/>
      <c r="Q165" s="1"/>
      <c r="R165" s="6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89">
        <v>48</v>
      </c>
      <c r="B166" s="190">
        <v>42408</v>
      </c>
      <c r="C166" s="190"/>
      <c r="D166" s="191" t="s">
        <v>689</v>
      </c>
      <c r="E166" s="192" t="s">
        <v>623</v>
      </c>
      <c r="F166" s="193">
        <v>650</v>
      </c>
      <c r="G166" s="192"/>
      <c r="H166" s="192">
        <v>800</v>
      </c>
      <c r="I166" s="194">
        <v>800</v>
      </c>
      <c r="J166" s="195" t="s">
        <v>681</v>
      </c>
      <c r="K166" s="196">
        <f t="shared" si="63"/>
        <v>150</v>
      </c>
      <c r="L166" s="197">
        <f t="shared" si="64"/>
        <v>0.23076923076923078</v>
      </c>
      <c r="M166" s="192" t="s">
        <v>591</v>
      </c>
      <c r="N166" s="198">
        <v>43154</v>
      </c>
      <c r="O166" s="1"/>
      <c r="P166" s="1"/>
      <c r="Q166" s="1"/>
      <c r="R166" s="6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89">
        <v>49</v>
      </c>
      <c r="B167" s="190">
        <v>42433</v>
      </c>
      <c r="C167" s="190"/>
      <c r="D167" s="191" t="s">
        <v>211</v>
      </c>
      <c r="E167" s="192" t="s">
        <v>623</v>
      </c>
      <c r="F167" s="193">
        <v>437.5</v>
      </c>
      <c r="G167" s="192"/>
      <c r="H167" s="192">
        <v>504.5</v>
      </c>
      <c r="I167" s="194">
        <v>522</v>
      </c>
      <c r="J167" s="195" t="s">
        <v>690</v>
      </c>
      <c r="K167" s="196">
        <f t="shared" si="63"/>
        <v>67</v>
      </c>
      <c r="L167" s="197">
        <f t="shared" si="64"/>
        <v>0.15314285714285714</v>
      </c>
      <c r="M167" s="192" t="s">
        <v>591</v>
      </c>
      <c r="N167" s="198">
        <v>42480</v>
      </c>
      <c r="O167" s="1"/>
      <c r="P167" s="1"/>
      <c r="Q167" s="1"/>
      <c r="R167" s="6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89">
        <v>50</v>
      </c>
      <c r="B168" s="190">
        <v>42438</v>
      </c>
      <c r="C168" s="190"/>
      <c r="D168" s="191" t="s">
        <v>691</v>
      </c>
      <c r="E168" s="192" t="s">
        <v>623</v>
      </c>
      <c r="F168" s="193">
        <v>189.5</v>
      </c>
      <c r="G168" s="192"/>
      <c r="H168" s="192">
        <v>218</v>
      </c>
      <c r="I168" s="194">
        <v>218</v>
      </c>
      <c r="J168" s="195" t="s">
        <v>681</v>
      </c>
      <c r="K168" s="196">
        <f t="shared" si="63"/>
        <v>28.5</v>
      </c>
      <c r="L168" s="197">
        <f t="shared" si="64"/>
        <v>0.15039577836411611</v>
      </c>
      <c r="M168" s="192" t="s">
        <v>591</v>
      </c>
      <c r="N168" s="198">
        <v>43034</v>
      </c>
      <c r="O168" s="1"/>
      <c r="P168" s="1"/>
      <c r="Q168" s="1"/>
      <c r="R168" s="6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99">
        <v>51</v>
      </c>
      <c r="B169" s="200">
        <v>42471</v>
      </c>
      <c r="C169" s="200"/>
      <c r="D169" s="208" t="s">
        <v>692</v>
      </c>
      <c r="E169" s="203" t="s">
        <v>623</v>
      </c>
      <c r="F169" s="203">
        <v>36.5</v>
      </c>
      <c r="G169" s="204"/>
      <c r="H169" s="204">
        <v>15.85</v>
      </c>
      <c r="I169" s="204">
        <v>60</v>
      </c>
      <c r="J169" s="205" t="s">
        <v>693</v>
      </c>
      <c r="K169" s="206">
        <f t="shared" si="63"/>
        <v>-20.65</v>
      </c>
      <c r="L169" s="207">
        <f t="shared" si="64"/>
        <v>-0.5657534246575342</v>
      </c>
      <c r="M169" s="203" t="s">
        <v>604</v>
      </c>
      <c r="N169" s="211">
        <v>43627</v>
      </c>
      <c r="O169" s="1"/>
      <c r="P169" s="1"/>
      <c r="Q169" s="1"/>
      <c r="R169" s="6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89">
        <v>52</v>
      </c>
      <c r="B170" s="190">
        <v>42472</v>
      </c>
      <c r="C170" s="190"/>
      <c r="D170" s="191" t="s">
        <v>694</v>
      </c>
      <c r="E170" s="192" t="s">
        <v>623</v>
      </c>
      <c r="F170" s="193">
        <v>93</v>
      </c>
      <c r="G170" s="192"/>
      <c r="H170" s="192">
        <v>149</v>
      </c>
      <c r="I170" s="194">
        <v>140</v>
      </c>
      <c r="J170" s="195" t="s">
        <v>695</v>
      </c>
      <c r="K170" s="196">
        <f t="shared" si="63"/>
        <v>56</v>
      </c>
      <c r="L170" s="197">
        <f t="shared" si="64"/>
        <v>0.60215053763440862</v>
      </c>
      <c r="M170" s="192" t="s">
        <v>591</v>
      </c>
      <c r="N170" s="198">
        <v>42740</v>
      </c>
      <c r="O170" s="1"/>
      <c r="P170" s="1"/>
      <c r="Q170" s="1"/>
      <c r="R170" s="6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89">
        <v>53</v>
      </c>
      <c r="B171" s="190">
        <v>42472</v>
      </c>
      <c r="C171" s="190"/>
      <c r="D171" s="191" t="s">
        <v>696</v>
      </c>
      <c r="E171" s="192" t="s">
        <v>623</v>
      </c>
      <c r="F171" s="193">
        <v>130</v>
      </c>
      <c r="G171" s="192"/>
      <c r="H171" s="192">
        <v>150</v>
      </c>
      <c r="I171" s="194" t="s">
        <v>697</v>
      </c>
      <c r="J171" s="195" t="s">
        <v>681</v>
      </c>
      <c r="K171" s="196">
        <f t="shared" si="63"/>
        <v>20</v>
      </c>
      <c r="L171" s="197">
        <f t="shared" si="64"/>
        <v>0.15384615384615385</v>
      </c>
      <c r="M171" s="192" t="s">
        <v>591</v>
      </c>
      <c r="N171" s="198">
        <v>42564</v>
      </c>
      <c r="O171" s="1"/>
      <c r="P171" s="1"/>
      <c r="Q171" s="1"/>
      <c r="R171" s="6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89">
        <v>54</v>
      </c>
      <c r="B172" s="190">
        <v>42473</v>
      </c>
      <c r="C172" s="190"/>
      <c r="D172" s="191" t="s">
        <v>698</v>
      </c>
      <c r="E172" s="192" t="s">
        <v>623</v>
      </c>
      <c r="F172" s="193">
        <v>196</v>
      </c>
      <c r="G172" s="192"/>
      <c r="H172" s="192">
        <v>299</v>
      </c>
      <c r="I172" s="194">
        <v>299</v>
      </c>
      <c r="J172" s="195" t="s">
        <v>681</v>
      </c>
      <c r="K172" s="196">
        <v>103</v>
      </c>
      <c r="L172" s="197">
        <v>0.52551020408163296</v>
      </c>
      <c r="M172" s="192" t="s">
        <v>591</v>
      </c>
      <c r="N172" s="198">
        <v>42620</v>
      </c>
      <c r="O172" s="1"/>
      <c r="P172" s="1"/>
      <c r="Q172" s="1"/>
      <c r="R172" s="6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89">
        <v>55</v>
      </c>
      <c r="B173" s="190">
        <v>42473</v>
      </c>
      <c r="C173" s="190"/>
      <c r="D173" s="191" t="s">
        <v>699</v>
      </c>
      <c r="E173" s="192" t="s">
        <v>623</v>
      </c>
      <c r="F173" s="193">
        <v>88</v>
      </c>
      <c r="G173" s="192"/>
      <c r="H173" s="192">
        <v>103</v>
      </c>
      <c r="I173" s="194">
        <v>103</v>
      </c>
      <c r="J173" s="195" t="s">
        <v>681</v>
      </c>
      <c r="K173" s="196">
        <v>15</v>
      </c>
      <c r="L173" s="197">
        <v>0.170454545454545</v>
      </c>
      <c r="M173" s="192" t="s">
        <v>591</v>
      </c>
      <c r="N173" s="198">
        <v>42530</v>
      </c>
      <c r="O173" s="1"/>
      <c r="P173" s="1"/>
      <c r="Q173" s="1"/>
      <c r="R173" s="6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89">
        <v>56</v>
      </c>
      <c r="B174" s="190">
        <v>42492</v>
      </c>
      <c r="C174" s="190"/>
      <c r="D174" s="191" t="s">
        <v>700</v>
      </c>
      <c r="E174" s="192" t="s">
        <v>623</v>
      </c>
      <c r="F174" s="193">
        <v>127.5</v>
      </c>
      <c r="G174" s="192"/>
      <c r="H174" s="192">
        <v>148</v>
      </c>
      <c r="I174" s="194" t="s">
        <v>701</v>
      </c>
      <c r="J174" s="195" t="s">
        <v>681</v>
      </c>
      <c r="K174" s="196">
        <f t="shared" ref="K174:K178" si="65">H174-F174</f>
        <v>20.5</v>
      </c>
      <c r="L174" s="197">
        <f t="shared" ref="L174:L178" si="66">K174/F174</f>
        <v>0.16078431372549021</v>
      </c>
      <c r="M174" s="192" t="s">
        <v>591</v>
      </c>
      <c r="N174" s="198">
        <v>42564</v>
      </c>
      <c r="O174" s="1"/>
      <c r="P174" s="1"/>
      <c r="Q174" s="1"/>
      <c r="R174" s="6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89">
        <v>57</v>
      </c>
      <c r="B175" s="190">
        <v>42493</v>
      </c>
      <c r="C175" s="190"/>
      <c r="D175" s="191" t="s">
        <v>702</v>
      </c>
      <c r="E175" s="192" t="s">
        <v>623</v>
      </c>
      <c r="F175" s="193">
        <v>675</v>
      </c>
      <c r="G175" s="192"/>
      <c r="H175" s="192">
        <v>815</v>
      </c>
      <c r="I175" s="194" t="s">
        <v>703</v>
      </c>
      <c r="J175" s="195" t="s">
        <v>681</v>
      </c>
      <c r="K175" s="196">
        <f t="shared" si="65"/>
        <v>140</v>
      </c>
      <c r="L175" s="197">
        <f t="shared" si="66"/>
        <v>0.2074074074074074</v>
      </c>
      <c r="M175" s="192" t="s">
        <v>591</v>
      </c>
      <c r="N175" s="198">
        <v>43154</v>
      </c>
      <c r="O175" s="1"/>
      <c r="P175" s="1"/>
      <c r="Q175" s="1"/>
      <c r="R175" s="6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99">
        <v>58</v>
      </c>
      <c r="B176" s="200">
        <v>42522</v>
      </c>
      <c r="C176" s="200"/>
      <c r="D176" s="201" t="s">
        <v>704</v>
      </c>
      <c r="E176" s="202" t="s">
        <v>623</v>
      </c>
      <c r="F176" s="203">
        <v>500</v>
      </c>
      <c r="G176" s="203"/>
      <c r="H176" s="204">
        <v>232.5</v>
      </c>
      <c r="I176" s="204" t="s">
        <v>705</v>
      </c>
      <c r="J176" s="205" t="s">
        <v>706</v>
      </c>
      <c r="K176" s="206">
        <f t="shared" si="65"/>
        <v>-267.5</v>
      </c>
      <c r="L176" s="207">
        <f t="shared" si="66"/>
        <v>-0.53500000000000003</v>
      </c>
      <c r="M176" s="203" t="s">
        <v>604</v>
      </c>
      <c r="N176" s="200">
        <v>43735</v>
      </c>
      <c r="O176" s="1"/>
      <c r="P176" s="1"/>
      <c r="Q176" s="1"/>
      <c r="R176" s="6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89">
        <v>59</v>
      </c>
      <c r="B177" s="190">
        <v>42527</v>
      </c>
      <c r="C177" s="190"/>
      <c r="D177" s="191" t="s">
        <v>542</v>
      </c>
      <c r="E177" s="192" t="s">
        <v>623</v>
      </c>
      <c r="F177" s="193">
        <v>110</v>
      </c>
      <c r="G177" s="192"/>
      <c r="H177" s="192">
        <v>126.5</v>
      </c>
      <c r="I177" s="194">
        <v>125</v>
      </c>
      <c r="J177" s="195" t="s">
        <v>632</v>
      </c>
      <c r="K177" s="196">
        <f t="shared" si="65"/>
        <v>16.5</v>
      </c>
      <c r="L177" s="197">
        <f t="shared" si="66"/>
        <v>0.15</v>
      </c>
      <c r="M177" s="192" t="s">
        <v>591</v>
      </c>
      <c r="N177" s="198">
        <v>42552</v>
      </c>
      <c r="O177" s="1"/>
      <c r="P177" s="1"/>
      <c r="Q177" s="1"/>
      <c r="R177" s="6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89">
        <v>60</v>
      </c>
      <c r="B178" s="190">
        <v>42538</v>
      </c>
      <c r="C178" s="190"/>
      <c r="D178" s="191" t="s">
        <v>707</v>
      </c>
      <c r="E178" s="192" t="s">
        <v>623</v>
      </c>
      <c r="F178" s="193">
        <v>44</v>
      </c>
      <c r="G178" s="192"/>
      <c r="H178" s="192">
        <v>69.5</v>
      </c>
      <c r="I178" s="194">
        <v>69.5</v>
      </c>
      <c r="J178" s="195" t="s">
        <v>708</v>
      </c>
      <c r="K178" s="196">
        <f t="shared" si="65"/>
        <v>25.5</v>
      </c>
      <c r="L178" s="197">
        <f t="shared" si="66"/>
        <v>0.57954545454545459</v>
      </c>
      <c r="M178" s="192" t="s">
        <v>591</v>
      </c>
      <c r="N178" s="198">
        <v>42977</v>
      </c>
      <c r="O178" s="1"/>
      <c r="P178" s="1"/>
      <c r="Q178" s="1"/>
      <c r="R178" s="6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89">
        <v>61</v>
      </c>
      <c r="B179" s="190">
        <v>42549</v>
      </c>
      <c r="C179" s="190"/>
      <c r="D179" s="191" t="s">
        <v>709</v>
      </c>
      <c r="E179" s="192" t="s">
        <v>623</v>
      </c>
      <c r="F179" s="193">
        <v>262.5</v>
      </c>
      <c r="G179" s="192"/>
      <c r="H179" s="192">
        <v>340</v>
      </c>
      <c r="I179" s="194">
        <v>333</v>
      </c>
      <c r="J179" s="195" t="s">
        <v>710</v>
      </c>
      <c r="K179" s="196">
        <v>77.5</v>
      </c>
      <c r="L179" s="197">
        <v>0.29523809523809502</v>
      </c>
      <c r="M179" s="192" t="s">
        <v>591</v>
      </c>
      <c r="N179" s="198">
        <v>43017</v>
      </c>
      <c r="O179" s="1"/>
      <c r="P179" s="1"/>
      <c r="Q179" s="1"/>
      <c r="R179" s="6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89">
        <v>62</v>
      </c>
      <c r="B180" s="190">
        <v>42549</v>
      </c>
      <c r="C180" s="190"/>
      <c r="D180" s="191" t="s">
        <v>711</v>
      </c>
      <c r="E180" s="192" t="s">
        <v>623</v>
      </c>
      <c r="F180" s="193">
        <v>840</v>
      </c>
      <c r="G180" s="192"/>
      <c r="H180" s="192">
        <v>1230</v>
      </c>
      <c r="I180" s="194">
        <v>1230</v>
      </c>
      <c r="J180" s="195" t="s">
        <v>681</v>
      </c>
      <c r="K180" s="196">
        <v>390</v>
      </c>
      <c r="L180" s="197">
        <v>0.46428571428571402</v>
      </c>
      <c r="M180" s="192" t="s">
        <v>591</v>
      </c>
      <c r="N180" s="198">
        <v>42649</v>
      </c>
      <c r="O180" s="1"/>
      <c r="P180" s="1"/>
      <c r="Q180" s="1"/>
      <c r="R180" s="6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212">
        <v>63</v>
      </c>
      <c r="B181" s="213">
        <v>42556</v>
      </c>
      <c r="C181" s="213"/>
      <c r="D181" s="214" t="s">
        <v>712</v>
      </c>
      <c r="E181" s="215" t="s">
        <v>623</v>
      </c>
      <c r="F181" s="215">
        <v>395</v>
      </c>
      <c r="G181" s="216"/>
      <c r="H181" s="216">
        <f>(468.5+342.5)/2</f>
        <v>405.5</v>
      </c>
      <c r="I181" s="216">
        <v>510</v>
      </c>
      <c r="J181" s="217" t="s">
        <v>713</v>
      </c>
      <c r="K181" s="218">
        <f t="shared" ref="K181:K187" si="67">H181-F181</f>
        <v>10.5</v>
      </c>
      <c r="L181" s="219">
        <f t="shared" ref="L181:L187" si="68">K181/F181</f>
        <v>2.6582278481012658E-2</v>
      </c>
      <c r="M181" s="215" t="s">
        <v>714</v>
      </c>
      <c r="N181" s="213">
        <v>43606</v>
      </c>
      <c r="O181" s="1"/>
      <c r="P181" s="1"/>
      <c r="Q181" s="1"/>
      <c r="R181" s="6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99">
        <v>64</v>
      </c>
      <c r="B182" s="200">
        <v>42584</v>
      </c>
      <c r="C182" s="200"/>
      <c r="D182" s="201" t="s">
        <v>715</v>
      </c>
      <c r="E182" s="202" t="s">
        <v>593</v>
      </c>
      <c r="F182" s="203">
        <f>169.5-12.8</f>
        <v>156.69999999999999</v>
      </c>
      <c r="G182" s="203"/>
      <c r="H182" s="204">
        <v>77</v>
      </c>
      <c r="I182" s="204" t="s">
        <v>716</v>
      </c>
      <c r="J182" s="205" t="s">
        <v>717</v>
      </c>
      <c r="K182" s="206">
        <f t="shared" si="67"/>
        <v>-79.699999999999989</v>
      </c>
      <c r="L182" s="207">
        <f t="shared" si="68"/>
        <v>-0.50861518825781749</v>
      </c>
      <c r="M182" s="203" t="s">
        <v>604</v>
      </c>
      <c r="N182" s="200">
        <v>43522</v>
      </c>
      <c r="O182" s="1"/>
      <c r="P182" s="1"/>
      <c r="Q182" s="1"/>
      <c r="R182" s="6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99">
        <v>65</v>
      </c>
      <c r="B183" s="200">
        <v>42586</v>
      </c>
      <c r="C183" s="200"/>
      <c r="D183" s="201" t="s">
        <v>718</v>
      </c>
      <c r="E183" s="202" t="s">
        <v>623</v>
      </c>
      <c r="F183" s="203">
        <v>400</v>
      </c>
      <c r="G183" s="203"/>
      <c r="H183" s="204">
        <v>305</v>
      </c>
      <c r="I183" s="204">
        <v>475</v>
      </c>
      <c r="J183" s="205" t="s">
        <v>719</v>
      </c>
      <c r="K183" s="206">
        <f t="shared" si="67"/>
        <v>-95</v>
      </c>
      <c r="L183" s="207">
        <f t="shared" si="68"/>
        <v>-0.23749999999999999</v>
      </c>
      <c r="M183" s="203" t="s">
        <v>604</v>
      </c>
      <c r="N183" s="200">
        <v>43606</v>
      </c>
      <c r="O183" s="1"/>
      <c r="P183" s="1"/>
      <c r="Q183" s="1"/>
      <c r="R183" s="6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89">
        <v>66</v>
      </c>
      <c r="B184" s="190">
        <v>42593</v>
      </c>
      <c r="C184" s="190"/>
      <c r="D184" s="191" t="s">
        <v>720</v>
      </c>
      <c r="E184" s="192" t="s">
        <v>623</v>
      </c>
      <c r="F184" s="193">
        <v>86.5</v>
      </c>
      <c r="G184" s="192"/>
      <c r="H184" s="192">
        <v>130</v>
      </c>
      <c r="I184" s="194">
        <v>130</v>
      </c>
      <c r="J184" s="195" t="s">
        <v>721</v>
      </c>
      <c r="K184" s="196">
        <f t="shared" si="67"/>
        <v>43.5</v>
      </c>
      <c r="L184" s="197">
        <f t="shared" si="68"/>
        <v>0.50289017341040465</v>
      </c>
      <c r="M184" s="192" t="s">
        <v>591</v>
      </c>
      <c r="N184" s="198">
        <v>43091</v>
      </c>
      <c r="O184" s="1"/>
      <c r="P184" s="1"/>
      <c r="Q184" s="1"/>
      <c r="R184" s="6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99">
        <v>67</v>
      </c>
      <c r="B185" s="200">
        <v>42600</v>
      </c>
      <c r="C185" s="200"/>
      <c r="D185" s="201" t="s">
        <v>110</v>
      </c>
      <c r="E185" s="202" t="s">
        <v>623</v>
      </c>
      <c r="F185" s="203">
        <v>133.5</v>
      </c>
      <c r="G185" s="203"/>
      <c r="H185" s="204">
        <v>126.5</v>
      </c>
      <c r="I185" s="204">
        <v>178</v>
      </c>
      <c r="J185" s="205" t="s">
        <v>722</v>
      </c>
      <c r="K185" s="206">
        <f t="shared" si="67"/>
        <v>-7</v>
      </c>
      <c r="L185" s="207">
        <f t="shared" si="68"/>
        <v>-5.2434456928838954E-2</v>
      </c>
      <c r="M185" s="203" t="s">
        <v>604</v>
      </c>
      <c r="N185" s="200">
        <v>42615</v>
      </c>
      <c r="O185" s="1"/>
      <c r="P185" s="1"/>
      <c r="Q185" s="1"/>
      <c r="R185" s="6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89">
        <v>68</v>
      </c>
      <c r="B186" s="190">
        <v>42613</v>
      </c>
      <c r="C186" s="190"/>
      <c r="D186" s="191" t="s">
        <v>723</v>
      </c>
      <c r="E186" s="192" t="s">
        <v>623</v>
      </c>
      <c r="F186" s="193">
        <v>560</v>
      </c>
      <c r="G186" s="192"/>
      <c r="H186" s="192">
        <v>725</v>
      </c>
      <c r="I186" s="194">
        <v>725</v>
      </c>
      <c r="J186" s="195" t="s">
        <v>625</v>
      </c>
      <c r="K186" s="196">
        <f t="shared" si="67"/>
        <v>165</v>
      </c>
      <c r="L186" s="197">
        <f t="shared" si="68"/>
        <v>0.29464285714285715</v>
      </c>
      <c r="M186" s="192" t="s">
        <v>591</v>
      </c>
      <c r="N186" s="198">
        <v>42456</v>
      </c>
      <c r="O186" s="1"/>
      <c r="P186" s="1"/>
      <c r="Q186" s="1"/>
      <c r="R186" s="6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89">
        <v>69</v>
      </c>
      <c r="B187" s="190">
        <v>42614</v>
      </c>
      <c r="C187" s="190"/>
      <c r="D187" s="191" t="s">
        <v>724</v>
      </c>
      <c r="E187" s="192" t="s">
        <v>623</v>
      </c>
      <c r="F187" s="193">
        <v>160.5</v>
      </c>
      <c r="G187" s="192"/>
      <c r="H187" s="192">
        <v>210</v>
      </c>
      <c r="I187" s="194">
        <v>210</v>
      </c>
      <c r="J187" s="195" t="s">
        <v>625</v>
      </c>
      <c r="K187" s="196">
        <f t="shared" si="67"/>
        <v>49.5</v>
      </c>
      <c r="L187" s="197">
        <f t="shared" si="68"/>
        <v>0.30841121495327101</v>
      </c>
      <c r="M187" s="192" t="s">
        <v>591</v>
      </c>
      <c r="N187" s="198">
        <v>42871</v>
      </c>
      <c r="O187" s="1"/>
      <c r="P187" s="1"/>
      <c r="Q187" s="1"/>
      <c r="R187" s="6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89">
        <v>70</v>
      </c>
      <c r="B188" s="190">
        <v>42646</v>
      </c>
      <c r="C188" s="190"/>
      <c r="D188" s="191" t="s">
        <v>397</v>
      </c>
      <c r="E188" s="192" t="s">
        <v>623</v>
      </c>
      <c r="F188" s="193">
        <v>430</v>
      </c>
      <c r="G188" s="192"/>
      <c r="H188" s="192">
        <v>596</v>
      </c>
      <c r="I188" s="194">
        <v>575</v>
      </c>
      <c r="J188" s="195" t="s">
        <v>725</v>
      </c>
      <c r="K188" s="196">
        <v>166</v>
      </c>
      <c r="L188" s="197">
        <v>0.38604651162790699</v>
      </c>
      <c r="M188" s="192" t="s">
        <v>591</v>
      </c>
      <c r="N188" s="198">
        <v>42769</v>
      </c>
      <c r="O188" s="1"/>
      <c r="P188" s="1"/>
      <c r="Q188" s="1"/>
      <c r="R188" s="6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89">
        <v>71</v>
      </c>
      <c r="B189" s="190">
        <v>42657</v>
      </c>
      <c r="C189" s="190"/>
      <c r="D189" s="191" t="s">
        <v>726</v>
      </c>
      <c r="E189" s="192" t="s">
        <v>623</v>
      </c>
      <c r="F189" s="193">
        <v>280</v>
      </c>
      <c r="G189" s="192"/>
      <c r="H189" s="192">
        <v>345</v>
      </c>
      <c r="I189" s="194">
        <v>345</v>
      </c>
      <c r="J189" s="195" t="s">
        <v>625</v>
      </c>
      <c r="K189" s="196">
        <f t="shared" ref="K189:K194" si="69">H189-F189</f>
        <v>65</v>
      </c>
      <c r="L189" s="197">
        <f t="shared" ref="L189:L190" si="70">K189/F189</f>
        <v>0.23214285714285715</v>
      </c>
      <c r="M189" s="192" t="s">
        <v>591</v>
      </c>
      <c r="N189" s="198">
        <v>42814</v>
      </c>
      <c r="O189" s="1"/>
      <c r="P189" s="1"/>
      <c r="Q189" s="1"/>
      <c r="R189" s="6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89">
        <v>72</v>
      </c>
      <c r="B190" s="190">
        <v>42657</v>
      </c>
      <c r="C190" s="190"/>
      <c r="D190" s="191" t="s">
        <v>727</v>
      </c>
      <c r="E190" s="192" t="s">
        <v>623</v>
      </c>
      <c r="F190" s="193">
        <v>245</v>
      </c>
      <c r="G190" s="192"/>
      <c r="H190" s="192">
        <v>325.5</v>
      </c>
      <c r="I190" s="194">
        <v>330</v>
      </c>
      <c r="J190" s="195" t="s">
        <v>728</v>
      </c>
      <c r="K190" s="196">
        <f t="shared" si="69"/>
        <v>80.5</v>
      </c>
      <c r="L190" s="197">
        <f t="shared" si="70"/>
        <v>0.32857142857142857</v>
      </c>
      <c r="M190" s="192" t="s">
        <v>591</v>
      </c>
      <c r="N190" s="198">
        <v>42769</v>
      </c>
      <c r="O190" s="1"/>
      <c r="P190" s="1"/>
      <c r="Q190" s="1"/>
      <c r="R190" s="6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89">
        <v>73</v>
      </c>
      <c r="B191" s="190">
        <v>42660</v>
      </c>
      <c r="C191" s="190"/>
      <c r="D191" s="191" t="s">
        <v>347</v>
      </c>
      <c r="E191" s="192" t="s">
        <v>623</v>
      </c>
      <c r="F191" s="193">
        <v>125</v>
      </c>
      <c r="G191" s="192"/>
      <c r="H191" s="192">
        <v>160</v>
      </c>
      <c r="I191" s="194">
        <v>160</v>
      </c>
      <c r="J191" s="195" t="s">
        <v>681</v>
      </c>
      <c r="K191" s="196">
        <f t="shared" si="69"/>
        <v>35</v>
      </c>
      <c r="L191" s="197">
        <v>0.28000000000000003</v>
      </c>
      <c r="M191" s="192" t="s">
        <v>591</v>
      </c>
      <c r="N191" s="198">
        <v>42803</v>
      </c>
      <c r="O191" s="1"/>
      <c r="P191" s="1"/>
      <c r="Q191" s="1"/>
      <c r="R191" s="6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89">
        <v>74</v>
      </c>
      <c r="B192" s="190">
        <v>42660</v>
      </c>
      <c r="C192" s="190"/>
      <c r="D192" s="191" t="s">
        <v>470</v>
      </c>
      <c r="E192" s="192" t="s">
        <v>623</v>
      </c>
      <c r="F192" s="193">
        <v>114</v>
      </c>
      <c r="G192" s="192"/>
      <c r="H192" s="192">
        <v>145</v>
      </c>
      <c r="I192" s="194">
        <v>145</v>
      </c>
      <c r="J192" s="195" t="s">
        <v>681</v>
      </c>
      <c r="K192" s="196">
        <f t="shared" si="69"/>
        <v>31</v>
      </c>
      <c r="L192" s="197">
        <f t="shared" ref="L192:L194" si="71">K192/F192</f>
        <v>0.27192982456140352</v>
      </c>
      <c r="M192" s="192" t="s">
        <v>591</v>
      </c>
      <c r="N192" s="198">
        <v>42859</v>
      </c>
      <c r="O192" s="1"/>
      <c r="P192" s="1"/>
      <c r="Q192" s="1"/>
      <c r="R192" s="6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89">
        <v>75</v>
      </c>
      <c r="B193" s="190">
        <v>42660</v>
      </c>
      <c r="C193" s="190"/>
      <c r="D193" s="191" t="s">
        <v>729</v>
      </c>
      <c r="E193" s="192" t="s">
        <v>623</v>
      </c>
      <c r="F193" s="193">
        <v>212</v>
      </c>
      <c r="G193" s="192"/>
      <c r="H193" s="192">
        <v>280</v>
      </c>
      <c r="I193" s="194">
        <v>276</v>
      </c>
      <c r="J193" s="195" t="s">
        <v>730</v>
      </c>
      <c r="K193" s="196">
        <f t="shared" si="69"/>
        <v>68</v>
      </c>
      <c r="L193" s="197">
        <f t="shared" si="71"/>
        <v>0.32075471698113206</v>
      </c>
      <c r="M193" s="192" t="s">
        <v>591</v>
      </c>
      <c r="N193" s="198">
        <v>42858</v>
      </c>
      <c r="O193" s="1"/>
      <c r="P193" s="1"/>
      <c r="Q193" s="1"/>
      <c r="R193" s="6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89">
        <v>76</v>
      </c>
      <c r="B194" s="190">
        <v>42678</v>
      </c>
      <c r="C194" s="190"/>
      <c r="D194" s="191" t="s">
        <v>458</v>
      </c>
      <c r="E194" s="192" t="s">
        <v>623</v>
      </c>
      <c r="F194" s="193">
        <v>155</v>
      </c>
      <c r="G194" s="192"/>
      <c r="H194" s="192">
        <v>210</v>
      </c>
      <c r="I194" s="194">
        <v>210</v>
      </c>
      <c r="J194" s="195" t="s">
        <v>731</v>
      </c>
      <c r="K194" s="196">
        <f t="shared" si="69"/>
        <v>55</v>
      </c>
      <c r="L194" s="197">
        <f t="shared" si="71"/>
        <v>0.35483870967741937</v>
      </c>
      <c r="M194" s="192" t="s">
        <v>591</v>
      </c>
      <c r="N194" s="198">
        <v>42944</v>
      </c>
      <c r="O194" s="1"/>
      <c r="P194" s="1"/>
      <c r="Q194" s="1"/>
      <c r="R194" s="6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99">
        <v>77</v>
      </c>
      <c r="B195" s="200">
        <v>42710</v>
      </c>
      <c r="C195" s="200"/>
      <c r="D195" s="201" t="s">
        <v>732</v>
      </c>
      <c r="E195" s="202" t="s">
        <v>623</v>
      </c>
      <c r="F195" s="203">
        <v>150.5</v>
      </c>
      <c r="G195" s="203"/>
      <c r="H195" s="204">
        <v>72.5</v>
      </c>
      <c r="I195" s="204">
        <v>174</v>
      </c>
      <c r="J195" s="205" t="s">
        <v>733</v>
      </c>
      <c r="K195" s="206">
        <v>-78</v>
      </c>
      <c r="L195" s="207">
        <v>-0.51827242524916906</v>
      </c>
      <c r="M195" s="203" t="s">
        <v>604</v>
      </c>
      <c r="N195" s="200">
        <v>43333</v>
      </c>
      <c r="O195" s="1"/>
      <c r="P195" s="1"/>
      <c r="Q195" s="1"/>
      <c r="R195" s="6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89">
        <v>78</v>
      </c>
      <c r="B196" s="190">
        <v>42712</v>
      </c>
      <c r="C196" s="190"/>
      <c r="D196" s="191" t="s">
        <v>734</v>
      </c>
      <c r="E196" s="192" t="s">
        <v>623</v>
      </c>
      <c r="F196" s="193">
        <v>380</v>
      </c>
      <c r="G196" s="192"/>
      <c r="H196" s="192">
        <v>478</v>
      </c>
      <c r="I196" s="194">
        <v>468</v>
      </c>
      <c r="J196" s="195" t="s">
        <v>681</v>
      </c>
      <c r="K196" s="196">
        <f t="shared" ref="K196:K198" si="72">H196-F196</f>
        <v>98</v>
      </c>
      <c r="L196" s="197">
        <f t="shared" ref="L196:L198" si="73">K196/F196</f>
        <v>0.25789473684210529</v>
      </c>
      <c r="M196" s="192" t="s">
        <v>591</v>
      </c>
      <c r="N196" s="198">
        <v>43025</v>
      </c>
      <c r="O196" s="1"/>
      <c r="P196" s="1"/>
      <c r="Q196" s="1"/>
      <c r="R196" s="6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89">
        <v>79</v>
      </c>
      <c r="B197" s="190">
        <v>42734</v>
      </c>
      <c r="C197" s="190"/>
      <c r="D197" s="191" t="s">
        <v>109</v>
      </c>
      <c r="E197" s="192" t="s">
        <v>623</v>
      </c>
      <c r="F197" s="193">
        <v>305</v>
      </c>
      <c r="G197" s="192"/>
      <c r="H197" s="192">
        <v>375</v>
      </c>
      <c r="I197" s="194">
        <v>375</v>
      </c>
      <c r="J197" s="195" t="s">
        <v>681</v>
      </c>
      <c r="K197" s="196">
        <f t="shared" si="72"/>
        <v>70</v>
      </c>
      <c r="L197" s="197">
        <f t="shared" si="73"/>
        <v>0.22950819672131148</v>
      </c>
      <c r="M197" s="192" t="s">
        <v>591</v>
      </c>
      <c r="N197" s="198">
        <v>42768</v>
      </c>
      <c r="O197" s="1"/>
      <c r="P197" s="1"/>
      <c r="Q197" s="1"/>
      <c r="R197" s="6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89">
        <v>80</v>
      </c>
      <c r="B198" s="190">
        <v>42739</v>
      </c>
      <c r="C198" s="190"/>
      <c r="D198" s="191" t="s">
        <v>95</v>
      </c>
      <c r="E198" s="192" t="s">
        <v>623</v>
      </c>
      <c r="F198" s="193">
        <v>99.5</v>
      </c>
      <c r="G198" s="192"/>
      <c r="H198" s="192">
        <v>158</v>
      </c>
      <c r="I198" s="194">
        <v>158</v>
      </c>
      <c r="J198" s="195" t="s">
        <v>681</v>
      </c>
      <c r="K198" s="196">
        <f t="shared" si="72"/>
        <v>58.5</v>
      </c>
      <c r="L198" s="197">
        <f t="shared" si="73"/>
        <v>0.5879396984924623</v>
      </c>
      <c r="M198" s="192" t="s">
        <v>591</v>
      </c>
      <c r="N198" s="198">
        <v>42898</v>
      </c>
      <c r="O198" s="1"/>
      <c r="P198" s="1"/>
      <c r="Q198" s="1"/>
      <c r="R198" s="6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89">
        <v>81</v>
      </c>
      <c r="B199" s="190">
        <v>42739</v>
      </c>
      <c r="C199" s="190"/>
      <c r="D199" s="191" t="s">
        <v>95</v>
      </c>
      <c r="E199" s="192" t="s">
        <v>623</v>
      </c>
      <c r="F199" s="193">
        <v>99.5</v>
      </c>
      <c r="G199" s="192"/>
      <c r="H199" s="192">
        <v>158</v>
      </c>
      <c r="I199" s="194">
        <v>158</v>
      </c>
      <c r="J199" s="195" t="s">
        <v>681</v>
      </c>
      <c r="K199" s="196">
        <v>58.5</v>
      </c>
      <c r="L199" s="197">
        <v>0.58793969849246197</v>
      </c>
      <c r="M199" s="192" t="s">
        <v>591</v>
      </c>
      <c r="N199" s="198">
        <v>42898</v>
      </c>
      <c r="O199" s="1"/>
      <c r="P199" s="1"/>
      <c r="Q199" s="1"/>
      <c r="R199" s="6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89">
        <v>82</v>
      </c>
      <c r="B200" s="190">
        <v>42786</v>
      </c>
      <c r="C200" s="190"/>
      <c r="D200" s="191" t="s">
        <v>186</v>
      </c>
      <c r="E200" s="192" t="s">
        <v>623</v>
      </c>
      <c r="F200" s="193">
        <v>140.5</v>
      </c>
      <c r="G200" s="192"/>
      <c r="H200" s="192">
        <v>220</v>
      </c>
      <c r="I200" s="194">
        <v>220</v>
      </c>
      <c r="J200" s="195" t="s">
        <v>681</v>
      </c>
      <c r="K200" s="196">
        <f>H200-F200</f>
        <v>79.5</v>
      </c>
      <c r="L200" s="197">
        <f>K200/F200</f>
        <v>0.5658362989323843</v>
      </c>
      <c r="M200" s="192" t="s">
        <v>591</v>
      </c>
      <c r="N200" s="198">
        <v>42864</v>
      </c>
      <c r="O200" s="1"/>
      <c r="P200" s="1"/>
      <c r="Q200" s="1"/>
      <c r="R200" s="6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89">
        <v>83</v>
      </c>
      <c r="B201" s="190">
        <v>42786</v>
      </c>
      <c r="C201" s="190"/>
      <c r="D201" s="191" t="s">
        <v>735</v>
      </c>
      <c r="E201" s="192" t="s">
        <v>623</v>
      </c>
      <c r="F201" s="193">
        <v>202.5</v>
      </c>
      <c r="G201" s="192"/>
      <c r="H201" s="192">
        <v>234</v>
      </c>
      <c r="I201" s="194">
        <v>234</v>
      </c>
      <c r="J201" s="195" t="s">
        <v>681</v>
      </c>
      <c r="K201" s="196">
        <v>31.5</v>
      </c>
      <c r="L201" s="197">
        <v>0.155555555555556</v>
      </c>
      <c r="M201" s="192" t="s">
        <v>591</v>
      </c>
      <c r="N201" s="198">
        <v>42836</v>
      </c>
      <c r="O201" s="1"/>
      <c r="P201" s="1"/>
      <c r="Q201" s="1"/>
      <c r="R201" s="6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89">
        <v>84</v>
      </c>
      <c r="B202" s="190">
        <v>42818</v>
      </c>
      <c r="C202" s="190"/>
      <c r="D202" s="191" t="s">
        <v>736</v>
      </c>
      <c r="E202" s="192" t="s">
        <v>623</v>
      </c>
      <c r="F202" s="193">
        <v>300.5</v>
      </c>
      <c r="G202" s="192"/>
      <c r="H202" s="192">
        <v>417.5</v>
      </c>
      <c r="I202" s="194">
        <v>420</v>
      </c>
      <c r="J202" s="195" t="s">
        <v>737</v>
      </c>
      <c r="K202" s="196">
        <f>H202-F202</f>
        <v>117</v>
      </c>
      <c r="L202" s="197">
        <f>K202/F202</f>
        <v>0.38935108153078202</v>
      </c>
      <c r="M202" s="192" t="s">
        <v>591</v>
      </c>
      <c r="N202" s="198">
        <v>43070</v>
      </c>
      <c r="O202" s="1"/>
      <c r="P202" s="1"/>
      <c r="Q202" s="1"/>
      <c r="R202" s="6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89">
        <v>85</v>
      </c>
      <c r="B203" s="190">
        <v>42818</v>
      </c>
      <c r="C203" s="190"/>
      <c r="D203" s="191" t="s">
        <v>711</v>
      </c>
      <c r="E203" s="192" t="s">
        <v>623</v>
      </c>
      <c r="F203" s="193">
        <v>850</v>
      </c>
      <c r="G203" s="192"/>
      <c r="H203" s="192">
        <v>1042.5</v>
      </c>
      <c r="I203" s="194">
        <v>1023</v>
      </c>
      <c r="J203" s="195" t="s">
        <v>738</v>
      </c>
      <c r="K203" s="196">
        <v>192.5</v>
      </c>
      <c r="L203" s="197">
        <v>0.22647058823529401</v>
      </c>
      <c r="M203" s="192" t="s">
        <v>591</v>
      </c>
      <c r="N203" s="198">
        <v>42830</v>
      </c>
      <c r="O203" s="1"/>
      <c r="P203" s="1"/>
      <c r="Q203" s="1"/>
      <c r="R203" s="6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89">
        <v>86</v>
      </c>
      <c r="B204" s="190">
        <v>42830</v>
      </c>
      <c r="C204" s="190"/>
      <c r="D204" s="191" t="s">
        <v>489</v>
      </c>
      <c r="E204" s="192" t="s">
        <v>623</v>
      </c>
      <c r="F204" s="193">
        <v>785</v>
      </c>
      <c r="G204" s="192"/>
      <c r="H204" s="192">
        <v>930</v>
      </c>
      <c r="I204" s="194">
        <v>920</v>
      </c>
      <c r="J204" s="195" t="s">
        <v>739</v>
      </c>
      <c r="K204" s="196">
        <f>H204-F204</f>
        <v>145</v>
      </c>
      <c r="L204" s="197">
        <f>K204/F204</f>
        <v>0.18471337579617833</v>
      </c>
      <c r="M204" s="192" t="s">
        <v>591</v>
      </c>
      <c r="N204" s="198">
        <v>42976</v>
      </c>
      <c r="O204" s="1"/>
      <c r="P204" s="1"/>
      <c r="Q204" s="1"/>
      <c r="R204" s="6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99">
        <v>87</v>
      </c>
      <c r="B205" s="200">
        <v>42831</v>
      </c>
      <c r="C205" s="200"/>
      <c r="D205" s="201" t="s">
        <v>740</v>
      </c>
      <c r="E205" s="202" t="s">
        <v>623</v>
      </c>
      <c r="F205" s="203">
        <v>40</v>
      </c>
      <c r="G205" s="203"/>
      <c r="H205" s="204">
        <v>13.1</v>
      </c>
      <c r="I205" s="204">
        <v>60</v>
      </c>
      <c r="J205" s="205" t="s">
        <v>741</v>
      </c>
      <c r="K205" s="206">
        <v>-26.9</v>
      </c>
      <c r="L205" s="207">
        <v>-0.67249999999999999</v>
      </c>
      <c r="M205" s="203" t="s">
        <v>604</v>
      </c>
      <c r="N205" s="200">
        <v>43138</v>
      </c>
      <c r="O205" s="1"/>
      <c r="P205" s="1"/>
      <c r="Q205" s="1"/>
      <c r="R205" s="6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89">
        <v>88</v>
      </c>
      <c r="B206" s="190">
        <v>42837</v>
      </c>
      <c r="C206" s="190"/>
      <c r="D206" s="191" t="s">
        <v>94</v>
      </c>
      <c r="E206" s="192" t="s">
        <v>623</v>
      </c>
      <c r="F206" s="193">
        <v>289.5</v>
      </c>
      <c r="G206" s="192"/>
      <c r="H206" s="192">
        <v>354</v>
      </c>
      <c r="I206" s="194">
        <v>360</v>
      </c>
      <c r="J206" s="195" t="s">
        <v>742</v>
      </c>
      <c r="K206" s="196">
        <f t="shared" ref="K206:K214" si="74">H206-F206</f>
        <v>64.5</v>
      </c>
      <c r="L206" s="197">
        <f t="shared" ref="L206:L214" si="75">K206/F206</f>
        <v>0.22279792746113988</v>
      </c>
      <c r="M206" s="192" t="s">
        <v>591</v>
      </c>
      <c r="N206" s="198">
        <v>43040</v>
      </c>
      <c r="O206" s="1"/>
      <c r="P206" s="1"/>
      <c r="Q206" s="1"/>
      <c r="R206" s="6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89">
        <v>89</v>
      </c>
      <c r="B207" s="190">
        <v>42845</v>
      </c>
      <c r="C207" s="190"/>
      <c r="D207" s="191" t="s">
        <v>428</v>
      </c>
      <c r="E207" s="192" t="s">
        <v>623</v>
      </c>
      <c r="F207" s="193">
        <v>700</v>
      </c>
      <c r="G207" s="192"/>
      <c r="H207" s="192">
        <v>840</v>
      </c>
      <c r="I207" s="194">
        <v>840</v>
      </c>
      <c r="J207" s="195" t="s">
        <v>743</v>
      </c>
      <c r="K207" s="196">
        <f t="shared" si="74"/>
        <v>140</v>
      </c>
      <c r="L207" s="197">
        <f t="shared" si="75"/>
        <v>0.2</v>
      </c>
      <c r="M207" s="192" t="s">
        <v>591</v>
      </c>
      <c r="N207" s="198">
        <v>42893</v>
      </c>
      <c r="O207" s="1"/>
      <c r="P207" s="1"/>
      <c r="Q207" s="1"/>
      <c r="R207" s="6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89">
        <v>90</v>
      </c>
      <c r="B208" s="190">
        <v>42887</v>
      </c>
      <c r="C208" s="190"/>
      <c r="D208" s="191" t="s">
        <v>744</v>
      </c>
      <c r="E208" s="192" t="s">
        <v>623</v>
      </c>
      <c r="F208" s="193">
        <v>130</v>
      </c>
      <c r="G208" s="192"/>
      <c r="H208" s="192">
        <v>144.25</v>
      </c>
      <c r="I208" s="194">
        <v>170</v>
      </c>
      <c r="J208" s="195" t="s">
        <v>745</v>
      </c>
      <c r="K208" s="196">
        <f t="shared" si="74"/>
        <v>14.25</v>
      </c>
      <c r="L208" s="197">
        <f t="shared" si="75"/>
        <v>0.10961538461538461</v>
      </c>
      <c r="M208" s="192" t="s">
        <v>591</v>
      </c>
      <c r="N208" s="198">
        <v>43675</v>
      </c>
      <c r="O208" s="1"/>
      <c r="P208" s="1"/>
      <c r="Q208" s="1"/>
      <c r="R208" s="6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89">
        <v>91</v>
      </c>
      <c r="B209" s="190">
        <v>42901</v>
      </c>
      <c r="C209" s="190"/>
      <c r="D209" s="191" t="s">
        <v>746</v>
      </c>
      <c r="E209" s="192" t="s">
        <v>623</v>
      </c>
      <c r="F209" s="193">
        <v>214.5</v>
      </c>
      <c r="G209" s="192"/>
      <c r="H209" s="192">
        <v>262</v>
      </c>
      <c r="I209" s="194">
        <v>262</v>
      </c>
      <c r="J209" s="195" t="s">
        <v>747</v>
      </c>
      <c r="K209" s="196">
        <f t="shared" si="74"/>
        <v>47.5</v>
      </c>
      <c r="L209" s="197">
        <f t="shared" si="75"/>
        <v>0.22144522144522144</v>
      </c>
      <c r="M209" s="192" t="s">
        <v>591</v>
      </c>
      <c r="N209" s="198">
        <v>42977</v>
      </c>
      <c r="O209" s="1"/>
      <c r="P209" s="1"/>
      <c r="Q209" s="1"/>
      <c r="R209" s="6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220">
        <v>92</v>
      </c>
      <c r="B210" s="221">
        <v>42933</v>
      </c>
      <c r="C210" s="221"/>
      <c r="D210" s="222" t="s">
        <v>748</v>
      </c>
      <c r="E210" s="223" t="s">
        <v>623</v>
      </c>
      <c r="F210" s="224">
        <v>370</v>
      </c>
      <c r="G210" s="223"/>
      <c r="H210" s="223">
        <v>447.5</v>
      </c>
      <c r="I210" s="225">
        <v>450</v>
      </c>
      <c r="J210" s="226" t="s">
        <v>681</v>
      </c>
      <c r="K210" s="196">
        <f t="shared" si="74"/>
        <v>77.5</v>
      </c>
      <c r="L210" s="227">
        <f t="shared" si="75"/>
        <v>0.20945945945945946</v>
      </c>
      <c r="M210" s="223" t="s">
        <v>591</v>
      </c>
      <c r="N210" s="228">
        <v>43035</v>
      </c>
      <c r="O210" s="1"/>
      <c r="P210" s="1"/>
      <c r="Q210" s="1"/>
      <c r="R210" s="6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220">
        <v>93</v>
      </c>
      <c r="B211" s="221">
        <v>42943</v>
      </c>
      <c r="C211" s="221"/>
      <c r="D211" s="222" t="s">
        <v>184</v>
      </c>
      <c r="E211" s="223" t="s">
        <v>623</v>
      </c>
      <c r="F211" s="224">
        <v>657.5</v>
      </c>
      <c r="G211" s="223"/>
      <c r="H211" s="223">
        <v>825</v>
      </c>
      <c r="I211" s="225">
        <v>820</v>
      </c>
      <c r="J211" s="226" t="s">
        <v>681</v>
      </c>
      <c r="K211" s="196">
        <f t="shared" si="74"/>
        <v>167.5</v>
      </c>
      <c r="L211" s="227">
        <f t="shared" si="75"/>
        <v>0.25475285171102663</v>
      </c>
      <c r="M211" s="223" t="s">
        <v>591</v>
      </c>
      <c r="N211" s="228">
        <v>43090</v>
      </c>
      <c r="O211" s="1"/>
      <c r="P211" s="1"/>
      <c r="Q211" s="1"/>
      <c r="R211" s="6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89">
        <v>94</v>
      </c>
      <c r="B212" s="190">
        <v>42964</v>
      </c>
      <c r="C212" s="190"/>
      <c r="D212" s="191" t="s">
        <v>363</v>
      </c>
      <c r="E212" s="192" t="s">
        <v>623</v>
      </c>
      <c r="F212" s="193">
        <v>605</v>
      </c>
      <c r="G212" s="192"/>
      <c r="H212" s="192">
        <v>750</v>
      </c>
      <c r="I212" s="194">
        <v>750</v>
      </c>
      <c r="J212" s="195" t="s">
        <v>739</v>
      </c>
      <c r="K212" s="196">
        <f t="shared" si="74"/>
        <v>145</v>
      </c>
      <c r="L212" s="197">
        <f t="shared" si="75"/>
        <v>0.23966942148760331</v>
      </c>
      <c r="M212" s="192" t="s">
        <v>591</v>
      </c>
      <c r="N212" s="198">
        <v>43027</v>
      </c>
      <c r="O212" s="1"/>
      <c r="P212" s="1"/>
      <c r="Q212" s="1"/>
      <c r="R212" s="6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99">
        <v>95</v>
      </c>
      <c r="B213" s="200">
        <v>42979</v>
      </c>
      <c r="C213" s="200"/>
      <c r="D213" s="208" t="s">
        <v>749</v>
      </c>
      <c r="E213" s="203" t="s">
        <v>623</v>
      </c>
      <c r="F213" s="203">
        <v>255</v>
      </c>
      <c r="G213" s="204"/>
      <c r="H213" s="204">
        <v>217.25</v>
      </c>
      <c r="I213" s="204">
        <v>320</v>
      </c>
      <c r="J213" s="205" t="s">
        <v>750</v>
      </c>
      <c r="K213" s="206">
        <f t="shared" si="74"/>
        <v>-37.75</v>
      </c>
      <c r="L213" s="209">
        <f t="shared" si="75"/>
        <v>-0.14803921568627451</v>
      </c>
      <c r="M213" s="203" t="s">
        <v>604</v>
      </c>
      <c r="N213" s="200">
        <v>43661</v>
      </c>
      <c r="O213" s="1"/>
      <c r="P213" s="1"/>
      <c r="Q213" s="1"/>
      <c r="R213" s="6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89">
        <v>96</v>
      </c>
      <c r="B214" s="190">
        <v>42997</v>
      </c>
      <c r="C214" s="190"/>
      <c r="D214" s="191" t="s">
        <v>751</v>
      </c>
      <c r="E214" s="192" t="s">
        <v>623</v>
      </c>
      <c r="F214" s="193">
        <v>215</v>
      </c>
      <c r="G214" s="192"/>
      <c r="H214" s="192">
        <v>258</v>
      </c>
      <c r="I214" s="194">
        <v>258</v>
      </c>
      <c r="J214" s="195" t="s">
        <v>681</v>
      </c>
      <c r="K214" s="196">
        <f t="shared" si="74"/>
        <v>43</v>
      </c>
      <c r="L214" s="197">
        <f t="shared" si="75"/>
        <v>0.2</v>
      </c>
      <c r="M214" s="192" t="s">
        <v>591</v>
      </c>
      <c r="N214" s="198">
        <v>43040</v>
      </c>
      <c r="O214" s="1"/>
      <c r="P214" s="1"/>
      <c r="Q214" s="1"/>
      <c r="R214" s="6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89">
        <v>97</v>
      </c>
      <c r="B215" s="190">
        <v>42997</v>
      </c>
      <c r="C215" s="190"/>
      <c r="D215" s="191" t="s">
        <v>751</v>
      </c>
      <c r="E215" s="192" t="s">
        <v>623</v>
      </c>
      <c r="F215" s="193">
        <v>215</v>
      </c>
      <c r="G215" s="192"/>
      <c r="H215" s="192">
        <v>258</v>
      </c>
      <c r="I215" s="194">
        <v>258</v>
      </c>
      <c r="J215" s="226" t="s">
        <v>681</v>
      </c>
      <c r="K215" s="196">
        <v>43</v>
      </c>
      <c r="L215" s="197">
        <v>0.2</v>
      </c>
      <c r="M215" s="192" t="s">
        <v>591</v>
      </c>
      <c r="N215" s="198">
        <v>43040</v>
      </c>
      <c r="O215" s="1"/>
      <c r="P215" s="1"/>
      <c r="Q215" s="1"/>
      <c r="R215" s="6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220">
        <v>98</v>
      </c>
      <c r="B216" s="221">
        <v>42998</v>
      </c>
      <c r="C216" s="221"/>
      <c r="D216" s="222" t="s">
        <v>752</v>
      </c>
      <c r="E216" s="223" t="s">
        <v>623</v>
      </c>
      <c r="F216" s="193">
        <v>75</v>
      </c>
      <c r="G216" s="223"/>
      <c r="H216" s="223">
        <v>90</v>
      </c>
      <c r="I216" s="225">
        <v>90</v>
      </c>
      <c r="J216" s="195" t="s">
        <v>753</v>
      </c>
      <c r="K216" s="196">
        <f t="shared" ref="K216:K221" si="76">H216-F216</f>
        <v>15</v>
      </c>
      <c r="L216" s="197">
        <f t="shared" ref="L216:L221" si="77">K216/F216</f>
        <v>0.2</v>
      </c>
      <c r="M216" s="192" t="s">
        <v>591</v>
      </c>
      <c r="N216" s="198">
        <v>43019</v>
      </c>
      <c r="O216" s="1"/>
      <c r="P216" s="1"/>
      <c r="Q216" s="1"/>
      <c r="R216" s="6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220">
        <v>99</v>
      </c>
      <c r="B217" s="221">
        <v>43011</v>
      </c>
      <c r="C217" s="221"/>
      <c r="D217" s="222" t="s">
        <v>606</v>
      </c>
      <c r="E217" s="223" t="s">
        <v>623</v>
      </c>
      <c r="F217" s="224">
        <v>315</v>
      </c>
      <c r="G217" s="223"/>
      <c r="H217" s="223">
        <v>392</v>
      </c>
      <c r="I217" s="225">
        <v>384</v>
      </c>
      <c r="J217" s="226" t="s">
        <v>754</v>
      </c>
      <c r="K217" s="196">
        <f t="shared" si="76"/>
        <v>77</v>
      </c>
      <c r="L217" s="227">
        <f t="shared" si="77"/>
        <v>0.24444444444444444</v>
      </c>
      <c r="M217" s="223" t="s">
        <v>591</v>
      </c>
      <c r="N217" s="228">
        <v>43017</v>
      </c>
      <c r="O217" s="1"/>
      <c r="P217" s="1"/>
      <c r="Q217" s="1"/>
      <c r="R217" s="6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220">
        <v>100</v>
      </c>
      <c r="B218" s="221">
        <v>43013</v>
      </c>
      <c r="C218" s="221"/>
      <c r="D218" s="222" t="s">
        <v>463</v>
      </c>
      <c r="E218" s="223" t="s">
        <v>623</v>
      </c>
      <c r="F218" s="224">
        <v>145</v>
      </c>
      <c r="G218" s="223"/>
      <c r="H218" s="223">
        <v>179</v>
      </c>
      <c r="I218" s="225">
        <v>180</v>
      </c>
      <c r="J218" s="226" t="s">
        <v>755</v>
      </c>
      <c r="K218" s="196">
        <f t="shared" si="76"/>
        <v>34</v>
      </c>
      <c r="L218" s="227">
        <f t="shared" si="77"/>
        <v>0.23448275862068965</v>
      </c>
      <c r="M218" s="223" t="s">
        <v>591</v>
      </c>
      <c r="N218" s="228">
        <v>43025</v>
      </c>
      <c r="O218" s="1"/>
      <c r="P218" s="1"/>
      <c r="Q218" s="1"/>
      <c r="R218" s="6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220">
        <v>101</v>
      </c>
      <c r="B219" s="221">
        <v>43014</v>
      </c>
      <c r="C219" s="221"/>
      <c r="D219" s="222" t="s">
        <v>337</v>
      </c>
      <c r="E219" s="223" t="s">
        <v>623</v>
      </c>
      <c r="F219" s="224">
        <v>256</v>
      </c>
      <c r="G219" s="223"/>
      <c r="H219" s="223">
        <v>323</v>
      </c>
      <c r="I219" s="225">
        <v>320</v>
      </c>
      <c r="J219" s="226" t="s">
        <v>681</v>
      </c>
      <c r="K219" s="196">
        <f t="shared" si="76"/>
        <v>67</v>
      </c>
      <c r="L219" s="227">
        <f t="shared" si="77"/>
        <v>0.26171875</v>
      </c>
      <c r="M219" s="223" t="s">
        <v>591</v>
      </c>
      <c r="N219" s="228">
        <v>43067</v>
      </c>
      <c r="O219" s="1"/>
      <c r="P219" s="1"/>
      <c r="Q219" s="1"/>
      <c r="R219" s="6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220">
        <v>102</v>
      </c>
      <c r="B220" s="221">
        <v>43017</v>
      </c>
      <c r="C220" s="221"/>
      <c r="D220" s="222" t="s">
        <v>353</v>
      </c>
      <c r="E220" s="223" t="s">
        <v>623</v>
      </c>
      <c r="F220" s="224">
        <v>137.5</v>
      </c>
      <c r="G220" s="223"/>
      <c r="H220" s="223">
        <v>184</v>
      </c>
      <c r="I220" s="225">
        <v>183</v>
      </c>
      <c r="J220" s="226" t="s">
        <v>756</v>
      </c>
      <c r="K220" s="196">
        <f t="shared" si="76"/>
        <v>46.5</v>
      </c>
      <c r="L220" s="227">
        <f t="shared" si="77"/>
        <v>0.33818181818181819</v>
      </c>
      <c r="M220" s="223" t="s">
        <v>591</v>
      </c>
      <c r="N220" s="228">
        <v>43108</v>
      </c>
      <c r="O220" s="1"/>
      <c r="P220" s="1"/>
      <c r="Q220" s="1"/>
      <c r="R220" s="6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220">
        <v>103</v>
      </c>
      <c r="B221" s="221">
        <v>43018</v>
      </c>
      <c r="C221" s="221"/>
      <c r="D221" s="222" t="s">
        <v>757</v>
      </c>
      <c r="E221" s="223" t="s">
        <v>623</v>
      </c>
      <c r="F221" s="224">
        <v>125.5</v>
      </c>
      <c r="G221" s="223"/>
      <c r="H221" s="223">
        <v>158</v>
      </c>
      <c r="I221" s="225">
        <v>155</v>
      </c>
      <c r="J221" s="226" t="s">
        <v>758</v>
      </c>
      <c r="K221" s="196">
        <f t="shared" si="76"/>
        <v>32.5</v>
      </c>
      <c r="L221" s="227">
        <f t="shared" si="77"/>
        <v>0.25896414342629481</v>
      </c>
      <c r="M221" s="223" t="s">
        <v>591</v>
      </c>
      <c r="N221" s="228">
        <v>43067</v>
      </c>
      <c r="O221" s="1"/>
      <c r="P221" s="1"/>
      <c r="Q221" s="1"/>
      <c r="R221" s="6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220">
        <v>104</v>
      </c>
      <c r="B222" s="221">
        <v>43018</v>
      </c>
      <c r="C222" s="221"/>
      <c r="D222" s="222" t="s">
        <v>759</v>
      </c>
      <c r="E222" s="223" t="s">
        <v>623</v>
      </c>
      <c r="F222" s="224">
        <v>895</v>
      </c>
      <c r="G222" s="223"/>
      <c r="H222" s="223">
        <v>1122.5</v>
      </c>
      <c r="I222" s="225">
        <v>1078</v>
      </c>
      <c r="J222" s="226" t="s">
        <v>760</v>
      </c>
      <c r="K222" s="196">
        <v>227.5</v>
      </c>
      <c r="L222" s="227">
        <v>0.25418994413407803</v>
      </c>
      <c r="M222" s="223" t="s">
        <v>591</v>
      </c>
      <c r="N222" s="228">
        <v>43117</v>
      </c>
      <c r="O222" s="1"/>
      <c r="P222" s="1"/>
      <c r="Q222" s="1"/>
      <c r="R222" s="6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220">
        <v>105</v>
      </c>
      <c r="B223" s="221">
        <v>43020</v>
      </c>
      <c r="C223" s="221"/>
      <c r="D223" s="222" t="s">
        <v>346</v>
      </c>
      <c r="E223" s="223" t="s">
        <v>623</v>
      </c>
      <c r="F223" s="224">
        <v>525</v>
      </c>
      <c r="G223" s="223"/>
      <c r="H223" s="223">
        <v>629</v>
      </c>
      <c r="I223" s="225">
        <v>629</v>
      </c>
      <c r="J223" s="226" t="s">
        <v>681</v>
      </c>
      <c r="K223" s="196">
        <v>104</v>
      </c>
      <c r="L223" s="227">
        <v>0.19809523809523799</v>
      </c>
      <c r="M223" s="223" t="s">
        <v>591</v>
      </c>
      <c r="N223" s="228">
        <v>43119</v>
      </c>
      <c r="O223" s="1"/>
      <c r="P223" s="1"/>
      <c r="Q223" s="1"/>
      <c r="R223" s="6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220">
        <v>106</v>
      </c>
      <c r="B224" s="221">
        <v>43046</v>
      </c>
      <c r="C224" s="221"/>
      <c r="D224" s="222" t="s">
        <v>388</v>
      </c>
      <c r="E224" s="223" t="s">
        <v>623</v>
      </c>
      <c r="F224" s="224">
        <v>740</v>
      </c>
      <c r="G224" s="223"/>
      <c r="H224" s="223">
        <v>892.5</v>
      </c>
      <c r="I224" s="225">
        <v>900</v>
      </c>
      <c r="J224" s="226" t="s">
        <v>761</v>
      </c>
      <c r="K224" s="196">
        <f t="shared" ref="K224:K226" si="78">H224-F224</f>
        <v>152.5</v>
      </c>
      <c r="L224" s="227">
        <f t="shared" ref="L224:L226" si="79">K224/F224</f>
        <v>0.20608108108108109</v>
      </c>
      <c r="M224" s="223" t="s">
        <v>591</v>
      </c>
      <c r="N224" s="228">
        <v>43052</v>
      </c>
      <c r="O224" s="1"/>
      <c r="P224" s="1"/>
      <c r="Q224" s="1"/>
      <c r="R224" s="6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89">
        <v>107</v>
      </c>
      <c r="B225" s="190">
        <v>43073</v>
      </c>
      <c r="C225" s="190"/>
      <c r="D225" s="191" t="s">
        <v>762</v>
      </c>
      <c r="E225" s="192" t="s">
        <v>623</v>
      </c>
      <c r="F225" s="193">
        <v>118.5</v>
      </c>
      <c r="G225" s="192"/>
      <c r="H225" s="192">
        <v>143.5</v>
      </c>
      <c r="I225" s="194">
        <v>145</v>
      </c>
      <c r="J225" s="195" t="s">
        <v>613</v>
      </c>
      <c r="K225" s="196">
        <f t="shared" si="78"/>
        <v>25</v>
      </c>
      <c r="L225" s="197">
        <f t="shared" si="79"/>
        <v>0.2109704641350211</v>
      </c>
      <c r="M225" s="192" t="s">
        <v>591</v>
      </c>
      <c r="N225" s="198">
        <v>43097</v>
      </c>
      <c r="O225" s="1"/>
      <c r="P225" s="1"/>
      <c r="Q225" s="1"/>
      <c r="R225" s="6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99">
        <v>108</v>
      </c>
      <c r="B226" s="200">
        <v>43090</v>
      </c>
      <c r="C226" s="200"/>
      <c r="D226" s="201" t="s">
        <v>434</v>
      </c>
      <c r="E226" s="202" t="s">
        <v>623</v>
      </c>
      <c r="F226" s="203">
        <v>715</v>
      </c>
      <c r="G226" s="203"/>
      <c r="H226" s="204">
        <v>500</v>
      </c>
      <c r="I226" s="204">
        <v>872</v>
      </c>
      <c r="J226" s="205" t="s">
        <v>763</v>
      </c>
      <c r="K226" s="206">
        <f t="shared" si="78"/>
        <v>-215</v>
      </c>
      <c r="L226" s="207">
        <f t="shared" si="79"/>
        <v>-0.30069930069930068</v>
      </c>
      <c r="M226" s="203" t="s">
        <v>604</v>
      </c>
      <c r="N226" s="200">
        <v>43670</v>
      </c>
      <c r="O226" s="1"/>
      <c r="P226" s="1"/>
      <c r="Q226" s="1"/>
      <c r="R226" s="6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89">
        <v>109</v>
      </c>
      <c r="B227" s="190">
        <v>43098</v>
      </c>
      <c r="C227" s="190"/>
      <c r="D227" s="191" t="s">
        <v>606</v>
      </c>
      <c r="E227" s="192" t="s">
        <v>623</v>
      </c>
      <c r="F227" s="193">
        <v>435</v>
      </c>
      <c r="G227" s="192"/>
      <c r="H227" s="192">
        <v>542.5</v>
      </c>
      <c r="I227" s="194">
        <v>539</v>
      </c>
      <c r="J227" s="195" t="s">
        <v>681</v>
      </c>
      <c r="K227" s="196">
        <v>107.5</v>
      </c>
      <c r="L227" s="197">
        <v>0.247126436781609</v>
      </c>
      <c r="M227" s="192" t="s">
        <v>591</v>
      </c>
      <c r="N227" s="198">
        <v>43206</v>
      </c>
      <c r="O227" s="1"/>
      <c r="P227" s="1"/>
      <c r="Q227" s="1"/>
      <c r="R227" s="6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89">
        <v>110</v>
      </c>
      <c r="B228" s="190">
        <v>43098</v>
      </c>
      <c r="C228" s="190"/>
      <c r="D228" s="191" t="s">
        <v>563</v>
      </c>
      <c r="E228" s="192" t="s">
        <v>623</v>
      </c>
      <c r="F228" s="193">
        <v>885</v>
      </c>
      <c r="G228" s="192"/>
      <c r="H228" s="192">
        <v>1090</v>
      </c>
      <c r="I228" s="194">
        <v>1084</v>
      </c>
      <c r="J228" s="195" t="s">
        <v>681</v>
      </c>
      <c r="K228" s="196">
        <v>205</v>
      </c>
      <c r="L228" s="197">
        <v>0.23163841807909599</v>
      </c>
      <c r="M228" s="192" t="s">
        <v>591</v>
      </c>
      <c r="N228" s="198">
        <v>43213</v>
      </c>
      <c r="O228" s="1"/>
      <c r="P228" s="1"/>
      <c r="Q228" s="1"/>
      <c r="R228" s="6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229">
        <v>111</v>
      </c>
      <c r="B229" s="230">
        <v>43192</v>
      </c>
      <c r="C229" s="230"/>
      <c r="D229" s="208" t="s">
        <v>764</v>
      </c>
      <c r="E229" s="203" t="s">
        <v>623</v>
      </c>
      <c r="F229" s="231">
        <v>478.5</v>
      </c>
      <c r="G229" s="203"/>
      <c r="H229" s="203">
        <v>442</v>
      </c>
      <c r="I229" s="204">
        <v>613</v>
      </c>
      <c r="J229" s="205" t="s">
        <v>765</v>
      </c>
      <c r="K229" s="206">
        <f t="shared" ref="K229:K232" si="80">H229-F229</f>
        <v>-36.5</v>
      </c>
      <c r="L229" s="207">
        <f t="shared" ref="L229:L232" si="81">K229/F229</f>
        <v>-7.6280041797283177E-2</v>
      </c>
      <c r="M229" s="203" t="s">
        <v>604</v>
      </c>
      <c r="N229" s="200">
        <v>43762</v>
      </c>
      <c r="O229" s="1"/>
      <c r="P229" s="1"/>
      <c r="Q229" s="1"/>
      <c r="R229" s="6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99">
        <v>112</v>
      </c>
      <c r="B230" s="200">
        <v>43194</v>
      </c>
      <c r="C230" s="200"/>
      <c r="D230" s="201" t="s">
        <v>766</v>
      </c>
      <c r="E230" s="202" t="s">
        <v>623</v>
      </c>
      <c r="F230" s="203">
        <f>141.5-7.3</f>
        <v>134.19999999999999</v>
      </c>
      <c r="G230" s="203"/>
      <c r="H230" s="204">
        <v>77</v>
      </c>
      <c r="I230" s="204">
        <v>180</v>
      </c>
      <c r="J230" s="205" t="s">
        <v>767</v>
      </c>
      <c r="K230" s="206">
        <f t="shared" si="80"/>
        <v>-57.199999999999989</v>
      </c>
      <c r="L230" s="207">
        <f t="shared" si="81"/>
        <v>-0.42622950819672129</v>
      </c>
      <c r="M230" s="203" t="s">
        <v>604</v>
      </c>
      <c r="N230" s="200">
        <v>43522</v>
      </c>
      <c r="O230" s="1"/>
      <c r="P230" s="1"/>
      <c r="Q230" s="1"/>
      <c r="R230" s="6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99">
        <v>113</v>
      </c>
      <c r="B231" s="200">
        <v>43209</v>
      </c>
      <c r="C231" s="200"/>
      <c r="D231" s="201" t="s">
        <v>768</v>
      </c>
      <c r="E231" s="202" t="s">
        <v>623</v>
      </c>
      <c r="F231" s="203">
        <v>430</v>
      </c>
      <c r="G231" s="203"/>
      <c r="H231" s="204">
        <v>220</v>
      </c>
      <c r="I231" s="204">
        <v>537</v>
      </c>
      <c r="J231" s="205" t="s">
        <v>769</v>
      </c>
      <c r="K231" s="206">
        <f t="shared" si="80"/>
        <v>-210</v>
      </c>
      <c r="L231" s="207">
        <f t="shared" si="81"/>
        <v>-0.48837209302325579</v>
      </c>
      <c r="M231" s="203" t="s">
        <v>604</v>
      </c>
      <c r="N231" s="200">
        <v>43252</v>
      </c>
      <c r="O231" s="1"/>
      <c r="P231" s="1"/>
      <c r="Q231" s="1"/>
      <c r="R231" s="6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220">
        <v>114</v>
      </c>
      <c r="B232" s="221">
        <v>43220</v>
      </c>
      <c r="C232" s="221"/>
      <c r="D232" s="222" t="s">
        <v>389</v>
      </c>
      <c r="E232" s="223" t="s">
        <v>623</v>
      </c>
      <c r="F232" s="223">
        <v>153.5</v>
      </c>
      <c r="G232" s="223"/>
      <c r="H232" s="223">
        <v>196</v>
      </c>
      <c r="I232" s="225">
        <v>196</v>
      </c>
      <c r="J232" s="195" t="s">
        <v>770</v>
      </c>
      <c r="K232" s="196">
        <f t="shared" si="80"/>
        <v>42.5</v>
      </c>
      <c r="L232" s="197">
        <f t="shared" si="81"/>
        <v>0.27687296416938112</v>
      </c>
      <c r="M232" s="192" t="s">
        <v>591</v>
      </c>
      <c r="N232" s="198">
        <v>43605</v>
      </c>
      <c r="O232" s="1"/>
      <c r="P232" s="1"/>
      <c r="Q232" s="1"/>
      <c r="R232" s="6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99">
        <v>115</v>
      </c>
      <c r="B233" s="200">
        <v>43306</v>
      </c>
      <c r="C233" s="200"/>
      <c r="D233" s="201" t="s">
        <v>740</v>
      </c>
      <c r="E233" s="202" t="s">
        <v>623</v>
      </c>
      <c r="F233" s="203">
        <v>27.5</v>
      </c>
      <c r="G233" s="203"/>
      <c r="H233" s="204">
        <v>13.1</v>
      </c>
      <c r="I233" s="204">
        <v>60</v>
      </c>
      <c r="J233" s="205" t="s">
        <v>771</v>
      </c>
      <c r="K233" s="206">
        <v>-14.4</v>
      </c>
      <c r="L233" s="207">
        <v>-0.52363636363636401</v>
      </c>
      <c r="M233" s="203" t="s">
        <v>604</v>
      </c>
      <c r="N233" s="200">
        <v>43138</v>
      </c>
      <c r="O233" s="1"/>
      <c r="P233" s="1"/>
      <c r="Q233" s="1"/>
      <c r="R233" s="6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229">
        <v>116</v>
      </c>
      <c r="B234" s="230">
        <v>43318</v>
      </c>
      <c r="C234" s="230"/>
      <c r="D234" s="208" t="s">
        <v>772</v>
      </c>
      <c r="E234" s="203" t="s">
        <v>623</v>
      </c>
      <c r="F234" s="203">
        <v>148.5</v>
      </c>
      <c r="G234" s="203"/>
      <c r="H234" s="203">
        <v>102</v>
      </c>
      <c r="I234" s="204">
        <v>182</v>
      </c>
      <c r="J234" s="205" t="s">
        <v>773</v>
      </c>
      <c r="K234" s="206">
        <f>H234-F234</f>
        <v>-46.5</v>
      </c>
      <c r="L234" s="207">
        <f>K234/F234</f>
        <v>-0.31313131313131315</v>
      </c>
      <c r="M234" s="203" t="s">
        <v>604</v>
      </c>
      <c r="N234" s="200">
        <v>43661</v>
      </c>
      <c r="O234" s="1"/>
      <c r="P234" s="1"/>
      <c r="Q234" s="1"/>
      <c r="R234" s="6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89">
        <v>117</v>
      </c>
      <c r="B235" s="190">
        <v>43335</v>
      </c>
      <c r="C235" s="190"/>
      <c r="D235" s="191" t="s">
        <v>774</v>
      </c>
      <c r="E235" s="192" t="s">
        <v>623</v>
      </c>
      <c r="F235" s="223">
        <v>285</v>
      </c>
      <c r="G235" s="192"/>
      <c r="H235" s="192">
        <v>355</v>
      </c>
      <c r="I235" s="194">
        <v>364</v>
      </c>
      <c r="J235" s="195" t="s">
        <v>775</v>
      </c>
      <c r="K235" s="196">
        <v>70</v>
      </c>
      <c r="L235" s="197">
        <v>0.24561403508771901</v>
      </c>
      <c r="M235" s="192" t="s">
        <v>591</v>
      </c>
      <c r="N235" s="198">
        <v>43455</v>
      </c>
      <c r="O235" s="1"/>
      <c r="P235" s="1"/>
      <c r="Q235" s="1"/>
      <c r="R235" s="6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89">
        <v>118</v>
      </c>
      <c r="B236" s="190">
        <v>43341</v>
      </c>
      <c r="C236" s="190"/>
      <c r="D236" s="191" t="s">
        <v>377</v>
      </c>
      <c r="E236" s="192" t="s">
        <v>623</v>
      </c>
      <c r="F236" s="223">
        <v>525</v>
      </c>
      <c r="G236" s="192"/>
      <c r="H236" s="192">
        <v>585</v>
      </c>
      <c r="I236" s="194">
        <v>635</v>
      </c>
      <c r="J236" s="195" t="s">
        <v>776</v>
      </c>
      <c r="K236" s="196">
        <f t="shared" ref="K236:K253" si="82">H236-F236</f>
        <v>60</v>
      </c>
      <c r="L236" s="197">
        <f t="shared" ref="L236:L253" si="83">K236/F236</f>
        <v>0.11428571428571428</v>
      </c>
      <c r="M236" s="192" t="s">
        <v>591</v>
      </c>
      <c r="N236" s="198">
        <v>43662</v>
      </c>
      <c r="O236" s="1"/>
      <c r="P236" s="1"/>
      <c r="Q236" s="1"/>
      <c r="R236" s="6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89">
        <v>119</v>
      </c>
      <c r="B237" s="190">
        <v>43395</v>
      </c>
      <c r="C237" s="190"/>
      <c r="D237" s="191" t="s">
        <v>363</v>
      </c>
      <c r="E237" s="192" t="s">
        <v>623</v>
      </c>
      <c r="F237" s="223">
        <v>475</v>
      </c>
      <c r="G237" s="192"/>
      <c r="H237" s="192">
        <v>574</v>
      </c>
      <c r="I237" s="194">
        <v>570</v>
      </c>
      <c r="J237" s="195" t="s">
        <v>681</v>
      </c>
      <c r="K237" s="196">
        <f t="shared" si="82"/>
        <v>99</v>
      </c>
      <c r="L237" s="197">
        <f t="shared" si="83"/>
        <v>0.20842105263157895</v>
      </c>
      <c r="M237" s="192" t="s">
        <v>591</v>
      </c>
      <c r="N237" s="198">
        <v>43403</v>
      </c>
      <c r="O237" s="1"/>
      <c r="P237" s="1"/>
      <c r="Q237" s="1"/>
      <c r="R237" s="6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220">
        <v>120</v>
      </c>
      <c r="B238" s="221">
        <v>43397</v>
      </c>
      <c r="C238" s="221"/>
      <c r="D238" s="222" t="s">
        <v>384</v>
      </c>
      <c r="E238" s="223" t="s">
        <v>623</v>
      </c>
      <c r="F238" s="223">
        <v>707.5</v>
      </c>
      <c r="G238" s="223"/>
      <c r="H238" s="223">
        <v>872</v>
      </c>
      <c r="I238" s="225">
        <v>872</v>
      </c>
      <c r="J238" s="226" t="s">
        <v>681</v>
      </c>
      <c r="K238" s="196">
        <f t="shared" si="82"/>
        <v>164.5</v>
      </c>
      <c r="L238" s="227">
        <f t="shared" si="83"/>
        <v>0.23250883392226149</v>
      </c>
      <c r="M238" s="223" t="s">
        <v>591</v>
      </c>
      <c r="N238" s="228">
        <v>43482</v>
      </c>
      <c r="O238" s="1"/>
      <c r="P238" s="1"/>
      <c r="Q238" s="1"/>
      <c r="R238" s="6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220">
        <v>121</v>
      </c>
      <c r="B239" s="221">
        <v>43398</v>
      </c>
      <c r="C239" s="221"/>
      <c r="D239" s="222" t="s">
        <v>777</v>
      </c>
      <c r="E239" s="223" t="s">
        <v>623</v>
      </c>
      <c r="F239" s="223">
        <v>162</v>
      </c>
      <c r="G239" s="223"/>
      <c r="H239" s="223">
        <v>204</v>
      </c>
      <c r="I239" s="225">
        <v>209</v>
      </c>
      <c r="J239" s="226" t="s">
        <v>778</v>
      </c>
      <c r="K239" s="196">
        <f t="shared" si="82"/>
        <v>42</v>
      </c>
      <c r="L239" s="227">
        <f t="shared" si="83"/>
        <v>0.25925925925925924</v>
      </c>
      <c r="M239" s="223" t="s">
        <v>591</v>
      </c>
      <c r="N239" s="228">
        <v>43539</v>
      </c>
      <c r="O239" s="1"/>
      <c r="P239" s="1"/>
      <c r="Q239" s="1"/>
      <c r="R239" s="6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220">
        <v>122</v>
      </c>
      <c r="B240" s="221">
        <v>43399</v>
      </c>
      <c r="C240" s="221"/>
      <c r="D240" s="222" t="s">
        <v>482</v>
      </c>
      <c r="E240" s="223" t="s">
        <v>623</v>
      </c>
      <c r="F240" s="223">
        <v>240</v>
      </c>
      <c r="G240" s="223"/>
      <c r="H240" s="223">
        <v>297</v>
      </c>
      <c r="I240" s="225">
        <v>297</v>
      </c>
      <c r="J240" s="226" t="s">
        <v>681</v>
      </c>
      <c r="K240" s="232">
        <f t="shared" si="82"/>
        <v>57</v>
      </c>
      <c r="L240" s="227">
        <f t="shared" si="83"/>
        <v>0.23749999999999999</v>
      </c>
      <c r="M240" s="223" t="s">
        <v>591</v>
      </c>
      <c r="N240" s="228">
        <v>43417</v>
      </c>
      <c r="O240" s="1"/>
      <c r="P240" s="1"/>
      <c r="Q240" s="1"/>
      <c r="R240" s="6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89">
        <v>123</v>
      </c>
      <c r="B241" s="190">
        <v>43439</v>
      </c>
      <c r="C241" s="190"/>
      <c r="D241" s="191" t="s">
        <v>779</v>
      </c>
      <c r="E241" s="192" t="s">
        <v>623</v>
      </c>
      <c r="F241" s="192">
        <v>202.5</v>
      </c>
      <c r="G241" s="192"/>
      <c r="H241" s="192">
        <v>255</v>
      </c>
      <c r="I241" s="194">
        <v>252</v>
      </c>
      <c r="J241" s="195" t="s">
        <v>681</v>
      </c>
      <c r="K241" s="196">
        <f t="shared" si="82"/>
        <v>52.5</v>
      </c>
      <c r="L241" s="197">
        <f t="shared" si="83"/>
        <v>0.25925925925925924</v>
      </c>
      <c r="M241" s="192" t="s">
        <v>591</v>
      </c>
      <c r="N241" s="198">
        <v>43542</v>
      </c>
      <c r="O241" s="1"/>
      <c r="P241" s="1"/>
      <c r="Q241" s="1"/>
      <c r="R241" s="6" t="s">
        <v>780</v>
      </c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220">
        <v>124</v>
      </c>
      <c r="B242" s="221">
        <v>43465</v>
      </c>
      <c r="C242" s="190"/>
      <c r="D242" s="222" t="s">
        <v>416</v>
      </c>
      <c r="E242" s="223" t="s">
        <v>623</v>
      </c>
      <c r="F242" s="223">
        <v>710</v>
      </c>
      <c r="G242" s="223"/>
      <c r="H242" s="223">
        <v>866</v>
      </c>
      <c r="I242" s="225">
        <v>866</v>
      </c>
      <c r="J242" s="226" t="s">
        <v>681</v>
      </c>
      <c r="K242" s="196">
        <f t="shared" si="82"/>
        <v>156</v>
      </c>
      <c r="L242" s="197">
        <f t="shared" si="83"/>
        <v>0.21971830985915494</v>
      </c>
      <c r="M242" s="192" t="s">
        <v>591</v>
      </c>
      <c r="N242" s="198">
        <v>43553</v>
      </c>
      <c r="O242" s="1"/>
      <c r="P242" s="1"/>
      <c r="Q242" s="1"/>
      <c r="R242" s="6" t="s">
        <v>780</v>
      </c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220">
        <v>125</v>
      </c>
      <c r="B243" s="221">
        <v>43522</v>
      </c>
      <c r="C243" s="221"/>
      <c r="D243" s="222" t="s">
        <v>153</v>
      </c>
      <c r="E243" s="223" t="s">
        <v>623</v>
      </c>
      <c r="F243" s="223">
        <v>337.25</v>
      </c>
      <c r="G243" s="223"/>
      <c r="H243" s="223">
        <v>398.5</v>
      </c>
      <c r="I243" s="225">
        <v>411</v>
      </c>
      <c r="J243" s="195" t="s">
        <v>781</v>
      </c>
      <c r="K243" s="196">
        <f t="shared" si="82"/>
        <v>61.25</v>
      </c>
      <c r="L243" s="197">
        <f t="shared" si="83"/>
        <v>0.1816160118606375</v>
      </c>
      <c r="M243" s="192" t="s">
        <v>591</v>
      </c>
      <c r="N243" s="198">
        <v>43760</v>
      </c>
      <c r="O243" s="1"/>
      <c r="P243" s="1"/>
      <c r="Q243" s="1"/>
      <c r="R243" s="6" t="s">
        <v>780</v>
      </c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233">
        <v>126</v>
      </c>
      <c r="B244" s="234">
        <v>43559</v>
      </c>
      <c r="C244" s="234"/>
      <c r="D244" s="235" t="s">
        <v>782</v>
      </c>
      <c r="E244" s="236" t="s">
        <v>623</v>
      </c>
      <c r="F244" s="236">
        <v>130</v>
      </c>
      <c r="G244" s="236"/>
      <c r="H244" s="236">
        <v>65</v>
      </c>
      <c r="I244" s="237">
        <v>158</v>
      </c>
      <c r="J244" s="205" t="s">
        <v>783</v>
      </c>
      <c r="K244" s="206">
        <f t="shared" si="82"/>
        <v>-65</v>
      </c>
      <c r="L244" s="207">
        <f t="shared" si="83"/>
        <v>-0.5</v>
      </c>
      <c r="M244" s="203" t="s">
        <v>604</v>
      </c>
      <c r="N244" s="200">
        <v>43726</v>
      </c>
      <c r="O244" s="1"/>
      <c r="P244" s="1"/>
      <c r="Q244" s="1"/>
      <c r="R244" s="6" t="s">
        <v>784</v>
      </c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220">
        <v>127</v>
      </c>
      <c r="B245" s="221">
        <v>43017</v>
      </c>
      <c r="C245" s="221"/>
      <c r="D245" s="222" t="s">
        <v>186</v>
      </c>
      <c r="E245" s="223" t="s">
        <v>623</v>
      </c>
      <c r="F245" s="223">
        <v>141.5</v>
      </c>
      <c r="G245" s="223"/>
      <c r="H245" s="223">
        <v>183.5</v>
      </c>
      <c r="I245" s="225">
        <v>210</v>
      </c>
      <c r="J245" s="195" t="s">
        <v>778</v>
      </c>
      <c r="K245" s="196">
        <f t="shared" si="82"/>
        <v>42</v>
      </c>
      <c r="L245" s="197">
        <f t="shared" si="83"/>
        <v>0.29681978798586572</v>
      </c>
      <c r="M245" s="192" t="s">
        <v>591</v>
      </c>
      <c r="N245" s="198">
        <v>43042</v>
      </c>
      <c r="O245" s="1"/>
      <c r="P245" s="1"/>
      <c r="Q245" s="1"/>
      <c r="R245" s="6" t="s">
        <v>784</v>
      </c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233">
        <v>128</v>
      </c>
      <c r="B246" s="234">
        <v>43074</v>
      </c>
      <c r="C246" s="234"/>
      <c r="D246" s="235" t="s">
        <v>785</v>
      </c>
      <c r="E246" s="236" t="s">
        <v>623</v>
      </c>
      <c r="F246" s="231">
        <v>172</v>
      </c>
      <c r="G246" s="236"/>
      <c r="H246" s="236">
        <v>155.25</v>
      </c>
      <c r="I246" s="237">
        <v>230</v>
      </c>
      <c r="J246" s="205" t="s">
        <v>786</v>
      </c>
      <c r="K246" s="206">
        <f t="shared" si="82"/>
        <v>-16.75</v>
      </c>
      <c r="L246" s="207">
        <f t="shared" si="83"/>
        <v>-9.7383720930232565E-2</v>
      </c>
      <c r="M246" s="203" t="s">
        <v>604</v>
      </c>
      <c r="N246" s="200">
        <v>43787</v>
      </c>
      <c r="O246" s="1"/>
      <c r="P246" s="1"/>
      <c r="Q246" s="1"/>
      <c r="R246" s="6" t="s">
        <v>784</v>
      </c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220">
        <v>129</v>
      </c>
      <c r="B247" s="221">
        <v>43398</v>
      </c>
      <c r="C247" s="221"/>
      <c r="D247" s="222" t="s">
        <v>108</v>
      </c>
      <c r="E247" s="223" t="s">
        <v>623</v>
      </c>
      <c r="F247" s="223">
        <v>698.5</v>
      </c>
      <c r="G247" s="223"/>
      <c r="H247" s="223">
        <v>890</v>
      </c>
      <c r="I247" s="225">
        <v>890</v>
      </c>
      <c r="J247" s="195" t="s">
        <v>856</v>
      </c>
      <c r="K247" s="196">
        <f t="shared" si="82"/>
        <v>191.5</v>
      </c>
      <c r="L247" s="197">
        <f t="shared" si="83"/>
        <v>0.27415891195418757</v>
      </c>
      <c r="M247" s="192" t="s">
        <v>591</v>
      </c>
      <c r="N247" s="198">
        <v>44328</v>
      </c>
      <c r="O247" s="1"/>
      <c r="P247" s="1"/>
      <c r="Q247" s="1"/>
      <c r="R247" s="6" t="s">
        <v>780</v>
      </c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220">
        <v>130</v>
      </c>
      <c r="B248" s="221">
        <v>42877</v>
      </c>
      <c r="C248" s="221"/>
      <c r="D248" s="222" t="s">
        <v>376</v>
      </c>
      <c r="E248" s="223" t="s">
        <v>623</v>
      </c>
      <c r="F248" s="223">
        <v>127.6</v>
      </c>
      <c r="G248" s="223"/>
      <c r="H248" s="223">
        <v>138</v>
      </c>
      <c r="I248" s="225">
        <v>190</v>
      </c>
      <c r="J248" s="195" t="s">
        <v>787</v>
      </c>
      <c r="K248" s="196">
        <f t="shared" si="82"/>
        <v>10.400000000000006</v>
      </c>
      <c r="L248" s="197">
        <f t="shared" si="83"/>
        <v>8.1504702194357417E-2</v>
      </c>
      <c r="M248" s="192" t="s">
        <v>591</v>
      </c>
      <c r="N248" s="198">
        <v>43774</v>
      </c>
      <c r="O248" s="1"/>
      <c r="P248" s="1"/>
      <c r="Q248" s="1"/>
      <c r="R248" s="6" t="s">
        <v>784</v>
      </c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220">
        <v>131</v>
      </c>
      <c r="B249" s="221">
        <v>43158</v>
      </c>
      <c r="C249" s="221"/>
      <c r="D249" s="222" t="s">
        <v>788</v>
      </c>
      <c r="E249" s="223" t="s">
        <v>623</v>
      </c>
      <c r="F249" s="223">
        <v>317</v>
      </c>
      <c r="G249" s="223"/>
      <c r="H249" s="223">
        <v>382.5</v>
      </c>
      <c r="I249" s="225">
        <v>398</v>
      </c>
      <c r="J249" s="195" t="s">
        <v>789</v>
      </c>
      <c r="K249" s="196">
        <f t="shared" si="82"/>
        <v>65.5</v>
      </c>
      <c r="L249" s="197">
        <f t="shared" si="83"/>
        <v>0.20662460567823343</v>
      </c>
      <c r="M249" s="192" t="s">
        <v>591</v>
      </c>
      <c r="N249" s="198">
        <v>44238</v>
      </c>
      <c r="O249" s="1"/>
      <c r="P249" s="1"/>
      <c r="Q249" s="1"/>
      <c r="R249" s="6" t="s">
        <v>784</v>
      </c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233">
        <v>132</v>
      </c>
      <c r="B250" s="234">
        <v>43164</v>
      </c>
      <c r="C250" s="234"/>
      <c r="D250" s="235" t="s">
        <v>145</v>
      </c>
      <c r="E250" s="236" t="s">
        <v>623</v>
      </c>
      <c r="F250" s="231">
        <f>510-14.4</f>
        <v>495.6</v>
      </c>
      <c r="G250" s="236"/>
      <c r="H250" s="236">
        <v>350</v>
      </c>
      <c r="I250" s="237">
        <v>672</v>
      </c>
      <c r="J250" s="205" t="s">
        <v>790</v>
      </c>
      <c r="K250" s="206">
        <f t="shared" si="82"/>
        <v>-145.60000000000002</v>
      </c>
      <c r="L250" s="207">
        <f t="shared" si="83"/>
        <v>-0.29378531073446329</v>
      </c>
      <c r="M250" s="203" t="s">
        <v>604</v>
      </c>
      <c r="N250" s="200">
        <v>43887</v>
      </c>
      <c r="O250" s="1"/>
      <c r="P250" s="1"/>
      <c r="Q250" s="1"/>
      <c r="R250" s="6" t="s">
        <v>780</v>
      </c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233">
        <v>133</v>
      </c>
      <c r="B251" s="234">
        <v>43237</v>
      </c>
      <c r="C251" s="234"/>
      <c r="D251" s="235" t="s">
        <v>474</v>
      </c>
      <c r="E251" s="236" t="s">
        <v>623</v>
      </c>
      <c r="F251" s="231">
        <v>230.3</v>
      </c>
      <c r="G251" s="236"/>
      <c r="H251" s="236">
        <v>102.5</v>
      </c>
      <c r="I251" s="237">
        <v>348</v>
      </c>
      <c r="J251" s="205" t="s">
        <v>791</v>
      </c>
      <c r="K251" s="206">
        <f t="shared" si="82"/>
        <v>-127.80000000000001</v>
      </c>
      <c r="L251" s="207">
        <f t="shared" si="83"/>
        <v>-0.55492835432045162</v>
      </c>
      <c r="M251" s="203" t="s">
        <v>604</v>
      </c>
      <c r="N251" s="200">
        <v>43896</v>
      </c>
      <c r="O251" s="1"/>
      <c r="P251" s="1"/>
      <c r="Q251" s="1"/>
      <c r="R251" s="6" t="s">
        <v>780</v>
      </c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220">
        <v>134</v>
      </c>
      <c r="B252" s="221">
        <v>43258</v>
      </c>
      <c r="C252" s="221"/>
      <c r="D252" s="222" t="s">
        <v>439</v>
      </c>
      <c r="E252" s="223" t="s">
        <v>623</v>
      </c>
      <c r="F252" s="223">
        <f>342.5-5.1</f>
        <v>337.4</v>
      </c>
      <c r="G252" s="223"/>
      <c r="H252" s="223">
        <v>412.5</v>
      </c>
      <c r="I252" s="225">
        <v>439</v>
      </c>
      <c r="J252" s="195" t="s">
        <v>792</v>
      </c>
      <c r="K252" s="196">
        <f t="shared" si="82"/>
        <v>75.100000000000023</v>
      </c>
      <c r="L252" s="197">
        <f t="shared" si="83"/>
        <v>0.22258446947243635</v>
      </c>
      <c r="M252" s="192" t="s">
        <v>591</v>
      </c>
      <c r="N252" s="198">
        <v>44230</v>
      </c>
      <c r="O252" s="1"/>
      <c r="P252" s="1"/>
      <c r="Q252" s="1"/>
      <c r="R252" s="6" t="s">
        <v>784</v>
      </c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214">
        <v>135</v>
      </c>
      <c r="B253" s="213">
        <v>43285</v>
      </c>
      <c r="C253" s="213"/>
      <c r="D253" s="214" t="s">
        <v>55</v>
      </c>
      <c r="E253" s="215" t="s">
        <v>623</v>
      </c>
      <c r="F253" s="215">
        <f>127.5-5.53</f>
        <v>121.97</v>
      </c>
      <c r="G253" s="216"/>
      <c r="H253" s="216">
        <v>122.5</v>
      </c>
      <c r="I253" s="216">
        <v>170</v>
      </c>
      <c r="J253" s="217" t="s">
        <v>821</v>
      </c>
      <c r="K253" s="218">
        <f t="shared" si="82"/>
        <v>0.53000000000000114</v>
      </c>
      <c r="L253" s="219">
        <f t="shared" si="83"/>
        <v>4.3453308190538747E-3</v>
      </c>
      <c r="M253" s="215" t="s">
        <v>714</v>
      </c>
      <c r="N253" s="213">
        <v>44431</v>
      </c>
      <c r="O253" s="1"/>
      <c r="P253" s="1"/>
      <c r="Q253" s="1"/>
      <c r="R253" s="6" t="s">
        <v>780</v>
      </c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233">
        <v>136</v>
      </c>
      <c r="B254" s="234">
        <v>43294</v>
      </c>
      <c r="C254" s="234"/>
      <c r="D254" s="235" t="s">
        <v>365</v>
      </c>
      <c r="E254" s="236" t="s">
        <v>623</v>
      </c>
      <c r="F254" s="231">
        <v>46.5</v>
      </c>
      <c r="G254" s="236"/>
      <c r="H254" s="236">
        <v>17</v>
      </c>
      <c r="I254" s="237">
        <v>59</v>
      </c>
      <c r="J254" s="205" t="s">
        <v>793</v>
      </c>
      <c r="K254" s="206">
        <f t="shared" ref="K254:K262" si="84">H254-F254</f>
        <v>-29.5</v>
      </c>
      <c r="L254" s="207">
        <f t="shared" ref="L254:L262" si="85">K254/F254</f>
        <v>-0.63440860215053763</v>
      </c>
      <c r="M254" s="203" t="s">
        <v>604</v>
      </c>
      <c r="N254" s="200">
        <v>43887</v>
      </c>
      <c r="O254" s="1"/>
      <c r="P254" s="1"/>
      <c r="Q254" s="1"/>
      <c r="R254" s="6" t="s">
        <v>780</v>
      </c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220">
        <v>137</v>
      </c>
      <c r="B255" s="221">
        <v>43396</v>
      </c>
      <c r="C255" s="221"/>
      <c r="D255" s="222" t="s">
        <v>418</v>
      </c>
      <c r="E255" s="223" t="s">
        <v>623</v>
      </c>
      <c r="F255" s="223">
        <v>156.5</v>
      </c>
      <c r="G255" s="223"/>
      <c r="H255" s="223">
        <v>207.5</v>
      </c>
      <c r="I255" s="225">
        <v>191</v>
      </c>
      <c r="J255" s="195" t="s">
        <v>681</v>
      </c>
      <c r="K255" s="196">
        <f t="shared" si="84"/>
        <v>51</v>
      </c>
      <c r="L255" s="197">
        <f t="shared" si="85"/>
        <v>0.32587859424920129</v>
      </c>
      <c r="M255" s="192" t="s">
        <v>591</v>
      </c>
      <c r="N255" s="198">
        <v>44369</v>
      </c>
      <c r="O255" s="1"/>
      <c r="P255" s="1"/>
      <c r="Q255" s="1"/>
      <c r="R255" s="6" t="s">
        <v>780</v>
      </c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220">
        <v>138</v>
      </c>
      <c r="B256" s="221">
        <v>43439</v>
      </c>
      <c r="C256" s="221"/>
      <c r="D256" s="222" t="s">
        <v>327</v>
      </c>
      <c r="E256" s="223" t="s">
        <v>623</v>
      </c>
      <c r="F256" s="223">
        <v>259.5</v>
      </c>
      <c r="G256" s="223"/>
      <c r="H256" s="223">
        <v>320</v>
      </c>
      <c r="I256" s="225">
        <v>320</v>
      </c>
      <c r="J256" s="195" t="s">
        <v>681</v>
      </c>
      <c r="K256" s="196">
        <f t="shared" si="84"/>
        <v>60.5</v>
      </c>
      <c r="L256" s="197">
        <f t="shared" si="85"/>
        <v>0.23314065510597304</v>
      </c>
      <c r="M256" s="192" t="s">
        <v>591</v>
      </c>
      <c r="N256" s="198">
        <v>44323</v>
      </c>
      <c r="O256" s="1"/>
      <c r="P256" s="1"/>
      <c r="Q256" s="1"/>
      <c r="R256" s="6" t="s">
        <v>780</v>
      </c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233">
        <v>139</v>
      </c>
      <c r="B257" s="234">
        <v>43439</v>
      </c>
      <c r="C257" s="234"/>
      <c r="D257" s="235" t="s">
        <v>794</v>
      </c>
      <c r="E257" s="236" t="s">
        <v>623</v>
      </c>
      <c r="F257" s="236">
        <v>715</v>
      </c>
      <c r="G257" s="236"/>
      <c r="H257" s="236">
        <v>445</v>
      </c>
      <c r="I257" s="237">
        <v>840</v>
      </c>
      <c r="J257" s="205" t="s">
        <v>795</v>
      </c>
      <c r="K257" s="206">
        <f t="shared" si="84"/>
        <v>-270</v>
      </c>
      <c r="L257" s="207">
        <f t="shared" si="85"/>
        <v>-0.3776223776223776</v>
      </c>
      <c r="M257" s="203" t="s">
        <v>604</v>
      </c>
      <c r="N257" s="200">
        <v>43800</v>
      </c>
      <c r="O257" s="1"/>
      <c r="P257" s="1"/>
      <c r="Q257" s="1"/>
      <c r="R257" s="6" t="s">
        <v>780</v>
      </c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220">
        <v>140</v>
      </c>
      <c r="B258" s="221">
        <v>43469</v>
      </c>
      <c r="C258" s="221"/>
      <c r="D258" s="222" t="s">
        <v>158</v>
      </c>
      <c r="E258" s="223" t="s">
        <v>623</v>
      </c>
      <c r="F258" s="223">
        <v>875</v>
      </c>
      <c r="G258" s="223"/>
      <c r="H258" s="223">
        <v>1165</v>
      </c>
      <c r="I258" s="225">
        <v>1185</v>
      </c>
      <c r="J258" s="195" t="s">
        <v>796</v>
      </c>
      <c r="K258" s="196">
        <f t="shared" si="84"/>
        <v>290</v>
      </c>
      <c r="L258" s="197">
        <f t="shared" si="85"/>
        <v>0.33142857142857141</v>
      </c>
      <c r="M258" s="192" t="s">
        <v>591</v>
      </c>
      <c r="N258" s="198">
        <v>43847</v>
      </c>
      <c r="O258" s="1"/>
      <c r="P258" s="1"/>
      <c r="Q258" s="1"/>
      <c r="R258" s="6" t="s">
        <v>780</v>
      </c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220">
        <v>141</v>
      </c>
      <c r="B259" s="221">
        <v>43559</v>
      </c>
      <c r="C259" s="221"/>
      <c r="D259" s="222" t="s">
        <v>343</v>
      </c>
      <c r="E259" s="223" t="s">
        <v>623</v>
      </c>
      <c r="F259" s="223">
        <f>387-14.63</f>
        <v>372.37</v>
      </c>
      <c r="G259" s="223"/>
      <c r="H259" s="223">
        <v>490</v>
      </c>
      <c r="I259" s="225">
        <v>490</v>
      </c>
      <c r="J259" s="195" t="s">
        <v>681</v>
      </c>
      <c r="K259" s="196">
        <f t="shared" si="84"/>
        <v>117.63</v>
      </c>
      <c r="L259" s="197">
        <f t="shared" si="85"/>
        <v>0.31589548030185027</v>
      </c>
      <c r="M259" s="192" t="s">
        <v>591</v>
      </c>
      <c r="N259" s="198">
        <v>43850</v>
      </c>
      <c r="O259" s="1"/>
      <c r="P259" s="1"/>
      <c r="Q259" s="1"/>
      <c r="R259" s="6" t="s">
        <v>780</v>
      </c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233">
        <v>142</v>
      </c>
      <c r="B260" s="234">
        <v>43578</v>
      </c>
      <c r="C260" s="234"/>
      <c r="D260" s="235" t="s">
        <v>797</v>
      </c>
      <c r="E260" s="236" t="s">
        <v>593</v>
      </c>
      <c r="F260" s="236">
        <v>220</v>
      </c>
      <c r="G260" s="236"/>
      <c r="H260" s="236">
        <v>127.5</v>
      </c>
      <c r="I260" s="237">
        <v>284</v>
      </c>
      <c r="J260" s="205" t="s">
        <v>798</v>
      </c>
      <c r="K260" s="206">
        <f t="shared" si="84"/>
        <v>-92.5</v>
      </c>
      <c r="L260" s="207">
        <f t="shared" si="85"/>
        <v>-0.42045454545454547</v>
      </c>
      <c r="M260" s="203" t="s">
        <v>604</v>
      </c>
      <c r="N260" s="200">
        <v>43896</v>
      </c>
      <c r="O260" s="1"/>
      <c r="P260" s="1"/>
      <c r="Q260" s="1"/>
      <c r="R260" s="6" t="s">
        <v>780</v>
      </c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220">
        <v>143</v>
      </c>
      <c r="B261" s="221">
        <v>43622</v>
      </c>
      <c r="C261" s="221"/>
      <c r="D261" s="222" t="s">
        <v>483</v>
      </c>
      <c r="E261" s="223" t="s">
        <v>593</v>
      </c>
      <c r="F261" s="223">
        <v>332.8</v>
      </c>
      <c r="G261" s="223"/>
      <c r="H261" s="223">
        <v>405</v>
      </c>
      <c r="I261" s="225">
        <v>419</v>
      </c>
      <c r="J261" s="195" t="s">
        <v>799</v>
      </c>
      <c r="K261" s="196">
        <f t="shared" si="84"/>
        <v>72.199999999999989</v>
      </c>
      <c r="L261" s="197">
        <f t="shared" si="85"/>
        <v>0.21694711538461534</v>
      </c>
      <c r="M261" s="192" t="s">
        <v>591</v>
      </c>
      <c r="N261" s="198">
        <v>43860</v>
      </c>
      <c r="O261" s="1"/>
      <c r="P261" s="1"/>
      <c r="Q261" s="1"/>
      <c r="R261" s="6" t="s">
        <v>784</v>
      </c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214">
        <v>144</v>
      </c>
      <c r="B262" s="213">
        <v>43641</v>
      </c>
      <c r="C262" s="213"/>
      <c r="D262" s="214" t="s">
        <v>151</v>
      </c>
      <c r="E262" s="215" t="s">
        <v>623</v>
      </c>
      <c r="F262" s="215">
        <v>386</v>
      </c>
      <c r="G262" s="216"/>
      <c r="H262" s="216">
        <v>395</v>
      </c>
      <c r="I262" s="216">
        <v>452</v>
      </c>
      <c r="J262" s="217" t="s">
        <v>800</v>
      </c>
      <c r="K262" s="218">
        <f t="shared" si="84"/>
        <v>9</v>
      </c>
      <c r="L262" s="219">
        <f t="shared" si="85"/>
        <v>2.3316062176165803E-2</v>
      </c>
      <c r="M262" s="215" t="s">
        <v>714</v>
      </c>
      <c r="N262" s="213">
        <v>43868</v>
      </c>
      <c r="O262" s="1"/>
      <c r="P262" s="1"/>
      <c r="Q262" s="1"/>
      <c r="R262" s="6" t="s">
        <v>784</v>
      </c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214">
        <v>145</v>
      </c>
      <c r="B263" s="213">
        <v>43707</v>
      </c>
      <c r="C263" s="213"/>
      <c r="D263" s="214" t="s">
        <v>131</v>
      </c>
      <c r="E263" s="215" t="s">
        <v>623</v>
      </c>
      <c r="F263" s="215">
        <v>137.5</v>
      </c>
      <c r="G263" s="216"/>
      <c r="H263" s="216">
        <v>138.5</v>
      </c>
      <c r="I263" s="216">
        <v>190</v>
      </c>
      <c r="J263" s="217" t="s">
        <v>820</v>
      </c>
      <c r="K263" s="218">
        <f t="shared" ref="K263" si="86">H263-F263</f>
        <v>1</v>
      </c>
      <c r="L263" s="219">
        <f t="shared" ref="L263" si="87">K263/F263</f>
        <v>7.2727272727272727E-3</v>
      </c>
      <c r="M263" s="215" t="s">
        <v>714</v>
      </c>
      <c r="N263" s="213">
        <v>44432</v>
      </c>
      <c r="O263" s="1"/>
      <c r="P263" s="1"/>
      <c r="Q263" s="1"/>
      <c r="R263" s="6" t="s">
        <v>780</v>
      </c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220">
        <v>146</v>
      </c>
      <c r="B264" s="221">
        <v>43731</v>
      </c>
      <c r="C264" s="221"/>
      <c r="D264" s="222" t="s">
        <v>430</v>
      </c>
      <c r="E264" s="223" t="s">
        <v>623</v>
      </c>
      <c r="F264" s="223">
        <v>235</v>
      </c>
      <c r="G264" s="223"/>
      <c r="H264" s="223">
        <v>295</v>
      </c>
      <c r="I264" s="225">
        <v>296</v>
      </c>
      <c r="J264" s="195" t="s">
        <v>801</v>
      </c>
      <c r="K264" s="196">
        <f t="shared" ref="K264:K270" si="88">H264-F264</f>
        <v>60</v>
      </c>
      <c r="L264" s="197">
        <f t="shared" ref="L264:L270" si="89">K264/F264</f>
        <v>0.25531914893617019</v>
      </c>
      <c r="M264" s="192" t="s">
        <v>591</v>
      </c>
      <c r="N264" s="198">
        <v>43844</v>
      </c>
      <c r="O264" s="1"/>
      <c r="P264" s="1"/>
      <c r="Q264" s="1"/>
      <c r="R264" s="6" t="s">
        <v>784</v>
      </c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220">
        <v>147</v>
      </c>
      <c r="B265" s="221">
        <v>43752</v>
      </c>
      <c r="C265" s="221"/>
      <c r="D265" s="222" t="s">
        <v>802</v>
      </c>
      <c r="E265" s="223" t="s">
        <v>623</v>
      </c>
      <c r="F265" s="223">
        <v>277.5</v>
      </c>
      <c r="G265" s="223"/>
      <c r="H265" s="223">
        <v>333</v>
      </c>
      <c r="I265" s="225">
        <v>333</v>
      </c>
      <c r="J265" s="195" t="s">
        <v>803</v>
      </c>
      <c r="K265" s="196">
        <f t="shared" si="88"/>
        <v>55.5</v>
      </c>
      <c r="L265" s="197">
        <f t="shared" si="89"/>
        <v>0.2</v>
      </c>
      <c r="M265" s="192" t="s">
        <v>591</v>
      </c>
      <c r="N265" s="198">
        <v>43846</v>
      </c>
      <c r="O265" s="1"/>
      <c r="P265" s="1"/>
      <c r="Q265" s="1"/>
      <c r="R265" s="6" t="s">
        <v>780</v>
      </c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220">
        <v>148</v>
      </c>
      <c r="B266" s="221">
        <v>43752</v>
      </c>
      <c r="C266" s="221"/>
      <c r="D266" s="222" t="s">
        <v>804</v>
      </c>
      <c r="E266" s="223" t="s">
        <v>623</v>
      </c>
      <c r="F266" s="223">
        <v>930</v>
      </c>
      <c r="G266" s="223"/>
      <c r="H266" s="223">
        <v>1165</v>
      </c>
      <c r="I266" s="225">
        <v>1200</v>
      </c>
      <c r="J266" s="195" t="s">
        <v>805</v>
      </c>
      <c r="K266" s="196">
        <f t="shared" si="88"/>
        <v>235</v>
      </c>
      <c r="L266" s="197">
        <f t="shared" si="89"/>
        <v>0.25268817204301075</v>
      </c>
      <c r="M266" s="192" t="s">
        <v>591</v>
      </c>
      <c r="N266" s="198">
        <v>43847</v>
      </c>
      <c r="O266" s="1"/>
      <c r="P266" s="1"/>
      <c r="Q266" s="1"/>
      <c r="R266" s="6" t="s">
        <v>784</v>
      </c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220">
        <v>149</v>
      </c>
      <c r="B267" s="221">
        <v>43753</v>
      </c>
      <c r="C267" s="221"/>
      <c r="D267" s="222" t="s">
        <v>806</v>
      </c>
      <c r="E267" s="223" t="s">
        <v>623</v>
      </c>
      <c r="F267" s="193">
        <v>111</v>
      </c>
      <c r="G267" s="223"/>
      <c r="H267" s="223">
        <v>141</v>
      </c>
      <c r="I267" s="225">
        <v>141</v>
      </c>
      <c r="J267" s="195" t="s">
        <v>607</v>
      </c>
      <c r="K267" s="196">
        <f t="shared" si="88"/>
        <v>30</v>
      </c>
      <c r="L267" s="197">
        <f t="shared" si="89"/>
        <v>0.27027027027027029</v>
      </c>
      <c r="M267" s="192" t="s">
        <v>591</v>
      </c>
      <c r="N267" s="198">
        <v>44328</v>
      </c>
      <c r="O267" s="1"/>
      <c r="P267" s="1"/>
      <c r="Q267" s="1"/>
      <c r="R267" s="6" t="s">
        <v>784</v>
      </c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220">
        <v>150</v>
      </c>
      <c r="B268" s="221">
        <v>43753</v>
      </c>
      <c r="C268" s="221"/>
      <c r="D268" s="222" t="s">
        <v>807</v>
      </c>
      <c r="E268" s="223" t="s">
        <v>623</v>
      </c>
      <c r="F268" s="193">
        <v>296</v>
      </c>
      <c r="G268" s="223"/>
      <c r="H268" s="223">
        <v>370</v>
      </c>
      <c r="I268" s="225">
        <v>370</v>
      </c>
      <c r="J268" s="195" t="s">
        <v>681</v>
      </c>
      <c r="K268" s="196">
        <f t="shared" si="88"/>
        <v>74</v>
      </c>
      <c r="L268" s="197">
        <f t="shared" si="89"/>
        <v>0.25</v>
      </c>
      <c r="M268" s="192" t="s">
        <v>591</v>
      </c>
      <c r="N268" s="198">
        <v>43853</v>
      </c>
      <c r="O268" s="1"/>
      <c r="P268" s="1"/>
      <c r="Q268" s="1"/>
      <c r="R268" s="6" t="s">
        <v>784</v>
      </c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220">
        <v>151</v>
      </c>
      <c r="B269" s="221">
        <v>43754</v>
      </c>
      <c r="C269" s="221"/>
      <c r="D269" s="222" t="s">
        <v>808</v>
      </c>
      <c r="E269" s="223" t="s">
        <v>623</v>
      </c>
      <c r="F269" s="193">
        <v>300</v>
      </c>
      <c r="G269" s="223"/>
      <c r="H269" s="223">
        <v>382.5</v>
      </c>
      <c r="I269" s="225">
        <v>344</v>
      </c>
      <c r="J269" s="195" t="s">
        <v>879</v>
      </c>
      <c r="K269" s="196">
        <f t="shared" si="88"/>
        <v>82.5</v>
      </c>
      <c r="L269" s="197">
        <f t="shared" si="89"/>
        <v>0.27500000000000002</v>
      </c>
      <c r="M269" s="192" t="s">
        <v>591</v>
      </c>
      <c r="N269" s="198">
        <v>44238</v>
      </c>
      <c r="O269" s="1"/>
      <c r="P269" s="1"/>
      <c r="Q269" s="1"/>
      <c r="R269" s="6" t="s">
        <v>784</v>
      </c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220">
        <v>152</v>
      </c>
      <c r="B270" s="221">
        <v>43832</v>
      </c>
      <c r="C270" s="221"/>
      <c r="D270" s="222" t="s">
        <v>809</v>
      </c>
      <c r="E270" s="223" t="s">
        <v>623</v>
      </c>
      <c r="F270" s="193">
        <v>495</v>
      </c>
      <c r="G270" s="223"/>
      <c r="H270" s="223">
        <v>595</v>
      </c>
      <c r="I270" s="225">
        <v>590</v>
      </c>
      <c r="J270" s="195" t="s">
        <v>875</v>
      </c>
      <c r="K270" s="196">
        <f t="shared" si="88"/>
        <v>100</v>
      </c>
      <c r="L270" s="197">
        <f t="shared" si="89"/>
        <v>0.20202020202020202</v>
      </c>
      <c r="M270" s="192" t="s">
        <v>591</v>
      </c>
      <c r="N270" s="198">
        <v>44589</v>
      </c>
      <c r="O270" s="1"/>
      <c r="P270" s="1"/>
      <c r="Q270" s="1"/>
      <c r="R270" s="6" t="s">
        <v>784</v>
      </c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220">
        <v>153</v>
      </c>
      <c r="B271" s="221">
        <v>43966</v>
      </c>
      <c r="C271" s="221"/>
      <c r="D271" s="222" t="s">
        <v>71</v>
      </c>
      <c r="E271" s="223" t="s">
        <v>623</v>
      </c>
      <c r="F271" s="193">
        <v>67.5</v>
      </c>
      <c r="G271" s="223"/>
      <c r="H271" s="223">
        <v>86</v>
      </c>
      <c r="I271" s="225">
        <v>86</v>
      </c>
      <c r="J271" s="195" t="s">
        <v>810</v>
      </c>
      <c r="K271" s="196">
        <f t="shared" ref="K271:K278" si="90">H271-F271</f>
        <v>18.5</v>
      </c>
      <c r="L271" s="197">
        <f t="shared" ref="L271:L278" si="91">K271/F271</f>
        <v>0.27407407407407408</v>
      </c>
      <c r="M271" s="192" t="s">
        <v>591</v>
      </c>
      <c r="N271" s="198">
        <v>44008</v>
      </c>
      <c r="O271" s="1"/>
      <c r="P271" s="1"/>
      <c r="Q271" s="1"/>
      <c r="R271" s="6" t="s">
        <v>784</v>
      </c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220">
        <v>154</v>
      </c>
      <c r="B272" s="221">
        <v>44035</v>
      </c>
      <c r="C272" s="221"/>
      <c r="D272" s="222" t="s">
        <v>482</v>
      </c>
      <c r="E272" s="223" t="s">
        <v>623</v>
      </c>
      <c r="F272" s="193">
        <v>231</v>
      </c>
      <c r="G272" s="223"/>
      <c r="H272" s="223">
        <v>281</v>
      </c>
      <c r="I272" s="225">
        <v>281</v>
      </c>
      <c r="J272" s="195" t="s">
        <v>681</v>
      </c>
      <c r="K272" s="196">
        <f t="shared" si="90"/>
        <v>50</v>
      </c>
      <c r="L272" s="197">
        <f t="shared" si="91"/>
        <v>0.21645021645021645</v>
      </c>
      <c r="M272" s="192" t="s">
        <v>591</v>
      </c>
      <c r="N272" s="198">
        <v>44358</v>
      </c>
      <c r="O272" s="1"/>
      <c r="P272" s="1"/>
      <c r="Q272" s="1"/>
      <c r="R272" s="6" t="s">
        <v>784</v>
      </c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220">
        <v>155</v>
      </c>
      <c r="B273" s="221">
        <v>44092</v>
      </c>
      <c r="C273" s="221"/>
      <c r="D273" s="222" t="s">
        <v>407</v>
      </c>
      <c r="E273" s="223" t="s">
        <v>623</v>
      </c>
      <c r="F273" s="223">
        <v>206</v>
      </c>
      <c r="G273" s="223"/>
      <c r="H273" s="223">
        <v>248</v>
      </c>
      <c r="I273" s="225">
        <v>248</v>
      </c>
      <c r="J273" s="195" t="s">
        <v>681</v>
      </c>
      <c r="K273" s="196">
        <f t="shared" si="90"/>
        <v>42</v>
      </c>
      <c r="L273" s="197">
        <f t="shared" si="91"/>
        <v>0.20388349514563106</v>
      </c>
      <c r="M273" s="192" t="s">
        <v>591</v>
      </c>
      <c r="N273" s="198">
        <v>44214</v>
      </c>
      <c r="O273" s="1"/>
      <c r="P273" s="1"/>
      <c r="Q273" s="1"/>
      <c r="R273" s="6" t="s">
        <v>784</v>
      </c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220">
        <v>156</v>
      </c>
      <c r="B274" s="221">
        <v>44140</v>
      </c>
      <c r="C274" s="221"/>
      <c r="D274" s="222" t="s">
        <v>407</v>
      </c>
      <c r="E274" s="223" t="s">
        <v>623</v>
      </c>
      <c r="F274" s="223">
        <v>182.5</v>
      </c>
      <c r="G274" s="223"/>
      <c r="H274" s="223">
        <v>248</v>
      </c>
      <c r="I274" s="225">
        <v>248</v>
      </c>
      <c r="J274" s="195" t="s">
        <v>681</v>
      </c>
      <c r="K274" s="196">
        <f t="shared" si="90"/>
        <v>65.5</v>
      </c>
      <c r="L274" s="197">
        <f t="shared" si="91"/>
        <v>0.35890410958904112</v>
      </c>
      <c r="M274" s="192" t="s">
        <v>591</v>
      </c>
      <c r="N274" s="198">
        <v>44214</v>
      </c>
      <c r="O274" s="1"/>
      <c r="P274" s="1"/>
      <c r="Q274" s="1"/>
      <c r="R274" s="6" t="s">
        <v>784</v>
      </c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220">
        <v>157</v>
      </c>
      <c r="B275" s="221">
        <v>44140</v>
      </c>
      <c r="C275" s="221"/>
      <c r="D275" s="222" t="s">
        <v>327</v>
      </c>
      <c r="E275" s="223" t="s">
        <v>623</v>
      </c>
      <c r="F275" s="223">
        <v>247.5</v>
      </c>
      <c r="G275" s="223"/>
      <c r="H275" s="223">
        <v>320</v>
      </c>
      <c r="I275" s="225">
        <v>320</v>
      </c>
      <c r="J275" s="195" t="s">
        <v>681</v>
      </c>
      <c r="K275" s="196">
        <f t="shared" si="90"/>
        <v>72.5</v>
      </c>
      <c r="L275" s="197">
        <f t="shared" si="91"/>
        <v>0.29292929292929293</v>
      </c>
      <c r="M275" s="192" t="s">
        <v>591</v>
      </c>
      <c r="N275" s="198">
        <v>44323</v>
      </c>
      <c r="O275" s="1"/>
      <c r="P275" s="1"/>
      <c r="Q275" s="1"/>
      <c r="R275" s="6" t="s">
        <v>784</v>
      </c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220">
        <v>158</v>
      </c>
      <c r="B276" s="221">
        <v>44140</v>
      </c>
      <c r="C276" s="221"/>
      <c r="D276" s="222" t="s">
        <v>272</v>
      </c>
      <c r="E276" s="223" t="s">
        <v>623</v>
      </c>
      <c r="F276" s="193">
        <v>925</v>
      </c>
      <c r="G276" s="223"/>
      <c r="H276" s="223">
        <v>1095</v>
      </c>
      <c r="I276" s="225">
        <v>1093</v>
      </c>
      <c r="J276" s="195" t="s">
        <v>811</v>
      </c>
      <c r="K276" s="196">
        <f t="shared" si="90"/>
        <v>170</v>
      </c>
      <c r="L276" s="197">
        <f t="shared" si="91"/>
        <v>0.18378378378378379</v>
      </c>
      <c r="M276" s="192" t="s">
        <v>591</v>
      </c>
      <c r="N276" s="198">
        <v>44201</v>
      </c>
      <c r="O276" s="1"/>
      <c r="P276" s="1"/>
      <c r="Q276" s="1"/>
      <c r="R276" s="6" t="s">
        <v>784</v>
      </c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220">
        <v>159</v>
      </c>
      <c r="B277" s="221">
        <v>44140</v>
      </c>
      <c r="C277" s="221"/>
      <c r="D277" s="222" t="s">
        <v>343</v>
      </c>
      <c r="E277" s="223" t="s">
        <v>623</v>
      </c>
      <c r="F277" s="193">
        <v>332.5</v>
      </c>
      <c r="G277" s="223"/>
      <c r="H277" s="223">
        <v>393</v>
      </c>
      <c r="I277" s="225">
        <v>406</v>
      </c>
      <c r="J277" s="195" t="s">
        <v>812</v>
      </c>
      <c r="K277" s="196">
        <f t="shared" si="90"/>
        <v>60.5</v>
      </c>
      <c r="L277" s="197">
        <f t="shared" si="91"/>
        <v>0.18195488721804512</v>
      </c>
      <c r="M277" s="192" t="s">
        <v>591</v>
      </c>
      <c r="N277" s="198">
        <v>44256</v>
      </c>
      <c r="O277" s="1"/>
      <c r="P277" s="1"/>
      <c r="Q277" s="1"/>
      <c r="R277" s="6" t="s">
        <v>784</v>
      </c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220">
        <v>160</v>
      </c>
      <c r="B278" s="221">
        <v>44141</v>
      </c>
      <c r="C278" s="221"/>
      <c r="D278" s="222" t="s">
        <v>482</v>
      </c>
      <c r="E278" s="223" t="s">
        <v>623</v>
      </c>
      <c r="F278" s="193">
        <v>231</v>
      </c>
      <c r="G278" s="223"/>
      <c r="H278" s="223">
        <v>281</v>
      </c>
      <c r="I278" s="225">
        <v>281</v>
      </c>
      <c r="J278" s="195" t="s">
        <v>681</v>
      </c>
      <c r="K278" s="196">
        <f t="shared" si="90"/>
        <v>50</v>
      </c>
      <c r="L278" s="197">
        <f t="shared" si="91"/>
        <v>0.21645021645021645</v>
      </c>
      <c r="M278" s="192" t="s">
        <v>591</v>
      </c>
      <c r="N278" s="198">
        <v>44358</v>
      </c>
      <c r="O278" s="1"/>
      <c r="P278" s="1"/>
      <c r="Q278" s="1"/>
      <c r="R278" s="6" t="s">
        <v>784</v>
      </c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246">
        <v>161</v>
      </c>
      <c r="B279" s="239">
        <v>44187</v>
      </c>
      <c r="C279" s="239"/>
      <c r="D279" s="240" t="s">
        <v>455</v>
      </c>
      <c r="E279" s="53" t="s">
        <v>623</v>
      </c>
      <c r="F279" s="241" t="s">
        <v>813</v>
      </c>
      <c r="G279" s="53"/>
      <c r="H279" s="53"/>
      <c r="I279" s="242">
        <v>239</v>
      </c>
      <c r="J279" s="238" t="s">
        <v>594</v>
      </c>
      <c r="K279" s="238"/>
      <c r="L279" s="243"/>
      <c r="M279" s="244"/>
      <c r="N279" s="245"/>
      <c r="O279" s="1"/>
      <c r="P279" s="1"/>
      <c r="Q279" s="1"/>
      <c r="R279" s="6" t="s">
        <v>784</v>
      </c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220">
        <v>162</v>
      </c>
      <c r="B280" s="221">
        <v>44258</v>
      </c>
      <c r="C280" s="221"/>
      <c r="D280" s="222" t="s">
        <v>809</v>
      </c>
      <c r="E280" s="223" t="s">
        <v>623</v>
      </c>
      <c r="F280" s="193">
        <v>495</v>
      </c>
      <c r="G280" s="223"/>
      <c r="H280" s="223">
        <v>595</v>
      </c>
      <c r="I280" s="225">
        <v>590</v>
      </c>
      <c r="J280" s="195" t="s">
        <v>875</v>
      </c>
      <c r="K280" s="196">
        <f t="shared" ref="K280" si="92">H280-F280</f>
        <v>100</v>
      </c>
      <c r="L280" s="197">
        <f t="shared" ref="L280" si="93">K280/F280</f>
        <v>0.20202020202020202</v>
      </c>
      <c r="M280" s="192" t="s">
        <v>591</v>
      </c>
      <c r="N280" s="198">
        <v>44589</v>
      </c>
      <c r="O280" s="1"/>
      <c r="P280" s="1"/>
      <c r="R280" s="6" t="s">
        <v>784</v>
      </c>
    </row>
    <row r="281" spans="1:26" ht="12.75" customHeight="1">
      <c r="A281" s="220">
        <v>163</v>
      </c>
      <c r="B281" s="221">
        <v>44274</v>
      </c>
      <c r="C281" s="221"/>
      <c r="D281" s="222" t="s">
        <v>343</v>
      </c>
      <c r="E281" s="223" t="s">
        <v>623</v>
      </c>
      <c r="F281" s="193">
        <v>355</v>
      </c>
      <c r="G281" s="223"/>
      <c r="H281" s="223">
        <v>422.5</v>
      </c>
      <c r="I281" s="225">
        <v>420</v>
      </c>
      <c r="J281" s="195" t="s">
        <v>814</v>
      </c>
      <c r="K281" s="196">
        <f t="shared" ref="K281:K284" si="94">H281-F281</f>
        <v>67.5</v>
      </c>
      <c r="L281" s="197">
        <f t="shared" ref="L281:L284" si="95">K281/F281</f>
        <v>0.19014084507042253</v>
      </c>
      <c r="M281" s="192" t="s">
        <v>591</v>
      </c>
      <c r="N281" s="198">
        <v>44361</v>
      </c>
      <c r="O281" s="1"/>
      <c r="R281" s="247" t="s">
        <v>784</v>
      </c>
    </row>
    <row r="282" spans="1:26" ht="12.75" customHeight="1">
      <c r="A282" s="220">
        <v>164</v>
      </c>
      <c r="B282" s="221">
        <v>44295</v>
      </c>
      <c r="C282" s="221"/>
      <c r="D282" s="222" t="s">
        <v>815</v>
      </c>
      <c r="E282" s="223" t="s">
        <v>623</v>
      </c>
      <c r="F282" s="193">
        <v>555</v>
      </c>
      <c r="G282" s="223"/>
      <c r="H282" s="223">
        <v>663</v>
      </c>
      <c r="I282" s="225">
        <v>663</v>
      </c>
      <c r="J282" s="195" t="s">
        <v>816</v>
      </c>
      <c r="K282" s="196">
        <f t="shared" si="94"/>
        <v>108</v>
      </c>
      <c r="L282" s="197">
        <f t="shared" si="95"/>
        <v>0.19459459459459461</v>
      </c>
      <c r="M282" s="192" t="s">
        <v>591</v>
      </c>
      <c r="N282" s="198">
        <v>44321</v>
      </c>
      <c r="O282" s="1"/>
      <c r="P282" s="1"/>
      <c r="Q282" s="1"/>
      <c r="R282" s="247" t="s">
        <v>784</v>
      </c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220">
        <v>165</v>
      </c>
      <c r="B283" s="221">
        <v>44308</v>
      </c>
      <c r="C283" s="221"/>
      <c r="D283" s="222" t="s">
        <v>376</v>
      </c>
      <c r="E283" s="223" t="s">
        <v>623</v>
      </c>
      <c r="F283" s="193">
        <v>126.5</v>
      </c>
      <c r="G283" s="223"/>
      <c r="H283" s="223">
        <v>155</v>
      </c>
      <c r="I283" s="225">
        <v>155</v>
      </c>
      <c r="J283" s="195" t="s">
        <v>681</v>
      </c>
      <c r="K283" s="196">
        <f t="shared" si="94"/>
        <v>28.5</v>
      </c>
      <c r="L283" s="197">
        <f t="shared" si="95"/>
        <v>0.22529644268774704</v>
      </c>
      <c r="M283" s="192" t="s">
        <v>591</v>
      </c>
      <c r="N283" s="198">
        <v>44362</v>
      </c>
      <c r="O283" s="1"/>
      <c r="R283" s="247" t="s">
        <v>784</v>
      </c>
    </row>
    <row r="284" spans="1:26" ht="12.75" customHeight="1">
      <c r="A284" s="293">
        <v>166</v>
      </c>
      <c r="B284" s="294">
        <v>44368</v>
      </c>
      <c r="C284" s="294"/>
      <c r="D284" s="295" t="s">
        <v>394</v>
      </c>
      <c r="E284" s="296" t="s">
        <v>623</v>
      </c>
      <c r="F284" s="297">
        <v>287.5</v>
      </c>
      <c r="G284" s="296"/>
      <c r="H284" s="296">
        <v>245</v>
      </c>
      <c r="I284" s="298">
        <v>344</v>
      </c>
      <c r="J284" s="205" t="s">
        <v>853</v>
      </c>
      <c r="K284" s="206">
        <f t="shared" si="94"/>
        <v>-42.5</v>
      </c>
      <c r="L284" s="207">
        <f t="shared" si="95"/>
        <v>-0.14782608695652175</v>
      </c>
      <c r="M284" s="203" t="s">
        <v>604</v>
      </c>
      <c r="N284" s="200">
        <v>44508</v>
      </c>
      <c r="O284" s="1"/>
      <c r="R284" s="247" t="s">
        <v>784</v>
      </c>
    </row>
    <row r="285" spans="1:26" ht="12.75" customHeight="1">
      <c r="A285" s="246">
        <v>167</v>
      </c>
      <c r="B285" s="239">
        <v>44368</v>
      </c>
      <c r="C285" s="239"/>
      <c r="D285" s="240" t="s">
        <v>482</v>
      </c>
      <c r="E285" s="53" t="s">
        <v>623</v>
      </c>
      <c r="F285" s="241" t="s">
        <v>817</v>
      </c>
      <c r="G285" s="53"/>
      <c r="H285" s="53"/>
      <c r="I285" s="242">
        <v>320</v>
      </c>
      <c r="J285" s="238" t="s">
        <v>594</v>
      </c>
      <c r="K285" s="246"/>
      <c r="L285" s="239"/>
      <c r="M285" s="239"/>
      <c r="N285" s="240"/>
      <c r="O285" s="41"/>
      <c r="R285" s="247" t="s">
        <v>784</v>
      </c>
    </row>
    <row r="286" spans="1:26" ht="12.75" customHeight="1">
      <c r="A286" s="220">
        <v>168</v>
      </c>
      <c r="B286" s="221">
        <v>44406</v>
      </c>
      <c r="C286" s="221"/>
      <c r="D286" s="222" t="s">
        <v>376</v>
      </c>
      <c r="E286" s="223" t="s">
        <v>623</v>
      </c>
      <c r="F286" s="193">
        <v>162.5</v>
      </c>
      <c r="G286" s="223"/>
      <c r="H286" s="223">
        <v>200</v>
      </c>
      <c r="I286" s="225">
        <v>200</v>
      </c>
      <c r="J286" s="195" t="s">
        <v>681</v>
      </c>
      <c r="K286" s="196">
        <f t="shared" ref="K286" si="96">H286-F286</f>
        <v>37.5</v>
      </c>
      <c r="L286" s="197">
        <f t="shared" ref="L286" si="97">K286/F286</f>
        <v>0.23076923076923078</v>
      </c>
      <c r="M286" s="192" t="s">
        <v>591</v>
      </c>
      <c r="N286" s="198">
        <v>44571</v>
      </c>
      <c r="O286" s="1"/>
      <c r="R286" s="247" t="s">
        <v>784</v>
      </c>
    </row>
    <row r="287" spans="1:26" ht="12.75" customHeight="1">
      <c r="A287" s="220">
        <v>169</v>
      </c>
      <c r="B287" s="221">
        <v>44462</v>
      </c>
      <c r="C287" s="221"/>
      <c r="D287" s="222" t="s">
        <v>822</v>
      </c>
      <c r="E287" s="223" t="s">
        <v>623</v>
      </c>
      <c r="F287" s="193">
        <v>1235</v>
      </c>
      <c r="G287" s="223"/>
      <c r="H287" s="223">
        <v>1505</v>
      </c>
      <c r="I287" s="225">
        <v>1500</v>
      </c>
      <c r="J287" s="195" t="s">
        <v>681</v>
      </c>
      <c r="K287" s="196">
        <f t="shared" ref="K287" si="98">H287-F287</f>
        <v>270</v>
      </c>
      <c r="L287" s="197">
        <f t="shared" ref="L287" si="99">K287/F287</f>
        <v>0.21862348178137653</v>
      </c>
      <c r="M287" s="192" t="s">
        <v>591</v>
      </c>
      <c r="N287" s="198">
        <v>44564</v>
      </c>
      <c r="O287" s="1"/>
      <c r="R287" s="247" t="s">
        <v>784</v>
      </c>
    </row>
    <row r="288" spans="1:26" ht="12.75" customHeight="1">
      <c r="A288" s="264">
        <v>170</v>
      </c>
      <c r="B288" s="265">
        <v>44480</v>
      </c>
      <c r="C288" s="265"/>
      <c r="D288" s="266" t="s">
        <v>824</v>
      </c>
      <c r="E288" s="267" t="s">
        <v>623</v>
      </c>
      <c r="F288" s="268" t="s">
        <v>829</v>
      </c>
      <c r="G288" s="267"/>
      <c r="H288" s="267"/>
      <c r="I288" s="267">
        <v>145</v>
      </c>
      <c r="J288" s="269" t="s">
        <v>594</v>
      </c>
      <c r="K288" s="264"/>
      <c r="L288" s="265"/>
      <c r="M288" s="265"/>
      <c r="N288" s="266"/>
      <c r="O288" s="41"/>
      <c r="R288" s="247" t="s">
        <v>784</v>
      </c>
    </row>
    <row r="289" spans="1:18" ht="12.75" customHeight="1">
      <c r="A289" s="270">
        <v>171</v>
      </c>
      <c r="B289" s="271">
        <v>44481</v>
      </c>
      <c r="C289" s="271"/>
      <c r="D289" s="272" t="s">
        <v>261</v>
      </c>
      <c r="E289" s="273" t="s">
        <v>623</v>
      </c>
      <c r="F289" s="274" t="s">
        <v>826</v>
      </c>
      <c r="G289" s="273"/>
      <c r="H289" s="273"/>
      <c r="I289" s="273">
        <v>380</v>
      </c>
      <c r="J289" s="275" t="s">
        <v>594</v>
      </c>
      <c r="K289" s="270"/>
      <c r="L289" s="271"/>
      <c r="M289" s="271"/>
      <c r="N289" s="272"/>
      <c r="O289" s="41"/>
      <c r="R289" s="247" t="s">
        <v>784</v>
      </c>
    </row>
    <row r="290" spans="1:18" ht="12.75" customHeight="1">
      <c r="A290" s="270">
        <v>172</v>
      </c>
      <c r="B290" s="271">
        <v>44481</v>
      </c>
      <c r="C290" s="271"/>
      <c r="D290" s="272" t="s">
        <v>402</v>
      </c>
      <c r="E290" s="273" t="s">
        <v>623</v>
      </c>
      <c r="F290" s="274" t="s">
        <v>827</v>
      </c>
      <c r="G290" s="273"/>
      <c r="H290" s="273"/>
      <c r="I290" s="273">
        <v>56</v>
      </c>
      <c r="J290" s="275" t="s">
        <v>594</v>
      </c>
      <c r="K290" s="270"/>
      <c r="L290" s="271"/>
      <c r="M290" s="271"/>
      <c r="N290" s="272"/>
      <c r="O290" s="41"/>
      <c r="R290" s="247"/>
    </row>
    <row r="291" spans="1:18" ht="12.75" customHeight="1">
      <c r="A291" s="276">
        <v>173</v>
      </c>
      <c r="B291" s="271">
        <v>44551</v>
      </c>
      <c r="C291" s="276"/>
      <c r="D291" s="276" t="s">
        <v>119</v>
      </c>
      <c r="E291" s="273" t="s">
        <v>623</v>
      </c>
      <c r="F291" s="273" t="s">
        <v>857</v>
      </c>
      <c r="G291" s="273"/>
      <c r="H291" s="273"/>
      <c r="I291" s="273">
        <v>3000</v>
      </c>
      <c r="J291" s="273" t="s">
        <v>594</v>
      </c>
      <c r="K291" s="273"/>
      <c r="L291" s="273"/>
      <c r="M291" s="273"/>
      <c r="N291" s="276"/>
      <c r="O291" s="41"/>
      <c r="R291" s="247"/>
    </row>
    <row r="292" spans="1:18" ht="12.75" customHeight="1">
      <c r="A292" s="276">
        <v>174</v>
      </c>
      <c r="B292" s="271">
        <v>44606</v>
      </c>
      <c r="C292" s="276"/>
      <c r="D292" s="276" t="s">
        <v>428</v>
      </c>
      <c r="E292" s="273" t="s">
        <v>623</v>
      </c>
      <c r="F292" s="273" t="s">
        <v>1015</v>
      </c>
      <c r="G292" s="273"/>
      <c r="H292" s="273"/>
      <c r="I292" s="273">
        <v>764</v>
      </c>
      <c r="J292" s="273" t="s">
        <v>594</v>
      </c>
      <c r="K292" s="273"/>
      <c r="L292" s="273"/>
      <c r="M292" s="273"/>
      <c r="N292" s="276"/>
      <c r="O292" s="41"/>
      <c r="R292" s="247"/>
    </row>
    <row r="293" spans="1:18" ht="12.75" customHeight="1">
      <c r="A293" s="276"/>
      <c r="B293" s="271"/>
      <c r="C293" s="276"/>
      <c r="D293" s="276"/>
      <c r="E293" s="273"/>
      <c r="F293" s="273"/>
      <c r="G293" s="273"/>
      <c r="H293" s="273"/>
      <c r="I293" s="273"/>
      <c r="J293" s="273"/>
      <c r="K293" s="273"/>
      <c r="L293" s="273"/>
      <c r="M293" s="273"/>
      <c r="N293" s="276"/>
      <c r="O293" s="41"/>
      <c r="R293" s="247"/>
    </row>
    <row r="294" spans="1:18" ht="12.75" customHeight="1">
      <c r="F294" s="56"/>
      <c r="G294" s="56"/>
      <c r="H294" s="56"/>
      <c r="I294" s="56"/>
      <c r="J294" s="41"/>
      <c r="K294" s="56"/>
      <c r="L294" s="56"/>
      <c r="M294" s="56"/>
      <c r="O294" s="41"/>
      <c r="R294" s="247"/>
    </row>
    <row r="295" spans="1:18" ht="12.75" customHeight="1">
      <c r="A295" s="246"/>
      <c r="B295" s="248" t="s">
        <v>818</v>
      </c>
      <c r="F295" s="56"/>
      <c r="G295" s="56"/>
      <c r="H295" s="56"/>
      <c r="I295" s="56"/>
      <c r="J295" s="41"/>
      <c r="K295" s="56"/>
      <c r="L295" s="56"/>
      <c r="M295" s="56"/>
      <c r="O295" s="41"/>
      <c r="R295" s="247"/>
    </row>
    <row r="296" spans="1:18" ht="12.75" customHeight="1">
      <c r="F296" s="56"/>
      <c r="G296" s="56"/>
      <c r="H296" s="56"/>
      <c r="I296" s="56"/>
      <c r="J296" s="41"/>
      <c r="K296" s="56"/>
      <c r="L296" s="56"/>
      <c r="M296" s="56"/>
      <c r="O296" s="41"/>
      <c r="R296" s="56"/>
    </row>
    <row r="297" spans="1:18" ht="12.75" customHeight="1">
      <c r="F297" s="56"/>
      <c r="G297" s="56"/>
      <c r="H297" s="56"/>
      <c r="I297" s="56"/>
      <c r="J297" s="41"/>
      <c r="K297" s="56"/>
      <c r="L297" s="56"/>
      <c r="M297" s="56"/>
      <c r="O297" s="41"/>
      <c r="R297" s="56"/>
    </row>
    <row r="298" spans="1:18" ht="12.75" customHeight="1">
      <c r="F298" s="56"/>
      <c r="G298" s="56"/>
      <c r="H298" s="56"/>
      <c r="I298" s="56"/>
      <c r="J298" s="41"/>
      <c r="K298" s="56"/>
      <c r="L298" s="56"/>
      <c r="M298" s="56"/>
      <c r="O298" s="41"/>
      <c r="R298" s="56"/>
    </row>
    <row r="299" spans="1:18" ht="12.75" customHeight="1">
      <c r="F299" s="56"/>
      <c r="G299" s="56"/>
      <c r="H299" s="56"/>
      <c r="I299" s="56"/>
      <c r="J299" s="41"/>
      <c r="K299" s="56"/>
      <c r="L299" s="56"/>
      <c r="M299" s="56"/>
      <c r="O299" s="41"/>
      <c r="R299" s="56"/>
    </row>
    <row r="300" spans="1:18" ht="12.75" customHeight="1">
      <c r="F300" s="56"/>
      <c r="G300" s="56"/>
      <c r="H300" s="56"/>
      <c r="I300" s="56"/>
      <c r="J300" s="41"/>
      <c r="K300" s="56"/>
      <c r="L300" s="56"/>
      <c r="M300" s="56"/>
      <c r="O300" s="41"/>
      <c r="R300" s="56"/>
    </row>
    <row r="301" spans="1:18" ht="12.75" customHeight="1">
      <c r="F301" s="56"/>
      <c r="G301" s="56"/>
      <c r="H301" s="56"/>
      <c r="I301" s="56"/>
      <c r="J301" s="41"/>
      <c r="K301" s="56"/>
      <c r="L301" s="56"/>
      <c r="M301" s="56"/>
      <c r="O301" s="41"/>
      <c r="R301" s="56"/>
    </row>
    <row r="302" spans="1:18" ht="12.75" customHeight="1">
      <c r="F302" s="56"/>
      <c r="G302" s="56"/>
      <c r="H302" s="56"/>
      <c r="I302" s="56"/>
      <c r="J302" s="41"/>
      <c r="K302" s="56"/>
      <c r="L302" s="56"/>
      <c r="M302" s="56"/>
      <c r="O302" s="41"/>
      <c r="R302" s="56"/>
    </row>
    <row r="303" spans="1:18" ht="12.75" customHeight="1">
      <c r="F303" s="56"/>
      <c r="G303" s="56"/>
      <c r="H303" s="56"/>
      <c r="I303" s="56"/>
      <c r="J303" s="41"/>
      <c r="K303" s="56"/>
      <c r="L303" s="56"/>
      <c r="M303" s="56"/>
      <c r="O303" s="41"/>
      <c r="R303" s="56"/>
    </row>
    <row r="304" spans="1:18" ht="12.75" customHeight="1">
      <c r="F304" s="56"/>
      <c r="G304" s="56"/>
      <c r="H304" s="56"/>
      <c r="I304" s="56"/>
      <c r="J304" s="41"/>
      <c r="K304" s="56"/>
      <c r="L304" s="56"/>
      <c r="M304" s="56"/>
      <c r="O304" s="41"/>
      <c r="R304" s="56"/>
    </row>
    <row r="305" spans="1:18" ht="12.75" customHeight="1">
      <c r="A305" s="249"/>
      <c r="F305" s="56"/>
      <c r="G305" s="56"/>
      <c r="H305" s="56"/>
      <c r="I305" s="56"/>
      <c r="J305" s="41"/>
      <c r="K305" s="56"/>
      <c r="L305" s="56"/>
      <c r="M305" s="56"/>
      <c r="O305" s="41"/>
      <c r="R305" s="56"/>
    </row>
    <row r="306" spans="1:18" ht="12.75" customHeight="1">
      <c r="A306" s="249"/>
      <c r="F306" s="56"/>
      <c r="G306" s="56"/>
      <c r="H306" s="56"/>
      <c r="I306" s="56"/>
      <c r="J306" s="41"/>
      <c r="K306" s="56"/>
      <c r="L306" s="56"/>
      <c r="M306" s="56"/>
      <c r="O306" s="41"/>
      <c r="R306" s="56"/>
    </row>
    <row r="307" spans="1:18" ht="12.75" customHeight="1">
      <c r="A307" s="53"/>
      <c r="F307" s="56"/>
      <c r="G307" s="56"/>
      <c r="H307" s="56"/>
      <c r="I307" s="56"/>
      <c r="J307" s="41"/>
      <c r="K307" s="56"/>
      <c r="L307" s="56"/>
      <c r="M307" s="56"/>
      <c r="O307" s="41"/>
      <c r="R307" s="56"/>
    </row>
    <row r="308" spans="1:18" ht="12.75" customHeight="1">
      <c r="F308" s="56"/>
      <c r="G308" s="56"/>
      <c r="H308" s="56"/>
      <c r="I308" s="56"/>
      <c r="J308" s="41"/>
      <c r="K308" s="56"/>
      <c r="L308" s="56"/>
      <c r="M308" s="56"/>
      <c r="O308" s="41"/>
      <c r="R308" s="56"/>
    </row>
    <row r="309" spans="1:18" ht="12.75" customHeight="1">
      <c r="F309" s="56"/>
      <c r="G309" s="56"/>
      <c r="H309" s="56"/>
      <c r="I309" s="56"/>
      <c r="J309" s="41"/>
      <c r="K309" s="56"/>
      <c r="L309" s="56"/>
      <c r="M309" s="56"/>
      <c r="O309" s="41"/>
      <c r="R309" s="56"/>
    </row>
    <row r="310" spans="1:18" ht="12.75" customHeight="1">
      <c r="F310" s="56"/>
      <c r="G310" s="56"/>
      <c r="H310" s="56"/>
      <c r="I310" s="56"/>
      <c r="J310" s="41"/>
      <c r="K310" s="56"/>
      <c r="L310" s="56"/>
      <c r="M310" s="56"/>
      <c r="O310" s="41"/>
      <c r="R310" s="56"/>
    </row>
    <row r="311" spans="1:18" ht="12.75" customHeight="1">
      <c r="F311" s="56"/>
      <c r="G311" s="56"/>
      <c r="H311" s="56"/>
      <c r="I311" s="56"/>
      <c r="J311" s="41"/>
      <c r="K311" s="56"/>
      <c r="L311" s="56"/>
      <c r="M311" s="56"/>
      <c r="O311" s="41"/>
      <c r="R311" s="56"/>
    </row>
    <row r="312" spans="1:18" ht="12.75" customHeight="1">
      <c r="F312" s="56"/>
      <c r="G312" s="56"/>
      <c r="H312" s="56"/>
      <c r="I312" s="56"/>
      <c r="J312" s="41"/>
      <c r="K312" s="56"/>
      <c r="L312" s="56"/>
      <c r="M312" s="56"/>
      <c r="O312" s="41"/>
      <c r="R312" s="56"/>
    </row>
    <row r="313" spans="1:18" ht="12.75" customHeight="1">
      <c r="F313" s="56"/>
      <c r="G313" s="56"/>
      <c r="H313" s="56"/>
      <c r="I313" s="56"/>
      <c r="J313" s="41"/>
      <c r="K313" s="56"/>
      <c r="L313" s="56"/>
      <c r="M313" s="56"/>
      <c r="O313" s="41"/>
      <c r="R313" s="56"/>
    </row>
    <row r="314" spans="1:18" ht="12.75" customHeight="1">
      <c r="F314" s="56"/>
      <c r="G314" s="56"/>
      <c r="H314" s="56"/>
      <c r="I314" s="56"/>
      <c r="J314" s="41"/>
      <c r="K314" s="56"/>
      <c r="L314" s="56"/>
      <c r="M314" s="56"/>
      <c r="O314" s="41"/>
      <c r="R314" s="56"/>
    </row>
    <row r="315" spans="1:18" ht="12.75" customHeight="1">
      <c r="F315" s="56"/>
      <c r="G315" s="56"/>
      <c r="H315" s="56"/>
      <c r="I315" s="56"/>
      <c r="J315" s="41"/>
      <c r="K315" s="56"/>
      <c r="L315" s="56"/>
      <c r="M315" s="56"/>
      <c r="O315" s="41"/>
      <c r="R315" s="56"/>
    </row>
    <row r="316" spans="1:18" ht="12.75" customHeight="1">
      <c r="F316" s="56"/>
      <c r="G316" s="56"/>
      <c r="H316" s="56"/>
      <c r="I316" s="56"/>
      <c r="J316" s="41"/>
      <c r="K316" s="56"/>
      <c r="L316" s="56"/>
      <c r="M316" s="56"/>
      <c r="O316" s="41"/>
      <c r="R316" s="56"/>
    </row>
    <row r="317" spans="1:18" ht="12.75" customHeight="1">
      <c r="F317" s="56"/>
      <c r="G317" s="56"/>
      <c r="H317" s="56"/>
      <c r="I317" s="56"/>
      <c r="J317" s="41"/>
      <c r="K317" s="56"/>
      <c r="L317" s="56"/>
      <c r="M317" s="56"/>
      <c r="O317" s="41"/>
      <c r="R317" s="56"/>
    </row>
    <row r="318" spans="1:18" ht="12.75" customHeight="1">
      <c r="F318" s="56"/>
      <c r="G318" s="56"/>
      <c r="H318" s="56"/>
      <c r="I318" s="56"/>
      <c r="J318" s="41"/>
      <c r="K318" s="56"/>
      <c r="L318" s="56"/>
      <c r="M318" s="56"/>
      <c r="O318" s="41"/>
      <c r="R318" s="56"/>
    </row>
    <row r="319" spans="1:18" ht="12.75" customHeight="1">
      <c r="F319" s="56"/>
      <c r="G319" s="56"/>
      <c r="H319" s="56"/>
      <c r="I319" s="56"/>
      <c r="J319" s="41"/>
      <c r="K319" s="56"/>
      <c r="L319" s="56"/>
      <c r="M319" s="56"/>
      <c r="O319" s="41"/>
      <c r="R319" s="56"/>
    </row>
    <row r="320" spans="1:18" ht="12.75" customHeight="1">
      <c r="F320" s="56"/>
      <c r="G320" s="56"/>
      <c r="H320" s="56"/>
      <c r="I320" s="56"/>
      <c r="J320" s="41"/>
      <c r="K320" s="56"/>
      <c r="L320" s="56"/>
      <c r="M320" s="56"/>
      <c r="O320" s="41"/>
      <c r="R320" s="56"/>
    </row>
    <row r="321" spans="6:18" ht="12.75" customHeight="1">
      <c r="F321" s="56"/>
      <c r="G321" s="56"/>
      <c r="H321" s="56"/>
      <c r="I321" s="56"/>
      <c r="J321" s="41"/>
      <c r="K321" s="56"/>
      <c r="L321" s="56"/>
      <c r="M321" s="56"/>
      <c r="O321" s="41"/>
      <c r="R321" s="56"/>
    </row>
    <row r="322" spans="6:18" ht="12.75" customHeight="1">
      <c r="F322" s="56"/>
      <c r="G322" s="56"/>
      <c r="H322" s="56"/>
      <c r="I322" s="56"/>
      <c r="J322" s="41"/>
      <c r="K322" s="56"/>
      <c r="L322" s="56"/>
      <c r="M322" s="56"/>
      <c r="O322" s="41"/>
      <c r="R322" s="56"/>
    </row>
    <row r="323" spans="6:18" ht="12.75" customHeight="1">
      <c r="F323" s="56"/>
      <c r="G323" s="56"/>
      <c r="H323" s="56"/>
      <c r="I323" s="56"/>
      <c r="J323" s="41"/>
      <c r="K323" s="56"/>
      <c r="L323" s="56"/>
      <c r="M323" s="56"/>
      <c r="O323" s="41"/>
      <c r="R323" s="56"/>
    </row>
    <row r="324" spans="6:18" ht="12.75" customHeight="1">
      <c r="F324" s="56"/>
      <c r="G324" s="56"/>
      <c r="H324" s="56"/>
      <c r="I324" s="56"/>
      <c r="J324" s="41"/>
      <c r="K324" s="56"/>
      <c r="L324" s="56"/>
      <c r="M324" s="56"/>
      <c r="O324" s="41"/>
      <c r="R324" s="56"/>
    </row>
    <row r="325" spans="6:18" ht="12.75" customHeight="1">
      <c r="F325" s="56"/>
      <c r="G325" s="56"/>
      <c r="H325" s="56"/>
      <c r="I325" s="56"/>
      <c r="J325" s="41"/>
      <c r="K325" s="56"/>
      <c r="L325" s="56"/>
      <c r="M325" s="56"/>
      <c r="O325" s="41"/>
      <c r="R325" s="56"/>
    </row>
    <row r="326" spans="6:18" ht="12.75" customHeight="1">
      <c r="F326" s="56"/>
      <c r="G326" s="56"/>
      <c r="H326" s="56"/>
      <c r="I326" s="56"/>
      <c r="J326" s="41"/>
      <c r="K326" s="56"/>
      <c r="L326" s="56"/>
      <c r="M326" s="56"/>
      <c r="O326" s="41"/>
      <c r="R326" s="56"/>
    </row>
    <row r="327" spans="6:18" ht="12.75" customHeight="1">
      <c r="F327" s="56"/>
      <c r="G327" s="56"/>
      <c r="H327" s="56"/>
      <c r="I327" s="56"/>
      <c r="J327" s="41"/>
      <c r="K327" s="56"/>
      <c r="L327" s="56"/>
      <c r="M327" s="56"/>
      <c r="O327" s="41"/>
      <c r="R327" s="56"/>
    </row>
    <row r="328" spans="6:18" ht="12.75" customHeight="1">
      <c r="F328" s="56"/>
      <c r="G328" s="56"/>
      <c r="H328" s="56"/>
      <c r="I328" s="56"/>
      <c r="J328" s="41"/>
      <c r="K328" s="56"/>
      <c r="L328" s="56"/>
      <c r="M328" s="56"/>
      <c r="O328" s="41"/>
      <c r="R328" s="56"/>
    </row>
    <row r="329" spans="6:18" ht="12.75" customHeight="1">
      <c r="F329" s="56"/>
      <c r="G329" s="56"/>
      <c r="H329" s="56"/>
      <c r="I329" s="56"/>
      <c r="J329" s="41"/>
      <c r="K329" s="56"/>
      <c r="L329" s="56"/>
      <c r="M329" s="56"/>
      <c r="O329" s="41"/>
      <c r="R329" s="56"/>
    </row>
    <row r="330" spans="6:18" ht="12.75" customHeight="1">
      <c r="F330" s="56"/>
      <c r="G330" s="56"/>
      <c r="H330" s="56"/>
      <c r="I330" s="56"/>
      <c r="J330" s="41"/>
      <c r="K330" s="56"/>
      <c r="L330" s="56"/>
      <c r="M330" s="56"/>
      <c r="O330" s="41"/>
      <c r="R330" s="56"/>
    </row>
    <row r="331" spans="6:18" ht="12.75" customHeight="1">
      <c r="F331" s="56"/>
      <c r="G331" s="56"/>
      <c r="H331" s="56"/>
      <c r="I331" s="56"/>
      <c r="J331" s="41"/>
      <c r="K331" s="56"/>
      <c r="L331" s="56"/>
      <c r="M331" s="56"/>
      <c r="O331" s="41"/>
      <c r="R331" s="56"/>
    </row>
    <row r="332" spans="6:18" ht="12.75" customHeight="1">
      <c r="F332" s="56"/>
      <c r="G332" s="56"/>
      <c r="H332" s="56"/>
      <c r="I332" s="56"/>
      <c r="J332" s="41"/>
      <c r="K332" s="56"/>
      <c r="L332" s="56"/>
      <c r="M332" s="56"/>
      <c r="O332" s="41"/>
      <c r="R332" s="56"/>
    </row>
    <row r="333" spans="6:18" ht="12.75" customHeight="1">
      <c r="F333" s="56"/>
      <c r="G333" s="56"/>
      <c r="H333" s="56"/>
      <c r="I333" s="56"/>
      <c r="J333" s="41"/>
      <c r="K333" s="56"/>
      <c r="L333" s="56"/>
      <c r="M333" s="56"/>
      <c r="O333" s="41"/>
      <c r="R333" s="56"/>
    </row>
    <row r="334" spans="6:18" ht="12.75" customHeight="1">
      <c r="F334" s="56"/>
      <c r="G334" s="56"/>
      <c r="H334" s="56"/>
      <c r="I334" s="56"/>
      <c r="J334" s="41"/>
      <c r="K334" s="56"/>
      <c r="L334" s="56"/>
      <c r="M334" s="56"/>
      <c r="O334" s="41"/>
      <c r="R334" s="56"/>
    </row>
    <row r="335" spans="6:18" ht="12.75" customHeight="1">
      <c r="F335" s="56"/>
      <c r="G335" s="56"/>
      <c r="H335" s="56"/>
      <c r="I335" s="56"/>
      <c r="J335" s="41"/>
      <c r="K335" s="56"/>
      <c r="L335" s="56"/>
      <c r="M335" s="56"/>
      <c r="O335" s="41"/>
      <c r="R335" s="56"/>
    </row>
    <row r="336" spans="6:18" ht="12.75" customHeight="1">
      <c r="F336" s="56"/>
      <c r="G336" s="56"/>
      <c r="H336" s="56"/>
      <c r="I336" s="56"/>
      <c r="J336" s="41"/>
      <c r="K336" s="56"/>
      <c r="L336" s="56"/>
      <c r="M336" s="56"/>
      <c r="O336" s="41"/>
      <c r="R336" s="56"/>
    </row>
    <row r="337" spans="6:18" ht="12.75" customHeight="1">
      <c r="F337" s="56"/>
      <c r="G337" s="56"/>
      <c r="H337" s="56"/>
      <c r="I337" s="56"/>
      <c r="J337" s="41"/>
      <c r="K337" s="56"/>
      <c r="L337" s="56"/>
      <c r="M337" s="56"/>
      <c r="O337" s="41"/>
      <c r="R337" s="56"/>
    </row>
    <row r="338" spans="6:18" ht="12.75" customHeight="1">
      <c r="F338" s="56"/>
      <c r="G338" s="56"/>
      <c r="H338" s="56"/>
      <c r="I338" s="56"/>
      <c r="J338" s="41"/>
      <c r="K338" s="56"/>
      <c r="L338" s="56"/>
      <c r="M338" s="56"/>
      <c r="O338" s="41"/>
      <c r="R338" s="56"/>
    </row>
    <row r="339" spans="6:18" ht="12.75" customHeight="1">
      <c r="F339" s="56"/>
      <c r="G339" s="56"/>
      <c r="H339" s="56"/>
      <c r="I339" s="56"/>
      <c r="J339" s="41"/>
      <c r="K339" s="56"/>
      <c r="L339" s="56"/>
      <c r="M339" s="56"/>
      <c r="O339" s="41"/>
      <c r="R339" s="56"/>
    </row>
    <row r="340" spans="6:18" ht="12.75" customHeight="1">
      <c r="F340" s="56"/>
      <c r="G340" s="56"/>
      <c r="H340" s="56"/>
      <c r="I340" s="56"/>
      <c r="J340" s="41"/>
      <c r="K340" s="56"/>
      <c r="L340" s="56"/>
      <c r="M340" s="56"/>
      <c r="O340" s="41"/>
      <c r="R340" s="56"/>
    </row>
    <row r="341" spans="6:18" ht="12.75" customHeight="1">
      <c r="F341" s="56"/>
      <c r="G341" s="56"/>
      <c r="H341" s="56"/>
      <c r="I341" s="56"/>
      <c r="J341" s="41"/>
      <c r="K341" s="56"/>
      <c r="L341" s="56"/>
      <c r="M341" s="56"/>
      <c r="O341" s="41"/>
      <c r="R341" s="56"/>
    </row>
    <row r="342" spans="6:18" ht="12.75" customHeight="1">
      <c r="F342" s="56"/>
      <c r="G342" s="56"/>
      <c r="H342" s="56"/>
      <c r="I342" s="56"/>
      <c r="J342" s="41"/>
      <c r="K342" s="56"/>
      <c r="L342" s="56"/>
      <c r="M342" s="56"/>
      <c r="O342" s="41"/>
      <c r="R342" s="56"/>
    </row>
    <row r="343" spans="6:18" ht="12.75" customHeight="1">
      <c r="F343" s="56"/>
      <c r="G343" s="56"/>
      <c r="H343" s="56"/>
      <c r="I343" s="56"/>
      <c r="J343" s="41"/>
      <c r="K343" s="56"/>
      <c r="L343" s="56"/>
      <c r="M343" s="56"/>
      <c r="O343" s="41"/>
      <c r="R343" s="56"/>
    </row>
    <row r="344" spans="6:18" ht="12.75" customHeight="1">
      <c r="F344" s="56"/>
      <c r="G344" s="56"/>
      <c r="H344" s="56"/>
      <c r="I344" s="56"/>
      <c r="J344" s="41"/>
      <c r="K344" s="56"/>
      <c r="L344" s="56"/>
      <c r="M344" s="56"/>
      <c r="O344" s="41"/>
      <c r="R344" s="56"/>
    </row>
    <row r="345" spans="6:18" ht="12.75" customHeight="1">
      <c r="F345" s="56"/>
      <c r="G345" s="56"/>
      <c r="H345" s="56"/>
      <c r="I345" s="56"/>
      <c r="J345" s="41"/>
      <c r="K345" s="56"/>
      <c r="L345" s="56"/>
      <c r="M345" s="56"/>
      <c r="O345" s="41"/>
      <c r="R345" s="56"/>
    </row>
    <row r="346" spans="6:18" ht="12.75" customHeight="1">
      <c r="F346" s="56"/>
      <c r="G346" s="56"/>
      <c r="H346" s="56"/>
      <c r="I346" s="56"/>
      <c r="J346" s="41"/>
      <c r="K346" s="56"/>
      <c r="L346" s="56"/>
      <c r="M346" s="56"/>
      <c r="O346" s="41"/>
      <c r="R346" s="56"/>
    </row>
    <row r="347" spans="6:18" ht="12.75" customHeight="1">
      <c r="F347" s="56"/>
      <c r="G347" s="56"/>
      <c r="H347" s="56"/>
      <c r="I347" s="56"/>
      <c r="J347" s="41"/>
      <c r="K347" s="56"/>
      <c r="L347" s="56"/>
      <c r="M347" s="56"/>
      <c r="O347" s="41"/>
      <c r="R347" s="56"/>
    </row>
    <row r="348" spans="6:18" ht="12.75" customHeight="1">
      <c r="F348" s="56"/>
      <c r="G348" s="56"/>
      <c r="H348" s="56"/>
      <c r="I348" s="56"/>
      <c r="J348" s="41"/>
      <c r="K348" s="56"/>
      <c r="L348" s="56"/>
      <c r="M348" s="56"/>
      <c r="O348" s="41"/>
      <c r="R348" s="56"/>
    </row>
    <row r="349" spans="6:18" ht="12.75" customHeight="1">
      <c r="F349" s="56"/>
      <c r="G349" s="56"/>
      <c r="H349" s="56"/>
      <c r="I349" s="56"/>
      <c r="J349" s="41"/>
      <c r="K349" s="56"/>
      <c r="L349" s="56"/>
      <c r="M349" s="56"/>
      <c r="O349" s="41"/>
      <c r="R349" s="56"/>
    </row>
    <row r="350" spans="6:18" ht="12.75" customHeight="1">
      <c r="F350" s="56"/>
      <c r="G350" s="56"/>
      <c r="H350" s="56"/>
      <c r="I350" s="56"/>
      <c r="J350" s="41"/>
      <c r="K350" s="56"/>
      <c r="L350" s="56"/>
      <c r="M350" s="56"/>
      <c r="O350" s="41"/>
      <c r="R350" s="56"/>
    </row>
    <row r="351" spans="6:18" ht="12.75" customHeight="1">
      <c r="F351" s="56"/>
      <c r="G351" s="56"/>
      <c r="H351" s="56"/>
      <c r="I351" s="56"/>
      <c r="J351" s="41"/>
      <c r="K351" s="56"/>
      <c r="L351" s="56"/>
      <c r="M351" s="56"/>
      <c r="O351" s="41"/>
      <c r="R351" s="56"/>
    </row>
    <row r="352" spans="6:18" ht="12.75" customHeight="1">
      <c r="F352" s="56"/>
      <c r="G352" s="56"/>
      <c r="H352" s="56"/>
      <c r="I352" s="56"/>
      <c r="J352" s="41"/>
      <c r="K352" s="56"/>
      <c r="L352" s="56"/>
      <c r="M352" s="56"/>
      <c r="O352" s="41"/>
      <c r="R352" s="56"/>
    </row>
    <row r="353" spans="6:18" ht="12.75" customHeight="1">
      <c r="F353" s="56"/>
      <c r="G353" s="56"/>
      <c r="H353" s="56"/>
      <c r="I353" s="56"/>
      <c r="J353" s="41"/>
      <c r="K353" s="56"/>
      <c r="L353" s="56"/>
      <c r="M353" s="56"/>
      <c r="O353" s="41"/>
      <c r="R353" s="56"/>
    </row>
    <row r="354" spans="6:18" ht="12.75" customHeight="1">
      <c r="F354" s="56"/>
      <c r="G354" s="56"/>
      <c r="H354" s="56"/>
      <c r="I354" s="56"/>
      <c r="J354" s="41"/>
      <c r="K354" s="56"/>
      <c r="L354" s="56"/>
      <c r="M354" s="56"/>
      <c r="O354" s="41"/>
      <c r="R354" s="56"/>
    </row>
    <row r="355" spans="6:18" ht="12.75" customHeight="1">
      <c r="F355" s="56"/>
      <c r="G355" s="56"/>
      <c r="H355" s="56"/>
      <c r="I355" s="56"/>
      <c r="J355" s="41"/>
      <c r="K355" s="56"/>
      <c r="L355" s="56"/>
      <c r="M355" s="56"/>
      <c r="O355" s="41"/>
      <c r="R355" s="56"/>
    </row>
    <row r="356" spans="6:18" ht="12.75" customHeight="1">
      <c r="F356" s="56"/>
      <c r="G356" s="56"/>
      <c r="H356" s="56"/>
      <c r="I356" s="56"/>
      <c r="J356" s="41"/>
      <c r="K356" s="56"/>
      <c r="L356" s="56"/>
      <c r="M356" s="56"/>
      <c r="O356" s="41"/>
      <c r="R356" s="56"/>
    </row>
    <row r="357" spans="6:18" ht="12.75" customHeight="1">
      <c r="F357" s="56"/>
      <c r="G357" s="56"/>
      <c r="H357" s="56"/>
      <c r="I357" s="56"/>
      <c r="J357" s="41"/>
      <c r="K357" s="56"/>
      <c r="L357" s="56"/>
      <c r="M357" s="56"/>
      <c r="O357" s="41"/>
      <c r="R357" s="56"/>
    </row>
    <row r="358" spans="6:18" ht="12.75" customHeight="1">
      <c r="F358" s="56"/>
      <c r="G358" s="56"/>
      <c r="H358" s="56"/>
      <c r="I358" s="56"/>
      <c r="J358" s="41"/>
      <c r="K358" s="56"/>
      <c r="L358" s="56"/>
      <c r="M358" s="56"/>
      <c r="O358" s="41"/>
      <c r="R358" s="56"/>
    </row>
    <row r="359" spans="6:18" ht="12.75" customHeight="1">
      <c r="F359" s="56"/>
      <c r="G359" s="56"/>
      <c r="H359" s="56"/>
      <c r="I359" s="56"/>
      <c r="J359" s="41"/>
      <c r="K359" s="56"/>
      <c r="L359" s="56"/>
      <c r="M359" s="56"/>
      <c r="O359" s="41"/>
      <c r="R359" s="56"/>
    </row>
    <row r="360" spans="6:18" ht="12.75" customHeight="1">
      <c r="F360" s="56"/>
      <c r="G360" s="56"/>
      <c r="H360" s="56"/>
      <c r="I360" s="56"/>
      <c r="J360" s="41"/>
      <c r="K360" s="56"/>
      <c r="L360" s="56"/>
      <c r="M360" s="56"/>
      <c r="O360" s="41"/>
      <c r="R360" s="56"/>
    </row>
    <row r="361" spans="6:18" ht="12.75" customHeight="1">
      <c r="F361" s="56"/>
      <c r="G361" s="56"/>
      <c r="H361" s="56"/>
      <c r="I361" s="56"/>
      <c r="J361" s="41"/>
      <c r="K361" s="56"/>
      <c r="L361" s="56"/>
      <c r="M361" s="56"/>
      <c r="O361" s="41"/>
      <c r="R361" s="56"/>
    </row>
    <row r="362" spans="6:18" ht="12.75" customHeight="1">
      <c r="F362" s="56"/>
      <c r="G362" s="56"/>
      <c r="H362" s="56"/>
      <c r="I362" s="56"/>
      <c r="J362" s="41"/>
      <c r="K362" s="56"/>
      <c r="L362" s="56"/>
      <c r="M362" s="56"/>
      <c r="O362" s="41"/>
      <c r="R362" s="56"/>
    </row>
    <row r="363" spans="6:18" ht="12.75" customHeight="1">
      <c r="F363" s="56"/>
      <c r="G363" s="56"/>
      <c r="H363" s="56"/>
      <c r="I363" s="56"/>
      <c r="J363" s="41"/>
      <c r="K363" s="56"/>
      <c r="L363" s="56"/>
      <c r="M363" s="56"/>
      <c r="O363" s="41"/>
      <c r="R363" s="56"/>
    </row>
    <row r="364" spans="6:18" ht="12.75" customHeight="1">
      <c r="F364" s="56"/>
      <c r="G364" s="56"/>
      <c r="H364" s="56"/>
      <c r="I364" s="56"/>
      <c r="J364" s="41"/>
      <c r="K364" s="56"/>
      <c r="L364" s="56"/>
      <c r="M364" s="56"/>
      <c r="O364" s="41"/>
      <c r="R364" s="56"/>
    </row>
    <row r="365" spans="6:18" ht="12.75" customHeight="1">
      <c r="F365" s="56"/>
      <c r="G365" s="56"/>
      <c r="H365" s="56"/>
      <c r="I365" s="56"/>
      <c r="J365" s="41"/>
      <c r="K365" s="56"/>
      <c r="L365" s="56"/>
      <c r="M365" s="56"/>
      <c r="O365" s="41"/>
      <c r="R365" s="56"/>
    </row>
    <row r="366" spans="6:18" ht="12.75" customHeight="1">
      <c r="F366" s="56"/>
      <c r="G366" s="56"/>
      <c r="H366" s="56"/>
      <c r="I366" s="56"/>
      <c r="J366" s="41"/>
      <c r="K366" s="56"/>
      <c r="L366" s="56"/>
      <c r="M366" s="56"/>
      <c r="O366" s="41"/>
      <c r="R366" s="56"/>
    </row>
    <row r="367" spans="6:18" ht="12.75" customHeight="1">
      <c r="F367" s="56"/>
      <c r="G367" s="56"/>
      <c r="H367" s="56"/>
      <c r="I367" s="56"/>
      <c r="J367" s="41"/>
      <c r="K367" s="56"/>
      <c r="L367" s="56"/>
      <c r="M367" s="56"/>
      <c r="O367" s="41"/>
      <c r="R367" s="56"/>
    </row>
    <row r="368" spans="6:18" ht="12.75" customHeight="1">
      <c r="F368" s="56"/>
      <c r="G368" s="56"/>
      <c r="H368" s="56"/>
      <c r="I368" s="56"/>
      <c r="J368" s="41"/>
      <c r="K368" s="56"/>
      <c r="L368" s="56"/>
      <c r="M368" s="56"/>
      <c r="O368" s="41"/>
      <c r="R368" s="56"/>
    </row>
    <row r="369" spans="6:18" ht="12.75" customHeight="1">
      <c r="F369" s="56"/>
      <c r="G369" s="56"/>
      <c r="H369" s="56"/>
      <c r="I369" s="56"/>
      <c r="J369" s="41"/>
      <c r="K369" s="56"/>
      <c r="L369" s="56"/>
      <c r="M369" s="56"/>
      <c r="O369" s="41"/>
      <c r="R369" s="56"/>
    </row>
    <row r="370" spans="6:18" ht="12.75" customHeight="1">
      <c r="F370" s="56"/>
      <c r="G370" s="56"/>
      <c r="H370" s="56"/>
      <c r="I370" s="56"/>
      <c r="J370" s="41"/>
      <c r="K370" s="56"/>
      <c r="L370" s="56"/>
      <c r="M370" s="56"/>
      <c r="O370" s="41"/>
      <c r="R370" s="56"/>
    </row>
    <row r="371" spans="6:18" ht="12.75" customHeight="1">
      <c r="F371" s="56"/>
      <c r="G371" s="56"/>
      <c r="H371" s="56"/>
      <c r="I371" s="56"/>
      <c r="J371" s="41"/>
      <c r="K371" s="56"/>
      <c r="L371" s="56"/>
      <c r="M371" s="56"/>
      <c r="O371" s="41"/>
      <c r="R371" s="56"/>
    </row>
    <row r="372" spans="6:18" ht="12.75" customHeight="1">
      <c r="F372" s="56"/>
      <c r="G372" s="56"/>
      <c r="H372" s="56"/>
      <c r="I372" s="56"/>
      <c r="J372" s="41"/>
      <c r="K372" s="56"/>
      <c r="L372" s="56"/>
      <c r="M372" s="56"/>
      <c r="O372" s="41"/>
      <c r="R372" s="56"/>
    </row>
    <row r="373" spans="6:18" ht="12.75" customHeight="1">
      <c r="F373" s="56"/>
      <c r="G373" s="56"/>
      <c r="H373" s="56"/>
      <c r="I373" s="56"/>
      <c r="J373" s="41"/>
      <c r="K373" s="56"/>
      <c r="L373" s="56"/>
      <c r="M373" s="56"/>
      <c r="O373" s="41"/>
      <c r="R373" s="56"/>
    </row>
    <row r="374" spans="6:18" ht="12.75" customHeight="1">
      <c r="F374" s="56"/>
      <c r="G374" s="56"/>
      <c r="H374" s="56"/>
      <c r="I374" s="56"/>
      <c r="J374" s="41"/>
      <c r="K374" s="56"/>
      <c r="L374" s="56"/>
      <c r="M374" s="56"/>
      <c r="O374" s="41"/>
      <c r="R374" s="56"/>
    </row>
    <row r="375" spans="6:18" ht="12.75" customHeight="1">
      <c r="F375" s="56"/>
      <c r="G375" s="56"/>
      <c r="H375" s="56"/>
      <c r="I375" s="56"/>
      <c r="J375" s="41"/>
      <c r="K375" s="56"/>
      <c r="L375" s="56"/>
      <c r="M375" s="56"/>
      <c r="O375" s="41"/>
      <c r="R375" s="56"/>
    </row>
    <row r="376" spans="6:18" ht="12.75" customHeight="1">
      <c r="F376" s="56"/>
      <c r="G376" s="56"/>
      <c r="H376" s="56"/>
      <c r="I376" s="56"/>
      <c r="J376" s="41"/>
      <c r="K376" s="56"/>
      <c r="L376" s="56"/>
      <c r="M376" s="56"/>
      <c r="O376" s="41"/>
      <c r="R376" s="56"/>
    </row>
    <row r="377" spans="6:18" ht="12.75" customHeight="1">
      <c r="F377" s="56"/>
      <c r="G377" s="56"/>
      <c r="H377" s="56"/>
      <c r="I377" s="56"/>
      <c r="J377" s="41"/>
      <c r="K377" s="56"/>
      <c r="L377" s="56"/>
      <c r="M377" s="56"/>
      <c r="O377" s="41"/>
      <c r="R377" s="56"/>
    </row>
    <row r="378" spans="6:18" ht="12.75" customHeight="1">
      <c r="F378" s="56"/>
      <c r="G378" s="56"/>
      <c r="H378" s="56"/>
      <c r="I378" s="56"/>
      <c r="J378" s="41"/>
      <c r="K378" s="56"/>
      <c r="L378" s="56"/>
      <c r="M378" s="56"/>
      <c r="O378" s="41"/>
      <c r="R378" s="56"/>
    </row>
    <row r="379" spans="6:18" ht="12.75" customHeight="1">
      <c r="F379" s="56"/>
      <c r="G379" s="56"/>
      <c r="H379" s="56"/>
      <c r="I379" s="56"/>
      <c r="J379" s="41"/>
      <c r="K379" s="56"/>
      <c r="L379" s="56"/>
      <c r="M379" s="56"/>
      <c r="O379" s="41"/>
      <c r="R379" s="56"/>
    </row>
    <row r="380" spans="6:18" ht="12.75" customHeight="1">
      <c r="F380" s="56"/>
      <c r="G380" s="56"/>
      <c r="H380" s="56"/>
      <c r="I380" s="56"/>
      <c r="J380" s="41"/>
      <c r="K380" s="56"/>
      <c r="L380" s="56"/>
      <c r="M380" s="56"/>
      <c r="O380" s="41"/>
      <c r="R380" s="56"/>
    </row>
    <row r="381" spans="6:18" ht="12.75" customHeight="1">
      <c r="F381" s="56"/>
      <c r="G381" s="56"/>
      <c r="H381" s="56"/>
      <c r="I381" s="56"/>
      <c r="J381" s="41"/>
      <c r="K381" s="56"/>
      <c r="L381" s="56"/>
      <c r="M381" s="56"/>
      <c r="O381" s="41"/>
      <c r="R381" s="56"/>
    </row>
    <row r="382" spans="6:18" ht="12.75" customHeight="1">
      <c r="F382" s="56"/>
      <c r="G382" s="56"/>
      <c r="H382" s="56"/>
      <c r="I382" s="56"/>
      <c r="J382" s="41"/>
      <c r="K382" s="56"/>
      <c r="L382" s="56"/>
      <c r="M382" s="56"/>
      <c r="O382" s="41"/>
      <c r="R382" s="56"/>
    </row>
    <row r="383" spans="6:18" ht="12.75" customHeight="1">
      <c r="F383" s="56"/>
      <c r="G383" s="56"/>
      <c r="H383" s="56"/>
      <c r="I383" s="56"/>
      <c r="J383" s="41"/>
      <c r="K383" s="56"/>
      <c r="L383" s="56"/>
      <c r="M383" s="56"/>
      <c r="O383" s="41"/>
      <c r="R383" s="56"/>
    </row>
    <row r="384" spans="6:18" ht="12.75" customHeight="1">
      <c r="F384" s="56"/>
      <c r="G384" s="56"/>
      <c r="H384" s="56"/>
      <c r="I384" s="56"/>
      <c r="J384" s="41"/>
      <c r="K384" s="56"/>
      <c r="L384" s="56"/>
      <c r="M384" s="56"/>
      <c r="O384" s="41"/>
      <c r="R384" s="56"/>
    </row>
    <row r="385" spans="6:18" ht="12.75" customHeight="1">
      <c r="F385" s="56"/>
      <c r="G385" s="56"/>
      <c r="H385" s="56"/>
      <c r="I385" s="56"/>
      <c r="J385" s="41"/>
      <c r="K385" s="56"/>
      <c r="L385" s="56"/>
      <c r="M385" s="56"/>
      <c r="O385" s="41"/>
      <c r="R385" s="56"/>
    </row>
    <row r="386" spans="6:18" ht="12.75" customHeight="1">
      <c r="F386" s="56"/>
      <c r="G386" s="56"/>
      <c r="H386" s="56"/>
      <c r="I386" s="56"/>
      <c r="J386" s="41"/>
      <c r="K386" s="56"/>
      <c r="L386" s="56"/>
      <c r="M386" s="56"/>
      <c r="O386" s="41"/>
      <c r="R386" s="56"/>
    </row>
    <row r="387" spans="6:18" ht="12.75" customHeight="1">
      <c r="F387" s="56"/>
      <c r="G387" s="56"/>
      <c r="H387" s="56"/>
      <c r="I387" s="56"/>
      <c r="J387" s="41"/>
      <c r="K387" s="56"/>
      <c r="L387" s="56"/>
      <c r="M387" s="56"/>
      <c r="O387" s="41"/>
      <c r="R387" s="56"/>
    </row>
    <row r="388" spans="6:18" ht="12.75" customHeight="1">
      <c r="F388" s="56"/>
      <c r="G388" s="56"/>
      <c r="H388" s="56"/>
      <c r="I388" s="56"/>
      <c r="J388" s="41"/>
      <c r="K388" s="56"/>
      <c r="L388" s="56"/>
      <c r="M388" s="56"/>
      <c r="O388" s="41"/>
      <c r="R388" s="56"/>
    </row>
    <row r="389" spans="6:18" ht="12.75" customHeight="1">
      <c r="F389" s="56"/>
      <c r="G389" s="56"/>
      <c r="H389" s="56"/>
      <c r="I389" s="56"/>
      <c r="J389" s="41"/>
      <c r="K389" s="56"/>
      <c r="L389" s="56"/>
      <c r="M389" s="56"/>
      <c r="O389" s="41"/>
      <c r="R389" s="56"/>
    </row>
    <row r="390" spans="6:18" ht="12.75" customHeight="1">
      <c r="F390" s="56"/>
      <c r="G390" s="56"/>
      <c r="H390" s="56"/>
      <c r="I390" s="56"/>
      <c r="J390" s="41"/>
      <c r="K390" s="56"/>
      <c r="L390" s="56"/>
      <c r="M390" s="56"/>
      <c r="O390" s="41"/>
      <c r="R390" s="56"/>
    </row>
    <row r="391" spans="6:18" ht="12.75" customHeight="1">
      <c r="F391" s="56"/>
      <c r="G391" s="56"/>
      <c r="H391" s="56"/>
      <c r="I391" s="56"/>
      <c r="J391" s="41"/>
      <c r="K391" s="56"/>
      <c r="L391" s="56"/>
      <c r="M391" s="56"/>
      <c r="O391" s="41"/>
      <c r="R391" s="56"/>
    </row>
    <row r="392" spans="6:18" ht="12.75" customHeight="1">
      <c r="F392" s="56"/>
      <c r="G392" s="56"/>
      <c r="H392" s="56"/>
      <c r="I392" s="56"/>
      <c r="J392" s="41"/>
      <c r="K392" s="56"/>
      <c r="L392" s="56"/>
      <c r="M392" s="56"/>
      <c r="O392" s="41"/>
      <c r="R392" s="56"/>
    </row>
    <row r="393" spans="6:18" ht="12.75" customHeight="1">
      <c r="F393" s="56"/>
      <c r="G393" s="56"/>
      <c r="H393" s="56"/>
      <c r="I393" s="56"/>
      <c r="J393" s="41"/>
      <c r="K393" s="56"/>
      <c r="L393" s="56"/>
      <c r="M393" s="56"/>
      <c r="O393" s="41"/>
      <c r="R393" s="56"/>
    </row>
    <row r="394" spans="6:18" ht="12.75" customHeight="1">
      <c r="F394" s="56"/>
      <c r="G394" s="56"/>
      <c r="H394" s="56"/>
      <c r="I394" s="56"/>
      <c r="J394" s="41"/>
      <c r="K394" s="56"/>
      <c r="L394" s="56"/>
      <c r="M394" s="56"/>
      <c r="O394" s="41"/>
      <c r="R394" s="56"/>
    </row>
    <row r="395" spans="6:18" ht="12.75" customHeight="1">
      <c r="F395" s="56"/>
      <c r="G395" s="56"/>
      <c r="H395" s="56"/>
      <c r="I395" s="56"/>
      <c r="J395" s="41"/>
      <c r="K395" s="56"/>
      <c r="L395" s="56"/>
      <c r="M395" s="56"/>
      <c r="O395" s="41"/>
      <c r="R395" s="56"/>
    </row>
    <row r="396" spans="6:18" ht="12.75" customHeight="1">
      <c r="F396" s="56"/>
      <c r="G396" s="56"/>
      <c r="H396" s="56"/>
      <c r="I396" s="56"/>
      <c r="J396" s="41"/>
      <c r="K396" s="56"/>
      <c r="L396" s="56"/>
      <c r="M396" s="56"/>
      <c r="O396" s="41"/>
      <c r="R396" s="56"/>
    </row>
    <row r="397" spans="6:18" ht="12.75" customHeight="1">
      <c r="F397" s="56"/>
      <c r="G397" s="56"/>
      <c r="H397" s="56"/>
      <c r="I397" s="56"/>
      <c r="J397" s="41"/>
      <c r="K397" s="56"/>
      <c r="L397" s="56"/>
      <c r="M397" s="56"/>
      <c r="O397" s="41"/>
      <c r="R397" s="56"/>
    </row>
    <row r="398" spans="6:18" ht="12.75" customHeight="1">
      <c r="F398" s="56"/>
      <c r="G398" s="56"/>
      <c r="H398" s="56"/>
      <c r="I398" s="56"/>
      <c r="J398" s="41"/>
      <c r="K398" s="56"/>
      <c r="L398" s="56"/>
      <c r="M398" s="56"/>
      <c r="O398" s="41"/>
      <c r="R398" s="56"/>
    </row>
    <row r="399" spans="6:18" ht="12.75" customHeight="1">
      <c r="F399" s="56"/>
      <c r="G399" s="56"/>
      <c r="H399" s="56"/>
      <c r="I399" s="56"/>
      <c r="J399" s="41"/>
      <c r="K399" s="56"/>
      <c r="L399" s="56"/>
      <c r="M399" s="56"/>
      <c r="O399" s="41"/>
      <c r="R399" s="56"/>
    </row>
    <row r="400" spans="6:18" ht="12.75" customHeight="1">
      <c r="F400" s="56"/>
      <c r="G400" s="56"/>
      <c r="H400" s="56"/>
      <c r="I400" s="56"/>
      <c r="J400" s="41"/>
      <c r="K400" s="56"/>
      <c r="L400" s="56"/>
      <c r="M400" s="56"/>
      <c r="O400" s="41"/>
      <c r="R400" s="56"/>
    </row>
    <row r="401" spans="6:18" ht="12.75" customHeight="1">
      <c r="F401" s="56"/>
      <c r="G401" s="56"/>
      <c r="H401" s="56"/>
      <c r="I401" s="56"/>
      <c r="J401" s="41"/>
      <c r="K401" s="56"/>
      <c r="L401" s="56"/>
      <c r="M401" s="56"/>
      <c r="O401" s="41"/>
      <c r="R401" s="56"/>
    </row>
    <row r="402" spans="6:18" ht="12.75" customHeight="1">
      <c r="F402" s="56"/>
      <c r="G402" s="56"/>
      <c r="H402" s="56"/>
      <c r="I402" s="56"/>
      <c r="J402" s="41"/>
      <c r="K402" s="56"/>
      <c r="L402" s="56"/>
      <c r="M402" s="56"/>
      <c r="O402" s="41"/>
      <c r="R402" s="56"/>
    </row>
    <row r="403" spans="6:18" ht="12.75" customHeight="1">
      <c r="F403" s="56"/>
      <c r="G403" s="56"/>
      <c r="H403" s="56"/>
      <c r="I403" s="56"/>
      <c r="J403" s="41"/>
      <c r="K403" s="56"/>
      <c r="L403" s="56"/>
      <c r="M403" s="56"/>
      <c r="O403" s="41"/>
      <c r="R403" s="56"/>
    </row>
    <row r="404" spans="6:18" ht="12.75" customHeight="1">
      <c r="F404" s="56"/>
      <c r="G404" s="56"/>
      <c r="H404" s="56"/>
      <c r="I404" s="56"/>
      <c r="J404" s="41"/>
      <c r="K404" s="56"/>
      <c r="L404" s="56"/>
      <c r="M404" s="56"/>
      <c r="O404" s="41"/>
      <c r="R404" s="56"/>
    </row>
    <row r="405" spans="6:18" ht="12.75" customHeight="1">
      <c r="F405" s="56"/>
      <c r="G405" s="56"/>
      <c r="H405" s="56"/>
      <c r="I405" s="56"/>
      <c r="J405" s="41"/>
      <c r="K405" s="56"/>
      <c r="L405" s="56"/>
      <c r="M405" s="56"/>
      <c r="O405" s="41"/>
      <c r="R405" s="56"/>
    </row>
    <row r="406" spans="6:18" ht="12.75" customHeight="1">
      <c r="F406" s="56"/>
      <c r="G406" s="56"/>
      <c r="H406" s="56"/>
      <c r="I406" s="56"/>
      <c r="J406" s="41"/>
      <c r="K406" s="56"/>
      <c r="L406" s="56"/>
      <c r="M406" s="56"/>
      <c r="O406" s="41"/>
      <c r="R406" s="56"/>
    </row>
    <row r="407" spans="6:18" ht="12.75" customHeight="1">
      <c r="F407" s="56"/>
      <c r="G407" s="56"/>
      <c r="H407" s="56"/>
      <c r="I407" s="56"/>
      <c r="J407" s="41"/>
      <c r="K407" s="56"/>
      <c r="L407" s="56"/>
      <c r="M407" s="56"/>
      <c r="O407" s="41"/>
      <c r="R407" s="56"/>
    </row>
    <row r="408" spans="6:18" ht="12.75" customHeight="1">
      <c r="F408" s="56"/>
      <c r="G408" s="56"/>
      <c r="H408" s="56"/>
      <c r="I408" s="56"/>
      <c r="J408" s="41"/>
      <c r="K408" s="56"/>
      <c r="L408" s="56"/>
      <c r="M408" s="56"/>
      <c r="O408" s="41"/>
      <c r="R408" s="56"/>
    </row>
    <row r="409" spans="6:18" ht="12.75" customHeight="1">
      <c r="F409" s="56"/>
      <c r="G409" s="56"/>
      <c r="H409" s="56"/>
      <c r="I409" s="56"/>
      <c r="J409" s="41"/>
      <c r="K409" s="56"/>
      <c r="L409" s="56"/>
      <c r="M409" s="56"/>
      <c r="O409" s="41"/>
      <c r="R409" s="56"/>
    </row>
    <row r="410" spans="6:18" ht="12.75" customHeight="1">
      <c r="F410" s="56"/>
      <c r="G410" s="56"/>
      <c r="H410" s="56"/>
      <c r="I410" s="56"/>
      <c r="J410" s="41"/>
      <c r="K410" s="56"/>
      <c r="L410" s="56"/>
      <c r="M410" s="56"/>
      <c r="O410" s="41"/>
      <c r="R410" s="56"/>
    </row>
    <row r="411" spans="6:18" ht="12.75" customHeight="1">
      <c r="F411" s="56"/>
      <c r="G411" s="56"/>
      <c r="H411" s="56"/>
      <c r="I411" s="56"/>
      <c r="J411" s="41"/>
      <c r="K411" s="56"/>
      <c r="L411" s="56"/>
      <c r="M411" s="56"/>
      <c r="O411" s="41"/>
      <c r="R411" s="56"/>
    </row>
    <row r="412" spans="6:18" ht="12.75" customHeight="1">
      <c r="F412" s="56"/>
      <c r="G412" s="56"/>
      <c r="H412" s="56"/>
      <c r="I412" s="56"/>
      <c r="J412" s="41"/>
      <c r="K412" s="56"/>
      <c r="L412" s="56"/>
      <c r="M412" s="56"/>
      <c r="O412" s="41"/>
      <c r="R412" s="56"/>
    </row>
    <row r="413" spans="6:18" ht="12.75" customHeight="1">
      <c r="F413" s="56"/>
      <c r="G413" s="56"/>
      <c r="H413" s="56"/>
      <c r="I413" s="56"/>
      <c r="J413" s="41"/>
      <c r="K413" s="56"/>
      <c r="L413" s="56"/>
      <c r="M413" s="56"/>
      <c r="O413" s="41"/>
      <c r="R413" s="56"/>
    </row>
    <row r="414" spans="6:18" ht="12.75" customHeight="1">
      <c r="F414" s="56"/>
      <c r="G414" s="56"/>
      <c r="H414" s="56"/>
      <c r="I414" s="56"/>
      <c r="J414" s="41"/>
      <c r="K414" s="56"/>
      <c r="L414" s="56"/>
      <c r="M414" s="56"/>
      <c r="O414" s="41"/>
      <c r="R414" s="56"/>
    </row>
    <row r="415" spans="6:18" ht="12.75" customHeight="1">
      <c r="F415" s="56"/>
      <c r="G415" s="56"/>
      <c r="H415" s="56"/>
      <c r="I415" s="56"/>
      <c r="J415" s="41"/>
      <c r="K415" s="56"/>
      <c r="L415" s="56"/>
      <c r="M415" s="56"/>
      <c r="O415" s="41"/>
      <c r="R415" s="56"/>
    </row>
    <row r="416" spans="6:18" ht="12.75" customHeight="1">
      <c r="F416" s="56"/>
      <c r="G416" s="56"/>
      <c r="H416" s="56"/>
      <c r="I416" s="56"/>
      <c r="J416" s="41"/>
      <c r="K416" s="56"/>
      <c r="L416" s="56"/>
      <c r="M416" s="56"/>
      <c r="O416" s="41"/>
      <c r="R416" s="56"/>
    </row>
    <row r="417" spans="6:18" ht="12.75" customHeight="1">
      <c r="F417" s="56"/>
      <c r="G417" s="56"/>
      <c r="H417" s="56"/>
      <c r="I417" s="56"/>
      <c r="J417" s="41"/>
      <c r="K417" s="56"/>
      <c r="L417" s="56"/>
      <c r="M417" s="56"/>
      <c r="O417" s="41"/>
      <c r="R417" s="56"/>
    </row>
    <row r="418" spans="6:18" ht="12.75" customHeight="1">
      <c r="F418" s="56"/>
      <c r="G418" s="56"/>
      <c r="H418" s="56"/>
      <c r="I418" s="56"/>
      <c r="J418" s="41"/>
      <c r="K418" s="56"/>
      <c r="L418" s="56"/>
      <c r="M418" s="56"/>
      <c r="O418" s="41"/>
      <c r="R418" s="56"/>
    </row>
    <row r="419" spans="6:18" ht="12.75" customHeight="1">
      <c r="F419" s="56"/>
      <c r="G419" s="56"/>
      <c r="H419" s="56"/>
      <c r="I419" s="56"/>
      <c r="J419" s="41"/>
      <c r="K419" s="56"/>
      <c r="L419" s="56"/>
      <c r="M419" s="56"/>
      <c r="O419" s="41"/>
      <c r="R419" s="56"/>
    </row>
    <row r="420" spans="6:18" ht="12.75" customHeight="1">
      <c r="F420" s="56"/>
      <c r="G420" s="56"/>
      <c r="H420" s="56"/>
      <c r="I420" s="56"/>
      <c r="J420" s="41"/>
      <c r="K420" s="56"/>
      <c r="L420" s="56"/>
      <c r="M420" s="56"/>
      <c r="O420" s="41"/>
      <c r="R420" s="56"/>
    </row>
    <row r="421" spans="6:18" ht="12.75" customHeight="1">
      <c r="F421" s="56"/>
      <c r="G421" s="56"/>
      <c r="H421" s="56"/>
      <c r="I421" s="56"/>
      <c r="J421" s="41"/>
      <c r="K421" s="56"/>
      <c r="L421" s="56"/>
      <c r="M421" s="56"/>
      <c r="O421" s="41"/>
      <c r="R421" s="56"/>
    </row>
    <row r="422" spans="6:18" ht="12.75" customHeight="1">
      <c r="F422" s="56"/>
      <c r="G422" s="56"/>
      <c r="H422" s="56"/>
      <c r="I422" s="56"/>
      <c r="J422" s="41"/>
      <c r="K422" s="56"/>
      <c r="L422" s="56"/>
      <c r="M422" s="56"/>
      <c r="O422" s="41"/>
      <c r="R422" s="56"/>
    </row>
    <row r="423" spans="6:18" ht="12.75" customHeight="1">
      <c r="F423" s="56"/>
      <c r="G423" s="56"/>
      <c r="H423" s="56"/>
      <c r="I423" s="56"/>
      <c r="J423" s="41"/>
      <c r="K423" s="56"/>
      <c r="L423" s="56"/>
      <c r="M423" s="56"/>
      <c r="O423" s="41"/>
      <c r="R423" s="56"/>
    </row>
    <row r="424" spans="6:18" ht="12.75" customHeight="1">
      <c r="F424" s="56"/>
      <c r="G424" s="56"/>
      <c r="H424" s="56"/>
      <c r="I424" s="56"/>
      <c r="J424" s="41"/>
      <c r="K424" s="56"/>
      <c r="L424" s="56"/>
      <c r="M424" s="56"/>
      <c r="O424" s="41"/>
      <c r="R424" s="56"/>
    </row>
    <row r="425" spans="6:18" ht="12.75" customHeight="1">
      <c r="F425" s="56"/>
      <c r="G425" s="56"/>
      <c r="H425" s="56"/>
      <c r="I425" s="56"/>
      <c r="J425" s="41"/>
      <c r="K425" s="56"/>
      <c r="L425" s="56"/>
      <c r="M425" s="56"/>
      <c r="O425" s="41"/>
      <c r="R425" s="56"/>
    </row>
    <row r="426" spans="6:18" ht="12.75" customHeight="1">
      <c r="F426" s="56"/>
      <c r="G426" s="56"/>
      <c r="H426" s="56"/>
      <c r="I426" s="56"/>
      <c r="J426" s="41"/>
      <c r="K426" s="56"/>
      <c r="L426" s="56"/>
      <c r="M426" s="56"/>
      <c r="O426" s="41"/>
      <c r="R426" s="56"/>
    </row>
    <row r="427" spans="6:18" ht="12.75" customHeight="1">
      <c r="F427" s="56"/>
      <c r="G427" s="56"/>
      <c r="H427" s="56"/>
      <c r="I427" s="56"/>
      <c r="J427" s="41"/>
      <c r="K427" s="56"/>
      <c r="L427" s="56"/>
      <c r="M427" s="56"/>
      <c r="O427" s="41"/>
      <c r="R427" s="56"/>
    </row>
    <row r="428" spans="6:18" ht="12.75" customHeight="1">
      <c r="F428" s="56"/>
      <c r="G428" s="56"/>
      <c r="H428" s="56"/>
      <c r="I428" s="56"/>
      <c r="J428" s="41"/>
      <c r="K428" s="56"/>
      <c r="L428" s="56"/>
      <c r="M428" s="56"/>
      <c r="O428" s="41"/>
      <c r="R428" s="56"/>
    </row>
    <row r="429" spans="6:18" ht="12.75" customHeight="1">
      <c r="F429" s="56"/>
      <c r="G429" s="56"/>
      <c r="H429" s="56"/>
      <c r="I429" s="56"/>
      <c r="J429" s="41"/>
      <c r="K429" s="56"/>
      <c r="L429" s="56"/>
      <c r="M429" s="56"/>
      <c r="O429" s="41"/>
      <c r="R429" s="56"/>
    </row>
    <row r="430" spans="6:18" ht="12.75" customHeight="1">
      <c r="F430" s="56"/>
      <c r="G430" s="56"/>
      <c r="H430" s="56"/>
      <c r="I430" s="56"/>
      <c r="J430" s="41"/>
      <c r="K430" s="56"/>
      <c r="L430" s="56"/>
      <c r="M430" s="56"/>
      <c r="O430" s="41"/>
      <c r="R430" s="56"/>
    </row>
    <row r="431" spans="6:18" ht="12.75" customHeight="1">
      <c r="F431" s="56"/>
      <c r="G431" s="56"/>
      <c r="H431" s="56"/>
      <c r="I431" s="56"/>
      <c r="J431" s="41"/>
      <c r="K431" s="56"/>
      <c r="L431" s="56"/>
      <c r="M431" s="56"/>
      <c r="O431" s="41"/>
      <c r="R431" s="56"/>
    </row>
    <row r="432" spans="6:18" ht="12.75" customHeight="1">
      <c r="F432" s="56"/>
      <c r="G432" s="56"/>
      <c r="H432" s="56"/>
      <c r="I432" s="56"/>
      <c r="J432" s="41"/>
      <c r="K432" s="56"/>
      <c r="L432" s="56"/>
      <c r="M432" s="56"/>
      <c r="O432" s="41"/>
      <c r="R432" s="56"/>
    </row>
    <row r="433" spans="6:18" ht="12.75" customHeight="1">
      <c r="F433" s="56"/>
      <c r="G433" s="56"/>
      <c r="H433" s="56"/>
      <c r="I433" s="56"/>
      <c r="J433" s="41"/>
      <c r="K433" s="56"/>
      <c r="L433" s="56"/>
      <c r="M433" s="56"/>
      <c r="O433" s="41"/>
      <c r="R433" s="56"/>
    </row>
    <row r="434" spans="6:18" ht="12.75" customHeight="1">
      <c r="F434" s="56"/>
      <c r="G434" s="56"/>
      <c r="H434" s="56"/>
      <c r="I434" s="56"/>
      <c r="J434" s="41"/>
      <c r="K434" s="56"/>
      <c r="L434" s="56"/>
      <c r="M434" s="56"/>
      <c r="O434" s="41"/>
      <c r="R434" s="56"/>
    </row>
    <row r="435" spans="6:18" ht="12.75" customHeight="1">
      <c r="F435" s="56"/>
      <c r="G435" s="56"/>
      <c r="H435" s="56"/>
      <c r="I435" s="56"/>
      <c r="J435" s="41"/>
      <c r="K435" s="56"/>
      <c r="L435" s="56"/>
      <c r="M435" s="56"/>
      <c r="O435" s="41"/>
      <c r="R435" s="56"/>
    </row>
    <row r="436" spans="6:18" ht="12.75" customHeight="1">
      <c r="F436" s="56"/>
      <c r="G436" s="56"/>
      <c r="H436" s="56"/>
      <c r="I436" s="56"/>
      <c r="J436" s="41"/>
      <c r="K436" s="56"/>
      <c r="L436" s="56"/>
      <c r="M436" s="56"/>
      <c r="O436" s="41"/>
      <c r="R436" s="56"/>
    </row>
    <row r="437" spans="6:18" ht="12.75" customHeight="1">
      <c r="F437" s="56"/>
      <c r="G437" s="56"/>
      <c r="H437" s="56"/>
      <c r="I437" s="56"/>
      <c r="J437" s="41"/>
      <c r="K437" s="56"/>
      <c r="L437" s="56"/>
      <c r="M437" s="56"/>
      <c r="O437" s="41"/>
      <c r="R437" s="56"/>
    </row>
    <row r="438" spans="6:18" ht="12.75" customHeight="1">
      <c r="F438" s="56"/>
      <c r="G438" s="56"/>
      <c r="H438" s="56"/>
      <c r="I438" s="56"/>
      <c r="J438" s="41"/>
      <c r="K438" s="56"/>
      <c r="L438" s="56"/>
      <c r="M438" s="56"/>
      <c r="O438" s="41"/>
      <c r="R438" s="56"/>
    </row>
    <row r="439" spans="6:18" ht="12.75" customHeight="1">
      <c r="F439" s="56"/>
      <c r="G439" s="56"/>
      <c r="H439" s="56"/>
      <c r="I439" s="56"/>
      <c r="J439" s="41"/>
      <c r="K439" s="56"/>
      <c r="L439" s="56"/>
      <c r="M439" s="56"/>
      <c r="O439" s="41"/>
      <c r="R439" s="56"/>
    </row>
    <row r="440" spans="6:18" ht="12.75" customHeight="1">
      <c r="F440" s="56"/>
      <c r="G440" s="56"/>
      <c r="H440" s="56"/>
      <c r="I440" s="56"/>
      <c r="J440" s="41"/>
      <c r="K440" s="56"/>
      <c r="L440" s="56"/>
      <c r="M440" s="56"/>
      <c r="O440" s="41"/>
      <c r="R440" s="56"/>
    </row>
    <row r="441" spans="6:18" ht="12.75" customHeight="1">
      <c r="F441" s="56"/>
      <c r="G441" s="56"/>
      <c r="H441" s="56"/>
      <c r="I441" s="56"/>
      <c r="J441" s="41"/>
      <c r="K441" s="56"/>
      <c r="L441" s="56"/>
      <c r="M441" s="56"/>
      <c r="O441" s="41"/>
      <c r="R441" s="56"/>
    </row>
    <row r="442" spans="6:18" ht="12.75" customHeight="1">
      <c r="F442" s="56"/>
      <c r="G442" s="56"/>
      <c r="H442" s="56"/>
      <c r="I442" s="56"/>
      <c r="J442" s="41"/>
      <c r="K442" s="56"/>
      <c r="L442" s="56"/>
      <c r="M442" s="56"/>
      <c r="O442" s="41"/>
      <c r="R442" s="56"/>
    </row>
    <row r="443" spans="6:18" ht="12.75" customHeight="1">
      <c r="F443" s="56"/>
      <c r="G443" s="56"/>
      <c r="H443" s="56"/>
      <c r="I443" s="56"/>
      <c r="J443" s="41"/>
      <c r="K443" s="56"/>
      <c r="L443" s="56"/>
      <c r="M443" s="56"/>
      <c r="O443" s="41"/>
      <c r="R443" s="56"/>
    </row>
    <row r="444" spans="6:18" ht="12.75" customHeight="1">
      <c r="F444" s="56"/>
      <c r="G444" s="56"/>
      <c r="H444" s="56"/>
      <c r="I444" s="56"/>
      <c r="J444" s="41"/>
      <c r="K444" s="56"/>
      <c r="L444" s="56"/>
      <c r="M444" s="56"/>
      <c r="O444" s="41"/>
      <c r="R444" s="56"/>
    </row>
    <row r="445" spans="6:18" ht="12.75" customHeight="1">
      <c r="F445" s="56"/>
      <c r="G445" s="56"/>
      <c r="H445" s="56"/>
      <c r="I445" s="56"/>
      <c r="J445" s="41"/>
      <c r="K445" s="56"/>
      <c r="L445" s="56"/>
      <c r="M445" s="56"/>
      <c r="O445" s="41"/>
      <c r="R445" s="56"/>
    </row>
    <row r="446" spans="6:18" ht="12.75" customHeight="1">
      <c r="F446" s="56"/>
      <c r="G446" s="56"/>
      <c r="H446" s="56"/>
      <c r="I446" s="56"/>
      <c r="J446" s="41"/>
      <c r="K446" s="56"/>
      <c r="L446" s="56"/>
      <c r="M446" s="56"/>
      <c r="O446" s="41"/>
      <c r="R446" s="56"/>
    </row>
    <row r="447" spans="6:18" ht="12.75" customHeight="1">
      <c r="F447" s="56"/>
      <c r="G447" s="56"/>
      <c r="H447" s="56"/>
      <c r="I447" s="56"/>
      <c r="J447" s="41"/>
      <c r="K447" s="56"/>
      <c r="L447" s="56"/>
      <c r="M447" s="56"/>
      <c r="O447" s="41"/>
      <c r="R447" s="56"/>
    </row>
    <row r="448" spans="6:18" ht="12.75" customHeight="1">
      <c r="F448" s="56"/>
      <c r="G448" s="56"/>
      <c r="H448" s="56"/>
      <c r="I448" s="56"/>
      <c r="J448" s="41"/>
      <c r="K448" s="56"/>
      <c r="L448" s="56"/>
      <c r="M448" s="56"/>
      <c r="O448" s="41"/>
      <c r="R448" s="56"/>
    </row>
    <row r="449" spans="6:18" ht="12.75" customHeight="1">
      <c r="F449" s="56"/>
      <c r="G449" s="56"/>
      <c r="H449" s="56"/>
      <c r="I449" s="56"/>
      <c r="J449" s="41"/>
      <c r="K449" s="56"/>
      <c r="L449" s="56"/>
      <c r="M449" s="56"/>
      <c r="O449" s="41"/>
      <c r="R449" s="56"/>
    </row>
    <row r="450" spans="6:18" ht="12.75" customHeight="1">
      <c r="F450" s="56"/>
      <c r="G450" s="56"/>
      <c r="H450" s="56"/>
      <c r="I450" s="56"/>
      <c r="J450" s="41"/>
      <c r="K450" s="56"/>
      <c r="L450" s="56"/>
      <c r="M450" s="56"/>
      <c r="O450" s="41"/>
      <c r="R450" s="56"/>
    </row>
    <row r="451" spans="6:18" ht="12.75" customHeight="1">
      <c r="F451" s="56"/>
      <c r="G451" s="56"/>
      <c r="H451" s="56"/>
      <c r="I451" s="56"/>
      <c r="J451" s="41"/>
      <c r="K451" s="56"/>
      <c r="L451" s="56"/>
      <c r="M451" s="56"/>
      <c r="O451" s="41"/>
      <c r="R451" s="56"/>
    </row>
    <row r="452" spans="6:18" ht="12.75" customHeight="1">
      <c r="F452" s="56"/>
      <c r="G452" s="56"/>
      <c r="H452" s="56"/>
      <c r="I452" s="56"/>
      <c r="J452" s="41"/>
      <c r="K452" s="56"/>
      <c r="L452" s="56"/>
      <c r="M452" s="56"/>
      <c r="O452" s="41"/>
      <c r="R452" s="56"/>
    </row>
    <row r="453" spans="6:18" ht="12.75" customHeight="1">
      <c r="F453" s="56"/>
      <c r="G453" s="56"/>
      <c r="H453" s="56"/>
      <c r="I453" s="56"/>
      <c r="J453" s="41"/>
      <c r="K453" s="56"/>
      <c r="L453" s="56"/>
      <c r="M453" s="56"/>
      <c r="O453" s="41"/>
      <c r="R453" s="56"/>
    </row>
    <row r="454" spans="6:18" ht="12.75" customHeight="1">
      <c r="F454" s="56"/>
      <c r="G454" s="56"/>
      <c r="H454" s="56"/>
      <c r="I454" s="56"/>
      <c r="J454" s="41"/>
      <c r="K454" s="56"/>
      <c r="L454" s="56"/>
      <c r="M454" s="56"/>
      <c r="O454" s="41"/>
      <c r="R454" s="56"/>
    </row>
    <row r="455" spans="6:18" ht="12.75" customHeight="1">
      <c r="F455" s="56"/>
      <c r="G455" s="56"/>
      <c r="H455" s="56"/>
      <c r="I455" s="56"/>
      <c r="J455" s="41"/>
      <c r="K455" s="56"/>
      <c r="L455" s="56"/>
      <c r="M455" s="56"/>
      <c r="O455" s="41"/>
      <c r="R455" s="56"/>
    </row>
    <row r="456" spans="6:18" ht="12.75" customHeight="1">
      <c r="F456" s="56"/>
      <c r="G456" s="56"/>
      <c r="H456" s="56"/>
      <c r="I456" s="56"/>
      <c r="J456" s="41"/>
      <c r="K456" s="56"/>
      <c r="L456" s="56"/>
      <c r="M456" s="56"/>
      <c r="O456" s="41"/>
      <c r="R456" s="56"/>
    </row>
    <row r="457" spans="6:18" ht="12.75" customHeight="1">
      <c r="F457" s="56"/>
      <c r="G457" s="56"/>
      <c r="H457" s="56"/>
      <c r="I457" s="56"/>
      <c r="J457" s="41"/>
      <c r="K457" s="56"/>
      <c r="L457" s="56"/>
      <c r="M457" s="56"/>
      <c r="O457" s="41"/>
      <c r="R457" s="56"/>
    </row>
    <row r="458" spans="6:18" ht="12.75" customHeight="1">
      <c r="F458" s="56"/>
      <c r="G458" s="56"/>
      <c r="H458" s="56"/>
      <c r="I458" s="56"/>
      <c r="J458" s="41"/>
      <c r="K458" s="56"/>
      <c r="L458" s="56"/>
      <c r="M458" s="56"/>
      <c r="O458" s="41"/>
      <c r="R458" s="56"/>
    </row>
    <row r="459" spans="6:18" ht="12.75" customHeight="1">
      <c r="F459" s="56"/>
      <c r="G459" s="56"/>
      <c r="H459" s="56"/>
      <c r="I459" s="56"/>
      <c r="J459" s="41"/>
      <c r="K459" s="56"/>
      <c r="L459" s="56"/>
      <c r="M459" s="56"/>
      <c r="O459" s="41"/>
      <c r="R459" s="56"/>
    </row>
    <row r="460" spans="6:18" ht="12.75" customHeight="1">
      <c r="F460" s="56"/>
      <c r="G460" s="56"/>
      <c r="H460" s="56"/>
      <c r="I460" s="56"/>
      <c r="J460" s="41"/>
      <c r="K460" s="56"/>
      <c r="L460" s="56"/>
      <c r="M460" s="56"/>
      <c r="O460" s="41"/>
      <c r="R460" s="56"/>
    </row>
    <row r="461" spans="6:18" ht="12.75" customHeight="1">
      <c r="F461" s="56"/>
      <c r="G461" s="56"/>
      <c r="H461" s="56"/>
      <c r="I461" s="56"/>
      <c r="J461" s="41"/>
      <c r="K461" s="56"/>
      <c r="L461" s="56"/>
      <c r="M461" s="56"/>
      <c r="O461" s="41"/>
      <c r="R461" s="56"/>
    </row>
    <row r="462" spans="6:18" ht="12.75" customHeight="1">
      <c r="F462" s="56"/>
      <c r="G462" s="56"/>
      <c r="H462" s="56"/>
      <c r="I462" s="56"/>
      <c r="J462" s="41"/>
      <c r="K462" s="56"/>
      <c r="L462" s="56"/>
      <c r="M462" s="56"/>
      <c r="O462" s="41"/>
      <c r="R462" s="56"/>
    </row>
    <row r="463" spans="6:18" ht="12.75" customHeight="1">
      <c r="F463" s="56"/>
      <c r="G463" s="56"/>
      <c r="H463" s="56"/>
      <c r="I463" s="56"/>
      <c r="J463" s="41"/>
      <c r="K463" s="56"/>
      <c r="L463" s="56"/>
      <c r="M463" s="56"/>
      <c r="O463" s="41"/>
      <c r="R463" s="56"/>
    </row>
    <row r="464" spans="6:18" ht="12.75" customHeight="1">
      <c r="F464" s="56"/>
      <c r="G464" s="56"/>
      <c r="H464" s="56"/>
      <c r="I464" s="56"/>
      <c r="J464" s="41"/>
      <c r="K464" s="56"/>
      <c r="L464" s="56"/>
      <c r="M464" s="56"/>
      <c r="O464" s="41"/>
      <c r="R464" s="56"/>
    </row>
    <row r="465" spans="6:18" ht="12.75" customHeight="1">
      <c r="F465" s="56"/>
      <c r="G465" s="56"/>
      <c r="H465" s="56"/>
      <c r="I465" s="56"/>
      <c r="J465" s="41"/>
      <c r="K465" s="56"/>
      <c r="L465" s="56"/>
      <c r="M465" s="56"/>
      <c r="O465" s="41"/>
      <c r="R465" s="56"/>
    </row>
    <row r="466" spans="6:18" ht="12.75" customHeight="1">
      <c r="F466" s="56"/>
      <c r="G466" s="56"/>
      <c r="H466" s="56"/>
      <c r="I466" s="56"/>
      <c r="J466" s="41"/>
      <c r="K466" s="56"/>
      <c r="L466" s="56"/>
      <c r="M466" s="56"/>
      <c r="O466" s="41"/>
      <c r="R466" s="56"/>
    </row>
    <row r="467" spans="6:18" ht="12.75" customHeight="1">
      <c r="F467" s="56"/>
      <c r="G467" s="56"/>
      <c r="H467" s="56"/>
      <c r="I467" s="56"/>
      <c r="J467" s="41"/>
      <c r="K467" s="56"/>
      <c r="L467" s="56"/>
      <c r="M467" s="56"/>
      <c r="O467" s="41"/>
      <c r="R467" s="56"/>
    </row>
    <row r="468" spans="6:18" ht="12.75" customHeight="1">
      <c r="F468" s="56"/>
      <c r="G468" s="56"/>
      <c r="H468" s="56"/>
      <c r="I468" s="56"/>
      <c r="J468" s="41"/>
      <c r="K468" s="56"/>
      <c r="L468" s="56"/>
      <c r="M468" s="56"/>
      <c r="O468" s="41"/>
      <c r="R468" s="56"/>
    </row>
    <row r="469" spans="6:18" ht="12.75" customHeight="1">
      <c r="F469" s="56"/>
      <c r="G469" s="56"/>
      <c r="H469" s="56"/>
      <c r="I469" s="56"/>
      <c r="J469" s="41"/>
      <c r="K469" s="56"/>
      <c r="L469" s="56"/>
      <c r="M469" s="56"/>
      <c r="O469" s="41"/>
      <c r="R469" s="56"/>
    </row>
    <row r="470" spans="6:18" ht="12.75" customHeight="1">
      <c r="F470" s="56"/>
      <c r="G470" s="56"/>
      <c r="H470" s="56"/>
      <c r="I470" s="56"/>
      <c r="J470" s="41"/>
      <c r="K470" s="56"/>
      <c r="L470" s="56"/>
      <c r="M470" s="56"/>
      <c r="O470" s="41"/>
      <c r="R470" s="56"/>
    </row>
    <row r="471" spans="6:18" ht="12.75" customHeight="1">
      <c r="F471" s="56"/>
      <c r="G471" s="56"/>
      <c r="H471" s="56"/>
      <c r="I471" s="56"/>
      <c r="J471" s="41"/>
      <c r="K471" s="56"/>
      <c r="L471" s="56"/>
      <c r="M471" s="56"/>
      <c r="O471" s="41"/>
      <c r="R471" s="56"/>
    </row>
    <row r="472" spans="6:18" ht="12.75" customHeight="1">
      <c r="F472" s="56"/>
      <c r="G472" s="56"/>
      <c r="H472" s="56"/>
      <c r="I472" s="56"/>
      <c r="J472" s="41"/>
      <c r="K472" s="56"/>
      <c r="L472" s="56"/>
      <c r="M472" s="56"/>
      <c r="O472" s="41"/>
      <c r="R472" s="56"/>
    </row>
    <row r="473" spans="6:18" ht="12.75" customHeight="1">
      <c r="F473" s="56"/>
      <c r="G473" s="56"/>
      <c r="H473" s="56"/>
      <c r="I473" s="56"/>
      <c r="J473" s="41"/>
      <c r="K473" s="56"/>
      <c r="L473" s="56"/>
      <c r="M473" s="56"/>
      <c r="O473" s="41"/>
      <c r="R473" s="56"/>
    </row>
    <row r="474" spans="6:18" ht="12.75" customHeight="1">
      <c r="F474" s="56"/>
      <c r="G474" s="56"/>
      <c r="H474" s="56"/>
      <c r="I474" s="56"/>
      <c r="J474" s="41"/>
      <c r="K474" s="56"/>
      <c r="L474" s="56"/>
      <c r="M474" s="56"/>
      <c r="O474" s="41"/>
      <c r="R474" s="56"/>
    </row>
    <row r="475" spans="6:18" ht="12.75" customHeight="1">
      <c r="F475" s="56"/>
      <c r="G475" s="56"/>
      <c r="H475" s="56"/>
      <c r="I475" s="56"/>
      <c r="J475" s="41"/>
      <c r="K475" s="56"/>
      <c r="L475" s="56"/>
      <c r="M475" s="56"/>
      <c r="O475" s="41"/>
      <c r="R475" s="56"/>
    </row>
    <row r="476" spans="6:18" ht="12.75" customHeight="1">
      <c r="F476" s="56"/>
      <c r="G476" s="56"/>
      <c r="H476" s="56"/>
      <c r="I476" s="56"/>
      <c r="J476" s="41"/>
      <c r="K476" s="56"/>
      <c r="L476" s="56"/>
      <c r="M476" s="56"/>
      <c r="O476" s="41"/>
      <c r="R476" s="56"/>
    </row>
    <row r="477" spans="6:18" ht="12.75" customHeight="1">
      <c r="F477" s="56"/>
      <c r="G477" s="56"/>
      <c r="H477" s="56"/>
      <c r="I477" s="56"/>
      <c r="J477" s="41"/>
      <c r="K477" s="56"/>
      <c r="L477" s="56"/>
      <c r="M477" s="56"/>
      <c r="O477" s="41"/>
      <c r="R477" s="56"/>
    </row>
    <row r="478" spans="6:18" ht="12.75" customHeight="1">
      <c r="F478" s="56"/>
      <c r="G478" s="56"/>
      <c r="H478" s="56"/>
      <c r="I478" s="56"/>
      <c r="J478" s="41"/>
      <c r="K478" s="56"/>
      <c r="L478" s="56"/>
      <c r="M478" s="56"/>
      <c r="O478" s="41"/>
      <c r="R478" s="56"/>
    </row>
    <row r="479" spans="6:18" ht="12.75" customHeight="1">
      <c r="F479" s="56"/>
      <c r="G479" s="56"/>
      <c r="H479" s="56"/>
      <c r="I479" s="56"/>
      <c r="J479" s="41"/>
      <c r="K479" s="56"/>
      <c r="L479" s="56"/>
      <c r="M479" s="56"/>
      <c r="O479" s="41"/>
      <c r="R479" s="56"/>
    </row>
    <row r="480" spans="6:18" ht="12.75" customHeight="1">
      <c r="F480" s="56"/>
      <c r="G480" s="56"/>
      <c r="H480" s="56"/>
      <c r="I480" s="56"/>
      <c r="J480" s="41"/>
      <c r="K480" s="56"/>
      <c r="L480" s="56"/>
      <c r="M480" s="56"/>
      <c r="O480" s="41"/>
      <c r="R480" s="56"/>
    </row>
  </sheetData>
  <autoFilter ref="R1:R303"/>
  <mergeCells count="21">
    <mergeCell ref="A77:A78"/>
    <mergeCell ref="B77:B78"/>
    <mergeCell ref="J77:J78"/>
    <mergeCell ref="A82:A83"/>
    <mergeCell ref="B82:B83"/>
    <mergeCell ref="J82:J83"/>
    <mergeCell ref="M82:M83"/>
    <mergeCell ref="N82:N83"/>
    <mergeCell ref="O82:O83"/>
    <mergeCell ref="P82:P83"/>
    <mergeCell ref="M77:M78"/>
    <mergeCell ref="N77:N78"/>
    <mergeCell ref="O77:O78"/>
    <mergeCell ref="P77:P78"/>
    <mergeCell ref="O60:O61"/>
    <mergeCell ref="P60:P61"/>
    <mergeCell ref="A60:A61"/>
    <mergeCell ref="B60:B61"/>
    <mergeCell ref="J60:J61"/>
    <mergeCell ref="M60:M61"/>
    <mergeCell ref="N60:N61"/>
  </mergeCells>
  <hyperlinks>
    <hyperlink ref="M5" location="Main!A1" display="Back To Main Page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</vt:lpstr>
      <vt:lpstr>Future Intra</vt:lpstr>
      <vt:lpstr>Cash Intra</vt:lpstr>
      <vt:lpstr>MidCap Intra</vt:lpstr>
      <vt:lpstr>Bulk Deals</vt:lpstr>
      <vt:lpstr>Call Tracker (Equity &amp; F&amp;O)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hrishikesh yedve</cp:lastModifiedBy>
  <cp:lastPrinted>2019-09-05T08:25:00Z</cp:lastPrinted>
  <dcterms:created xsi:type="dcterms:W3CDTF">2015-06-08T02:34:00Z</dcterms:created>
  <dcterms:modified xsi:type="dcterms:W3CDTF">2022-02-15T02:46:01Z</dcterms:modified>
</cp:coreProperties>
</file>