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F&amp;O)'!$R$1:$R$288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75" i="7"/>
  <c r="M75" s="1"/>
  <c r="L39"/>
  <c r="K39"/>
  <c r="M39" s="1"/>
  <c r="L36"/>
  <c r="K36"/>
  <c r="L15"/>
  <c r="K15"/>
  <c r="K258"/>
  <c r="L258" s="1"/>
  <c r="K238"/>
  <c r="L238" s="1"/>
  <c r="K67"/>
  <c r="K68"/>
  <c r="L34"/>
  <c r="K34"/>
  <c r="K73"/>
  <c r="M73" s="1"/>
  <c r="L37"/>
  <c r="K37"/>
  <c r="K72"/>
  <c r="M72" s="1"/>
  <c r="L57"/>
  <c r="K57"/>
  <c r="K53"/>
  <c r="L53"/>
  <c r="L52"/>
  <c r="K52"/>
  <c r="L29"/>
  <c r="K29"/>
  <c r="L12"/>
  <c r="L35"/>
  <c r="K35"/>
  <c r="L33"/>
  <c r="K33"/>
  <c r="L55"/>
  <c r="K55"/>
  <c r="K56"/>
  <c r="L56"/>
  <c r="L30"/>
  <c r="K30"/>
  <c r="L32"/>
  <c r="K32"/>
  <c r="L14"/>
  <c r="K14"/>
  <c r="L10"/>
  <c r="K10"/>
  <c r="K71"/>
  <c r="K70"/>
  <c r="M70" s="1"/>
  <c r="K54"/>
  <c r="L54"/>
  <c r="L31"/>
  <c r="K31"/>
  <c r="L51"/>
  <c r="K51"/>
  <c r="M71"/>
  <c r="K12"/>
  <c r="L28"/>
  <c r="K28"/>
  <c r="K69"/>
  <c r="M69" s="1"/>
  <c r="H11"/>
  <c r="K11" s="1"/>
  <c r="K263"/>
  <c r="L263" s="1"/>
  <c r="K262"/>
  <c r="L262" s="1"/>
  <c r="L11"/>
  <c r="K265"/>
  <c r="L265" s="1"/>
  <c r="K260"/>
  <c r="L260" s="1"/>
  <c r="M7"/>
  <c r="F248"/>
  <c r="K248" s="1"/>
  <c r="L248" s="1"/>
  <c r="K249"/>
  <c r="L249"/>
  <c r="K240"/>
  <c r="L240" s="1"/>
  <c r="K243"/>
  <c r="L243" s="1"/>
  <c r="K251"/>
  <c r="L251" s="1"/>
  <c r="F242"/>
  <c r="F241"/>
  <c r="K241" s="1"/>
  <c r="L241" s="1"/>
  <c r="F239"/>
  <c r="K239" s="1"/>
  <c r="L239" s="1"/>
  <c r="F219"/>
  <c r="K219" s="1"/>
  <c r="L219" s="1"/>
  <c r="F171"/>
  <c r="K171" s="1"/>
  <c r="L171" s="1"/>
  <c r="K250"/>
  <c r="L250" s="1"/>
  <c r="K254"/>
  <c r="L254" s="1"/>
  <c r="K255"/>
  <c r="L255" s="1"/>
  <c r="K247"/>
  <c r="L247" s="1"/>
  <c r="K257"/>
  <c r="L257" s="1"/>
  <c r="K253"/>
  <c r="L253" s="1"/>
  <c r="K246"/>
  <c r="L246" s="1"/>
  <c r="K235"/>
  <c r="L235" s="1"/>
  <c r="K237"/>
  <c r="L237" s="1"/>
  <c r="K234"/>
  <c r="L234" s="1"/>
  <c r="K236"/>
  <c r="L236" s="1"/>
  <c r="K165"/>
  <c r="L165" s="1"/>
  <c r="K218"/>
  <c r="L218" s="1"/>
  <c r="K232"/>
  <c r="L232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20"/>
  <c r="L220" s="1"/>
  <c r="K215"/>
  <c r="L215" s="1"/>
  <c r="K214"/>
  <c r="L214" s="1"/>
  <c r="K213"/>
  <c r="L213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1"/>
  <c r="L191" s="1"/>
  <c r="K189"/>
  <c r="L189" s="1"/>
  <c r="K187"/>
  <c r="L187" s="1"/>
  <c r="K186"/>
  <c r="L186" s="1"/>
  <c r="K185"/>
  <c r="L185" s="1"/>
  <c r="K183"/>
  <c r="L183" s="1"/>
  <c r="K182"/>
  <c r="L182" s="1"/>
  <c r="K181"/>
  <c r="L181" s="1"/>
  <c r="K180"/>
  <c r="K179"/>
  <c r="L179" s="1"/>
  <c r="K178"/>
  <c r="L178" s="1"/>
  <c r="K176"/>
  <c r="L176" s="1"/>
  <c r="K175"/>
  <c r="L175" s="1"/>
  <c r="K174"/>
  <c r="L174" s="1"/>
  <c r="K173"/>
  <c r="L173"/>
  <c r="K172"/>
  <c r="L172" s="1"/>
  <c r="H170"/>
  <c r="K170" s="1"/>
  <c r="L170" s="1"/>
  <c r="K167"/>
  <c r="L167" s="1"/>
  <c r="K166"/>
  <c r="L166" s="1"/>
  <c r="K164"/>
  <c r="L164" s="1"/>
  <c r="K163"/>
  <c r="L163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H136"/>
  <c r="K136" s="1"/>
  <c r="L136" s="1"/>
  <c r="F135"/>
  <c r="K135" s="1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D7" i="6"/>
  <c r="K6" i="4"/>
  <c r="K6" i="3"/>
  <c r="L6" i="2"/>
  <c r="M36" i="7" l="1"/>
  <c r="M15"/>
  <c r="M30"/>
  <c r="M35"/>
  <c r="M52"/>
  <c r="M34"/>
  <c r="M56"/>
  <c r="M11"/>
  <c r="M31"/>
  <c r="M28"/>
  <c r="M37"/>
  <c r="M14"/>
  <c r="M10"/>
  <c r="M12"/>
  <c r="M32"/>
  <c r="M55"/>
  <c r="M33"/>
  <c r="M53"/>
  <c r="M57"/>
  <c r="M51"/>
  <c r="M54"/>
  <c r="M29"/>
</calcChain>
</file>

<file path=xl/sharedStrings.xml><?xml version="1.0" encoding="utf-8"?>
<sst xmlns="http://schemas.openxmlformats.org/spreadsheetml/2006/main" count="2591" uniqueCount="1025">
  <si>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</si>
  <si>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</si>
  <si>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</si>
  <si>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</si>
  <si>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</si>
  <si>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</si>
  <si>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</si>
  <si>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</si>
  <si>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</si>
  <si>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</si>
  <si>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</si>
  <si>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</si>
  <si>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</si>
  <si>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</si>
  <si>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</si>
  <si>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</si>
  <si>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</si>
  <si>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</si>
  <si>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</si>
  <si>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</si>
  <si>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</si>
  <si>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</si>
  <si>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</si>
  <si>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</si>
  <si>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</si>
  <si>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</si>
  <si>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</si>
  <si>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</si>
  <si>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</si>
  <si>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</si>
  <si>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</si>
  <si>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</si>
  <si>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</si>
  <si>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</si>
  <si>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</si>
  <si>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</si>
  <si>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</si>
  <si>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</si>
  <si>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</si>
  <si>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</si>
  <si>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</si>
  <si>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</si>
  <si>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</si>
  <si>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</si>
  <si>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</si>
  <si>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</si>
  <si>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</si>
  <si>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</si>
  <si>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</si>
  <si>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</si>
  <si>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</si>
  <si>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</si>
  <si>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</si>
  <si>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</si>
  <si>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</si>
  <si>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</si>
  <si>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</si>
  <si>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</si>
  <si>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</si>
  <si>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</si>
  <si>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</si>
  <si>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</si>
  <si>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</si>
  <si>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</si>
  <si>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</si>
  <si>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</si>
  <si>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</si>
  <si>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</si>
  <si>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</si>
  <si>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</si>
  <si>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</si>
  <si>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</si>
  <si>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</si>
  <si>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</si>
  <si>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</si>
  <si>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</si>
  <si>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</si>
  <si>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</si>
  <si>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</si>
  <si>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</si>
  <si>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</si>
  <si>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</si>
  <si>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</si>
  <si>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</si>
  <si>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</si>
  <si>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</si>
  <si>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</si>
  <si>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</si>
  <si>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</si>
  <si>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</si>
  <si>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</si>
  <si>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</si>
  <si>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</si>
  <si>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</si>
  <si>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</si>
  <si>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</si>
  <si>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</si>
  <si>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</si>
  <si>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</si>
  <si>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</si>
  <si>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</si>
  <si>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</si>
  <si>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</si>
  <si>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</si>
  <si>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</si>
  <si>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</si>
  <si>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</si>
  <si>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</si>
  <si>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</si>
  <si>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</si>
  <si>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</si>
  <si>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</si>
  <si>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</si>
  <si>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</si>
  <si>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</si>
  <si>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</si>
  <si>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</si>
  <si>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</si>
  <si>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</si>
  <si>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</si>
  <si>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</si>
  <si>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</si>
  <si>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</si>
  <si>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</si>
  <si>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</si>
  <si>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</si>
  <si>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</si>
  <si>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</si>
  <si>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</si>
  <si>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</si>
  <si>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</si>
  <si>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</si>
  <si>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</si>
  <si>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</si>
  <si>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</si>
  <si>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</si>
  <si>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</si>
  <si>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</si>
  <si>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</si>
  <si>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</si>
  <si>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</si>
  <si>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</si>
  <si>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</si>
  <si>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</si>
  <si>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</si>
  <si>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</si>
  <si>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</si>
  <si>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</si>
  <si>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</si>
  <si>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</si>
  <si>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</si>
  <si>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</si>
  <si>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</si>
  <si>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</si>
  <si>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</si>
  <si>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</si>
  <si>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</si>
  <si>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</si>
  <si>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</si>
  <si>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</si>
  <si>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</si>
  <si>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</si>
  <si>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</si>
  <si>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</si>
  <si>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</si>
  <si>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</si>
  <si>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</si>
  <si>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</si>
  <si>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</si>
  <si>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</si>
  <si>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</si>
  <si>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</si>
  <si>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</si>
  <si>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</si>
  <si>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</si>
  <si>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</si>
  <si>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</si>
  <si>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</si>
  <si>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</si>
  <si>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</si>
  <si>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</si>
  <si>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</si>
  <si>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</si>
  <si>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</si>
  <si>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</si>
  <si>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</si>
  <si>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</si>
  <si>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</si>
  <si>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</si>
  <si>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</si>
  <si>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</si>
  <si>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</si>
  <si>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</si>
  <si>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</si>
  <si>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</si>
  <si>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</si>
  <si>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</si>
  <si>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</si>
  <si>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</si>
  <si>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</si>
  <si>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</si>
  <si>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</si>
  <si>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</si>
  <si>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</si>
  <si>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</si>
  <si>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</si>
  <si>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</si>
  <si>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</si>
  <si>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</si>
  <si>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</si>
  <si>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</si>
  <si>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</si>
  <si>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</si>
  <si>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</si>
  <si>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</si>
  <si>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</si>
  <si>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</si>
  <si>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</si>
  <si>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</si>
  <si>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</si>
  <si>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</si>
  <si>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</si>
  <si>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</si>
  <si>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</si>
  <si>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</si>
  <si>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</si>
  <si>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</si>
  <si>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</si>
  <si>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</si>
  <si>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</si>
  <si>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</si>
  <si>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</si>
  <si>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</si>
  <si>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</si>
  <si>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</si>
  <si>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</si>
  <si>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</si>
  <si>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</si>
  <si>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</si>
  <si>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</si>
  <si>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</si>
  <si>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</si>
  <si>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</si>
  <si>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</si>
  <si>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</si>
  <si>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</si>
  <si>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</si>
  <si>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</si>
  <si>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</si>
  <si>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</si>
  <si>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</si>
  <si>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</si>
  <si>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</si>
  <si>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</si>
  <si>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</si>
  <si>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</si>
  <si>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</si>
  <si>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</si>
  <si>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</si>
  <si>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</si>
  <si>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</si>
  <si>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</si>
  <si>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</si>
  <si>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</si>
  <si>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</si>
  <si>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</si>
  <si>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</si>
  <si>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</si>
  <si>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</si>
  <si>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</si>
  <si>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</si>
  <si>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</si>
  <si>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</si>
  <si>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</si>
  <si>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</si>
  <si>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</si>
  <si>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</si>
  <si>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</si>
  <si>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</si>
  <si>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</si>
  <si>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</si>
  <si>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</si>
  <si>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</si>
  <si>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</si>
  <si>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</si>
  <si>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</si>
  <si>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</si>
  <si>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</si>
  <si>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</si>
  <si>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</si>
  <si>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</si>
  <si>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</si>
  <si>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</si>
  <si>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</si>
  <si>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</si>
  <si>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</si>
  <si>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</si>
  <si>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</si>
  <si>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</si>
  <si>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</si>
  <si>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</si>
  <si>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</si>
  <si>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</si>
  <si>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</si>
  <si>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</si>
  <si>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</si>
  <si>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</si>
  <si>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</si>
  <si>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</si>
  <si>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</si>
  <si>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</si>
  <si>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</si>
  <si>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</si>
  <si>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</si>
  <si>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</si>
  <si>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</si>
  <si>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</si>
  <si>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</si>
  <si>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</si>
  <si>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</si>
  <si>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</si>
  <si>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</si>
  <si>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</si>
  <si>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</si>
  <si>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</si>
  <si>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</si>
  <si>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</si>
  <si>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</si>
  <si>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</si>
  <si>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</si>
  <si>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</si>
  <si>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</si>
  <si>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</si>
  <si>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</si>
  <si>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</si>
  <si>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</si>
  <si>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</si>
  <si>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</si>
  <si>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</si>
  <si>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</si>
  <si>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</si>
  <si>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</si>
  <si>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</si>
  <si>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</si>
  <si>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</si>
  <si>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</si>
  <si>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</si>
  <si>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</si>
  <si>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</si>
  <si>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</si>
  <si>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</si>
  <si>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</si>
  <si>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</si>
  <si>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</si>
  <si>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</si>
  <si>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</si>
  <si>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</si>
  <si>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</si>
  <si>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</si>
  <si>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</si>
  <si>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</si>
  <si>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</si>
  <si>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</si>
  <si>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</si>
  <si>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</si>
  <si>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</si>
  <si>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</si>
  <si>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</si>
  <si>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</si>
  <si>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</si>
  <si>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</si>
  <si>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</si>
  <si>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</si>
  <si>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</si>
  <si>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</si>
  <si>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</si>
  <si>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</si>
  <si>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</si>
  <si>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</si>
  <si>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</si>
  <si>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</si>
  <si>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</si>
  <si>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</si>
  <si>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</si>
  <si>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</si>
  <si>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</si>
  <si>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</si>
  <si>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</si>
  <si>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</si>
  <si>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</si>
  <si>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</si>
  <si>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</si>
  <si>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</si>
  <si>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</si>
  <si>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</si>
  <si>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</si>
  <si>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</si>
  <si>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</si>
  <si>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</si>
  <si>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</si>
  <si>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</si>
  <si>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</si>
  <si>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</si>
  <si>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</si>
  <si>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</si>
  <si>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</si>
  <si>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</si>
  <si>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</si>
  <si>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</si>
  <si>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</si>
  <si>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</si>
  <si>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</si>
  <si>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</si>
  <si>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</si>
  <si>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</si>
  <si>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</si>
  <si>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</si>
  <si>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</si>
  <si>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</si>
  <si>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</si>
  <si>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</si>
  <si>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</si>
  <si>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</si>
  <si>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</si>
  <si>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</si>
  <si>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</si>
  <si>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</si>
  <si>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</si>
  <si>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</si>
  <si>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</si>
  <si>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</si>
  <si>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</si>
  <si>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</si>
  <si>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</si>
  <si>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</si>
  <si>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</si>
  <si>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</si>
  <si>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</si>
  <si>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</si>
  <si>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</si>
  <si>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</si>
  <si>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</si>
  <si>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</si>
  <si>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</si>
  <si>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</si>
  <si>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</si>
  <si>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</si>
  <si>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</si>
  <si>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</si>
  <si>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</si>
  <si>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</si>
  <si>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</si>
  <si>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</si>
  <si>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</si>
  <si>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</si>
  <si>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</si>
  <si>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</si>
  <si>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</si>
  <si>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</si>
  <si>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</si>
  <si>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</si>
  <si>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</si>
  <si>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</si>
  <si>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</si>
  <si>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</si>
  <si>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</si>
  <si>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</si>
  <si>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</si>
  <si>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</si>
  <si>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</si>
  <si>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</si>
  <si>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</si>
  <si>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</si>
  <si>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</si>
  <si>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</si>
  <si>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</si>
  <si>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</si>
  <si>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</si>
  <si>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</si>
  <si>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</si>
  <si>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</si>
  <si>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</si>
  <si>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</si>
  <si>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</si>
  <si>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</si>
  <si>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</si>
  <si>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</si>
  <si>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</si>
  <si>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</si>
  <si>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</si>
  <si>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</si>
  <si>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</si>
  <si>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</si>
  <si>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</si>
  <si>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</si>
  <si>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</si>
  <si>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</si>
  <si>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</si>
  <si>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</si>
  <si>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</si>
  <si>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</si>
  <si>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</si>
  <si>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</si>
  <si>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</si>
  <si>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</si>
  <si>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</si>
  <si>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</si>
  <si>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</si>
  <si>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</si>
  <si>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</si>
  <si>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</si>
  <si>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</si>
  <si>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</si>
  <si>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</si>
  <si>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</si>
  <si>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</si>
  <si>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</si>
  <si>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</si>
  <si>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</si>
  <si>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</si>
  <si>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</si>
  <si>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</si>
  <si>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</si>
  <si>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</si>
  <si>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</si>
  <si>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</si>
  <si>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</si>
  <si>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</si>
  <si>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</si>
  <si>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</si>
  <si>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</si>
  <si>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</si>
  <si>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</si>
  <si>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</si>
  <si>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</si>
  <si>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</si>
  <si>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</si>
  <si>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</si>
  <si>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</si>
  <si>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</si>
  <si>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</si>
  <si>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</si>
  <si>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</si>
  <si>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</si>
  <si>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</si>
  <si>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</si>
  <si>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</si>
  <si>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</si>
  <si>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</si>
  <si>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</si>
  <si>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</si>
  <si>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</si>
  <si>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</si>
  <si>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</si>
  <si>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</si>
  <si>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</si>
  <si>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</si>
  <si>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</si>
  <si>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</si>
  <si>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</si>
  <si>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</si>
  <si>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</si>
  <si>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</si>
  <si>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</si>
  <si>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</si>
  <si>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</si>
  <si>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</si>
  <si>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</si>
  <si>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</si>
  <si>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</si>
  <si>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</si>
  <si>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</si>
  <si>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</si>
  <si>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</si>
  <si>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</si>
  <si>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</si>
  <si>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</si>
  <si>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</si>
  <si>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</si>
  <si>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</si>
  <si>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</si>
  <si>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</si>
  <si>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</si>
  <si>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</si>
  <si>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</si>
  <si>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</si>
  <si>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</si>
  <si>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</si>
  <si>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</si>
  <si>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</si>
  <si>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</si>
  <si>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</si>
  <si>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</si>
  <si>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</si>
  <si>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</si>
  <si>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</si>
  <si>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</si>
  <si>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</si>
  <si>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</si>
  <si>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</si>
  <si>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</si>
  <si>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</si>
  <si>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</si>
  <si>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</si>
  <si>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</si>
  <si>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</si>
  <si>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</si>
  <si>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</si>
  <si>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</si>
  <si>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</si>
  <si>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</si>
  <si>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</si>
  <si>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</si>
  <si>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</si>
  <si>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</si>
  <si>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</si>
  <si>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</si>
  <si>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</si>
  <si>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</si>
  <si>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</si>
  <si>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</si>
  <si>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</si>
  <si>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</si>
  <si>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</si>
  <si>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</si>
  <si>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</si>
  <si>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</si>
  <si>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</si>
  <si>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</si>
  <si>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</si>
  <si>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</si>
  <si>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</si>
  <si>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</si>
  <si>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</si>
  <si>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</si>
  <si>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</si>
  <si>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</si>
  <si>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</si>
  <si>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</si>
  <si>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</si>
  <si>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</si>
  <si>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</si>
  <si>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</si>
  <si>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</si>
  <si>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</si>
  <si>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</si>
  <si>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</si>
  <si>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</si>
  <si>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</si>
  <si>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</si>
  <si>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</si>
  <si>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</si>
  <si>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</si>
  <si>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</si>
  <si>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</si>
  <si>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</si>
  <si>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</si>
  <si>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</si>
  <si>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</si>
  <si>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</si>
  <si>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</si>
  <si>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</si>
  <si>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</si>
  <si>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</si>
  <si>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</si>
  <si>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</si>
  <si>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</si>
  <si>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</si>
  <si>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</si>
  <si>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</si>
  <si>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</si>
  <si>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</si>
  <si>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</si>
  <si>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</si>
  <si>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</si>
  <si>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</si>
  <si>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</si>
  <si>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</si>
  <si>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</si>
  <si>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</si>
  <si>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</si>
  <si>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</si>
  <si>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</si>
  <si>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</si>
  <si>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</si>
  <si>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</si>
  <si>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</si>
  <si>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</si>
  <si>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</si>
  <si>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</si>
  <si>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</si>
  <si>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</si>
  <si>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</si>
  <si>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</si>
  <si>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</si>
  <si>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</si>
  <si>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</si>
  <si>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</si>
  <si>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</si>
  <si>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</si>
  <si>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</si>
  <si>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</si>
  <si>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</si>
  <si>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</si>
  <si>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</si>
  <si>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</si>
  <si>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</si>
  <si>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</si>
  <si>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</si>
  <si>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</si>
  <si>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</si>
  <si>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</si>
  <si>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</si>
  <si>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</si>
  <si>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</si>
  <si>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</si>
  <si>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</si>
  <si>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</si>
  <si>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</si>
  <si>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</si>
  <si>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</si>
  <si>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</si>
  <si>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</si>
  <si>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</si>
  <si>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</si>
  <si>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</si>
  <si>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</si>
  <si>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</si>
  <si>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</si>
  <si>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</si>
  <si>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</si>
  <si>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</si>
  <si>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</si>
  <si>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</si>
  <si>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</si>
  <si>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</si>
  <si>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</si>
  <si>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</si>
  <si>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</si>
  <si>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</si>
  <si>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</si>
  <si>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</si>
  <si>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</si>
  <si>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</si>
  <si>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</si>
  <si>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</si>
  <si>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</si>
  <si>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</si>
  <si>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</si>
  <si>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</si>
  <si>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</si>
  <si>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</si>
  <si>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</si>
  <si>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</si>
  <si>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</si>
  <si>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</si>
  <si>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</si>
  <si>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</si>
  <si>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</si>
  <si>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</si>
  <si>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</si>
  <si>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</si>
  <si>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</si>
  <si>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</si>
  <si>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</si>
  <si>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</si>
  <si>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</si>
  <si>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</si>
  <si>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</si>
  <si>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</si>
  <si>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</si>
  <si>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</si>
  <si>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</si>
  <si>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</si>
  <si>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</si>
  <si>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</si>
  <si>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</si>
  <si>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</si>
  <si>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</si>
  <si>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</si>
  <si>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</si>
  <si>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</si>
  <si>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</si>
  <si>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</si>
  <si>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</si>
  <si>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</si>
  <si>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</si>
  <si>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</si>
  <si>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</si>
  <si>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</si>
  <si>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</si>
  <si>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</si>
  <si>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</si>
  <si>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</si>
  <si>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</si>
  <si>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</si>
  <si>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</si>
  <si>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</si>
  <si>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</si>
  <si>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</si>
  <si>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</si>
  <si>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</si>
  <si>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</si>
  <si>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</si>
  <si>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</si>
  <si>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</si>
  <si>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</si>
  <si>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</si>
  <si>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</si>
  <si>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</si>
  <si>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</si>
  <si>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</si>
  <si>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</si>
  <si>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</si>
  <si>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</si>
  <si>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</si>
  <si>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</si>
  <si>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</si>
  <si>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</si>
  <si>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</si>
  <si>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</si>
  <si>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</si>
  <si>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</si>
  <si>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</si>
  <si>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</si>
  <si>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</si>
  <si>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</si>
  <si>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</si>
  <si>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</si>
  <si>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</si>
  <si>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</si>
  <si>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</si>
  <si>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</si>
  <si>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</si>
  <si>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</si>
  <si>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420-428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</si>
  <si>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</si>
  <si>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</si>
  <si>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</si>
  <si>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</si>
  <si>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</si>
  <si>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</si>
  <si>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</si>
  <si>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</si>
  <si>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</si>
  <si>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</si>
  <si>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</si>
  <si>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</si>
  <si>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</si>
  <si>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</si>
  <si>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</si>
  <si>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</si>
  <si>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</si>
  <si>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</si>
  <si>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</si>
  <si>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</si>
  <si>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</si>
  <si>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</si>
  <si>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</si>
  <si>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</si>
  <si>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</si>
  <si>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</si>
  <si>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</si>
  <si>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</si>
  <si>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</si>
  <si>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</si>
  <si>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</si>
  <si>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</si>
  <si>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</si>
  <si>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</si>
  <si>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</si>
  <si>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</si>
  <si>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</si>
  <si>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</si>
  <si>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</si>
  <si>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SPACEAGE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</si>
  <si>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</si>
  <si>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</si>
  <si>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</si>
  <si>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</si>
  <si>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</si>
  <si>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</si>
  <si>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</si>
  <si>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</si>
  <si>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AMJUMBO</t>
  </si>
  <si>
    <t>A and M Jumbo Bags Ltd</t>
  </si>
  <si>
    <t>JIGNESHKUMAR PARSOTTAMBHAI AMBALIA</t>
  </si>
  <si>
    <t>Profit of Rs.10.5/-</t>
  </si>
  <si>
    <t>1750-1800</t>
  </si>
  <si>
    <t>Profit of Rs.160/-</t>
  </si>
  <si>
    <t>2200-2210</t>
  </si>
  <si>
    <t>2400-2500</t>
  </si>
  <si>
    <t>Loss of Rs, 98/-</t>
  </si>
  <si>
    <t>Loss of Rs, 32.5/-</t>
  </si>
  <si>
    <t>JANUSCORP</t>
  </si>
  <si>
    <t>DISHANT BHARATBHAI SHAH</t>
  </si>
  <si>
    <t>JUMPNET</t>
  </si>
  <si>
    <t>Jump Networks Limited</t>
  </si>
  <si>
    <t xml:space="preserve">NIFTY 15200 CE 25-FEB </t>
  </si>
  <si>
    <t>200-205</t>
  </si>
  <si>
    <t>ELLORATRAD</t>
  </si>
  <si>
    <t>GRAVITON RESEARCH CAPITAL LLP</t>
  </si>
  <si>
    <t>SANCO</t>
  </si>
  <si>
    <t>Sanco Industries Ltd.</t>
  </si>
  <si>
    <t>SANWARIA</t>
  </si>
  <si>
    <t>Sanwaria Consumer Ltd.</t>
  </si>
  <si>
    <t>SHRINATHJI DALL MILLS</t>
  </si>
  <si>
    <t>Profit of Rs.13/-</t>
  </si>
  <si>
    <t>1500-1530</t>
  </si>
  <si>
    <t>1800-1850</t>
  </si>
  <si>
    <t>BANKNIFTY 36500 CE 25-FEB</t>
  </si>
  <si>
    <t>100-50</t>
  </si>
  <si>
    <t>Loss of Rs, 117.5/-</t>
  </si>
  <si>
    <t>MAUNESH HARGOVINDDAS DEVARA</t>
  </si>
  <si>
    <t>NARAYANI</t>
  </si>
  <si>
    <t>PALLAS FINCAP PRIVATE LIMITED .</t>
  </si>
  <si>
    <t>OSIAJEE</t>
  </si>
  <si>
    <t>ALPHA LEON ENTERPRISES LLP</t>
  </si>
  <si>
    <t>VANRAJ DADBHAI KAHOR</t>
  </si>
  <si>
    <t>QE SECURITIES</t>
  </si>
  <si>
    <t>PROFIN COMMODITIES PRIVATE LIMITED</t>
  </si>
  <si>
    <t>Profit of Rs.65.5</t>
  </si>
  <si>
    <t>Profit of Rs.82.5</t>
  </si>
  <si>
    <t>Profit of Rs.105/-</t>
  </si>
  <si>
    <t>Loss of Rs.6.5/-</t>
  </si>
  <si>
    <t>212.5-213.5</t>
  </si>
  <si>
    <t>222-225</t>
  </si>
  <si>
    <t>Profit of Rs.3.25/-</t>
  </si>
  <si>
    <t>Profit of Rs, 52.5/-</t>
  </si>
  <si>
    <t>Profit of Rs, 95/-</t>
  </si>
  <si>
    <t>AFFORDABLE</t>
  </si>
  <si>
    <t>AKASHDEEP</t>
  </si>
  <si>
    <t>NAVEEN PAUL</t>
  </si>
  <si>
    <t>PUJA MALIK</t>
  </si>
  <si>
    <t>BAYTREE INV MAU PTE LTD</t>
  </si>
  <si>
    <t>TEJAS TRADEFIN LLP</t>
  </si>
  <si>
    <t>DECCAN</t>
  </si>
  <si>
    <t>BABULAL VADILAL SHAH</t>
  </si>
  <si>
    <t>MAMTA KAPIL KOTHARI</t>
  </si>
  <si>
    <t>DHARA TECHNOSYSTEM LLP</t>
  </si>
  <si>
    <t>DGL</t>
  </si>
  <si>
    <t>PRADEEP NARENDRA BHATT</t>
  </si>
  <si>
    <t>DIAMINESQ</t>
  </si>
  <si>
    <t>AARTI BHATIA</t>
  </si>
  <si>
    <t>BHATIA SURESH HUF</t>
  </si>
  <si>
    <t>GARWARPOLY</t>
  </si>
  <si>
    <t>ASHISH RAMESHCHANDRA KACHOLIA</t>
  </si>
  <si>
    <t>JAYESHKUMAR KANTILAL PATEL HUF</t>
  </si>
  <si>
    <t>KANCHI</t>
  </si>
  <si>
    <t>QUANT MUTUAL FUND</t>
  </si>
  <si>
    <t>KAPILRAJ</t>
  </si>
  <si>
    <t>SHASHIN HASMUKH SAVLA</t>
  </si>
  <si>
    <t>RUCHIT HARISH SAVLA</t>
  </si>
  <si>
    <t>INVESTERIA COMMODITIES PRIVATE LIMITED</t>
  </si>
  <si>
    <t>KDLL</t>
  </si>
  <si>
    <t>MISHA JAIN</t>
  </si>
  <si>
    <t>TEJPAL SINGH</t>
  </si>
  <si>
    <t>MCLEODRUSS</t>
  </si>
  <si>
    <t>NIRAJ RAJNIKANT SHAH</t>
  </si>
  <si>
    <t>RIKHAV SECURITIES LIMITED</t>
  </si>
  <si>
    <t>MAMTA RAJESHKUMAR SHAH</t>
  </si>
  <si>
    <t>PMCFIN</t>
  </si>
  <si>
    <t>PRIMESECU</t>
  </si>
  <si>
    <t>STATIN ENTERPRISE LLP</t>
  </si>
  <si>
    <t>JAYAKUMAR NARAYANSWAMI</t>
  </si>
  <si>
    <t>SATINDLTD</t>
  </si>
  <si>
    <t>SKA MARKETING PRIVATE LIMITED</t>
  </si>
  <si>
    <t>SUDHAKAR NARAYAN SANKU</t>
  </si>
  <si>
    <t>SAILAJA VANGETI</t>
  </si>
  <si>
    <t>PSS INFRASTRUCTURES INDIA PRIVATE LIMITED</t>
  </si>
  <si>
    <t>AMIT JAGAD (HUF)</t>
  </si>
  <si>
    <t>PARESH DHIRAJLAL SHAH</t>
  </si>
  <si>
    <t>MANJU CHOUDHARY</t>
  </si>
  <si>
    <t>RAVI MANOHARLAL KHARWAD</t>
  </si>
  <si>
    <t>SSPNFIN</t>
  </si>
  <si>
    <t>ASHOK KUMAR SINGH</t>
  </si>
  <si>
    <t>RAMESH RAMSHANKAR VYAS</t>
  </si>
  <si>
    <t>DEVJEET CHAKRABORTY</t>
  </si>
  <si>
    <t>SUPRBPA</t>
  </si>
  <si>
    <t>BADAMILAL BANSHILAL GARG</t>
  </si>
  <si>
    <t>UNISTRMU</t>
  </si>
  <si>
    <t>DEEPAL PRAVINKUMAR SHAH</t>
  </si>
  <si>
    <t>VMV</t>
  </si>
  <si>
    <t>RANA PARTHRAJSINH SIDDHRAJSINH</t>
  </si>
  <si>
    <t>XPROINDIA</t>
  </si>
  <si>
    <t>DARSHAN FINANCIAL SERVICES PRIVATE LIMITED</t>
  </si>
  <si>
    <t>Dewan Housing Fin Corp</t>
  </si>
  <si>
    <t>EIH Ltd</t>
  </si>
  <si>
    <t>OBEROI HOTELS PVT. LTD.</t>
  </si>
  <si>
    <t>ELECTHERM</t>
  </si>
  <si>
    <t>Electrotherm (India) Ltd</t>
  </si>
  <si>
    <t>TRIPTA RANI</t>
  </si>
  <si>
    <t>DARSHAN RAJENDRA SHAH</t>
  </si>
  <si>
    <t>GSS</t>
  </si>
  <si>
    <t>GSS Infotech Limited</t>
  </si>
  <si>
    <t>VIKRAMKUMAR KARANRAJ SAKARIA HUF DAKSH CORPORATION</t>
  </si>
  <si>
    <t>SHAH HARSHIL KALPESH</t>
  </si>
  <si>
    <t>HAPPSTMNDS</t>
  </si>
  <si>
    <t>Happiest Minds Techno Ltd</t>
  </si>
  <si>
    <t>Indiabulls Hsg Fin Ltd</t>
  </si>
  <si>
    <t>JUMP TRADING FINANCIAL INDIA PRIVATE LIMITED</t>
  </si>
  <si>
    <t>POLE-ADS ADVERTISING PVT LTD</t>
  </si>
  <si>
    <t>Mcleod Russel India Limit</t>
  </si>
  <si>
    <t>SHAH NIRAJ RAJNIKANT</t>
  </si>
  <si>
    <t>SADBHAV</t>
  </si>
  <si>
    <t>Sadbhav Engineering Limit</t>
  </si>
  <si>
    <t>URMILA  DOSHI</t>
  </si>
  <si>
    <t>BHAVANA GUPTA</t>
  </si>
  <si>
    <t>SRIKANTH  GONUGUNTLA</t>
  </si>
  <si>
    <t>GA TRADING COMPANY</t>
  </si>
  <si>
    <t>VERTOZ</t>
  </si>
  <si>
    <t>Vertoz Advertising Ltd</t>
  </si>
  <si>
    <t>OBEROI INVESTMENT PVT.LTD.</t>
  </si>
  <si>
    <t>FASHIONS BRANDS (INDIA) PRIVATE LIMITED</t>
  </si>
  <si>
    <t>TEMBO</t>
  </si>
  <si>
    <t>Tembo Global Ind Ltd</t>
  </si>
  <si>
    <t>EMRALD COMMERCIAL LIMITED</t>
  </si>
  <si>
    <t>S K GROWTH FUND PVT.LTD.</t>
  </si>
  <si>
    <t>VENKATESHWARA INDUSTRIAL PROMOTION CO.LIMITED</t>
  </si>
  <si>
    <t>TFCILTD</t>
  </si>
  <si>
    <t>Tourism Finance Corp</t>
  </si>
  <si>
    <t>SHAH CHETAN RASIKLAL</t>
  </si>
  <si>
    <t>VIKASECO</t>
  </si>
  <si>
    <t>Vikas EcoTech Limited</t>
  </si>
  <si>
    <t>MARFATIA NISHIL SURENDRA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</si>
</sst>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6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50" fillId="45" borderId="36" xfId="0" applyFont="1" applyFill="1" applyBorder="1"/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0" fontId="0" fillId="45" borderId="36" xfId="0" applyFill="1" applyBorder="1" applyAlignment="1">
      <alignment horizontal="center"/>
    </xf>
    <xf numFmtId="166" fontId="0" fillId="45" borderId="36" xfId="0" applyNumberForma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16" fontId="7" fillId="45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0" fontId="47" fillId="2" borderId="39" xfId="0" applyFont="1" applyFill="1" applyBorder="1" applyAlignment="1">
      <alignment horizontal="center" vertical="center"/>
    </xf>
    <xf numFmtId="1" fontId="4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0" fillId="58" borderId="36" xfId="0" applyFont="1" applyFill="1" applyBorder="1" applyAlignment="1">
      <alignment horizontal="center" vertical="center"/>
    </xf>
    <xf numFmtId="16" fontId="49" fillId="45" borderId="36" xfId="0" applyNumberFormat="1" applyFont="1" applyFill="1" applyBorder="1" applyAlignment="1">
      <alignment horizontal="center" vertical="center"/>
    </xf>
    <xf numFmtId="1" fontId="0" fillId="45" borderId="36" xfId="0" applyNumberForma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6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" fontId="7" fillId="45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center" vertical="center"/>
    </xf>
    <xf numFmtId="16" fontId="49" fillId="58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6" fontId="7" fillId="58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7" xfId="160" applyFont="1" applyFill="1" applyBorder="1" applyAlignment="1">
      <alignment horizontal="center" vertical="center"/>
    </xf>
    <xf numFmtId="164" fontId="7" fillId="45" borderId="39" xfId="160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  <xf numFmtId="16" fontId="7" fillId="45" borderId="39" xfId="160" applyNumberFormat="1" applyFont="1" applyFill="1" applyBorder="1" applyAlignment="1">
      <alignment horizontal="center" vertical="center"/>
    </xf>
    <xf numFmtId="0" fontId="47" fillId="45" borderId="37" xfId="0" applyNumberFormat="1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5" fontId="47" fillId="45" borderId="37" xfId="0" applyNumberFormat="1" applyFont="1" applyFill="1" applyBorder="1" applyAlignment="1">
      <alignment horizontal="center" vertical="center"/>
    </xf>
    <xf numFmtId="165" fontId="47" fillId="45" borderId="39" xfId="0" applyNumberFormat="1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0" fontId="7" fillId="45" borderId="39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10"/>
      <c r="B2" s="311"/>
      <c r="C2" s="310"/>
      <c r="D2" s="310"/>
      <c r="E2" s="310"/>
      <c r="F2" s="310"/>
      <c r="G2" s="310"/>
      <c r="H2" s="312"/>
      <c r="I2" s="326"/>
      <c r="J2" s="326"/>
      <c r="K2" s="326"/>
      <c r="L2" s="258"/>
    </row>
    <row r="3" spans="1:12">
      <c r="A3" s="310"/>
      <c r="B3" s="311"/>
      <c r="C3" s="310"/>
      <c r="D3" s="310"/>
      <c r="E3" s="310"/>
      <c r="F3" s="310"/>
      <c r="G3" s="310"/>
      <c r="H3" s="312"/>
      <c r="I3" s="326"/>
      <c r="J3" s="326"/>
      <c r="K3" s="326"/>
      <c r="L3" s="258"/>
    </row>
    <row r="4" spans="1:12">
      <c r="A4" s="310"/>
      <c r="B4" s="311"/>
      <c r="C4" s="310"/>
      <c r="D4" s="310"/>
      <c r="E4" s="310"/>
      <c r="F4" s="310"/>
      <c r="G4" s="310"/>
      <c r="H4" s="312"/>
      <c r="I4" s="326"/>
      <c r="J4" s="326"/>
      <c r="K4" s="326"/>
      <c r="L4" s="258"/>
    </row>
    <row r="5" spans="1:12" s="50" customFormat="1">
      <c r="A5" s="85"/>
      <c r="B5" s="313"/>
      <c r="C5" s="85"/>
      <c r="D5" s="85"/>
      <c r="E5" s="85"/>
      <c r="F5" s="85"/>
      <c r="G5" s="85"/>
      <c r="H5" s="313"/>
    </row>
    <row r="6" spans="1:12" s="50" customFormat="1">
      <c r="A6" s="85"/>
      <c r="B6" s="313"/>
      <c r="C6" s="85"/>
      <c r="D6" s="85"/>
      <c r="E6" s="85"/>
      <c r="F6" s="85"/>
      <c r="G6" s="85"/>
      <c r="H6" s="313"/>
    </row>
    <row r="7" spans="1:12" s="50" customFormat="1">
      <c r="A7" s="85"/>
      <c r="B7" s="313"/>
      <c r="C7" s="85"/>
      <c r="D7" s="85"/>
      <c r="E7" s="85"/>
      <c r="F7" s="85"/>
      <c r="G7" s="85"/>
      <c r="H7" s="313"/>
    </row>
    <row r="8" spans="1:12" s="50" customFormat="1">
      <c r="A8" s="85"/>
      <c r="B8" s="313"/>
      <c r="C8" s="85"/>
      <c r="D8" s="85"/>
      <c r="E8" s="85"/>
      <c r="F8" s="85"/>
      <c r="G8" s="85"/>
      <c r="H8" s="313"/>
    </row>
    <row r="10" spans="1:12" ht="15.75">
      <c r="B10" s="266">
        <v>44242</v>
      </c>
      <c r="C10" s="314"/>
      <c r="E10" s="315"/>
    </row>
    <row r="11" spans="1:12">
      <c r="B11" s="266"/>
      <c r="C11" s="316"/>
    </row>
    <row r="12" spans="1:12">
      <c r="B12" s="317" t="s">
        <v>1</v>
      </c>
      <c r="C12" s="262" t="s">
        <v>2</v>
      </c>
      <c r="D12" s="317" t="s">
        <v>3</v>
      </c>
    </row>
    <row r="13" spans="1:12">
      <c r="B13" s="318">
        <v>1</v>
      </c>
      <c r="C13" s="319" t="s">
        <v>4</v>
      </c>
      <c r="D13" s="320" t="s">
        <v>5</v>
      </c>
    </row>
    <row r="14" spans="1:12">
      <c r="B14" s="318">
        <v>2</v>
      </c>
      <c r="C14" s="319" t="s">
        <v>6</v>
      </c>
      <c r="D14" s="320" t="s">
        <v>7</v>
      </c>
    </row>
    <row r="15" spans="1:12">
      <c r="B15" s="321">
        <v>3</v>
      </c>
      <c r="C15" s="322" t="s">
        <v>8</v>
      </c>
      <c r="D15" s="320" t="s">
        <v>9</v>
      </c>
    </row>
    <row r="16" spans="1:12">
      <c r="B16" s="118">
        <v>4</v>
      </c>
      <c r="C16" s="323" t="s">
        <v>10</v>
      </c>
      <c r="D16" s="324" t="s">
        <v>11</v>
      </c>
    </row>
    <row r="17" spans="2:11">
      <c r="B17" s="118">
        <v>5</v>
      </c>
      <c r="C17" s="323" t="s">
        <v>12</v>
      </c>
      <c r="D17" s="325"/>
    </row>
    <row r="25" spans="2:11">
      <c r="E25" s="390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16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</row>
    <row r="4" spans="1:16" ht="6.75" customHeight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</row>
    <row r="5" spans="1:16" ht="24" customHeight="1">
      <c r="M5" s="246" t="s">
        <v>14</v>
      </c>
    </row>
    <row r="6" spans="1:16" ht="16.5" customHeight="1" thickBot="1">
      <c r="A6" s="286" t="s">
        <v>15</v>
      </c>
      <c r="B6" s="286"/>
      <c r="L6" s="266">
        <f>Main!B10</f>
        <v>44242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300"/>
      <c r="B8" s="300"/>
      <c r="K8" s="266"/>
      <c r="L8" s="266"/>
      <c r="M8" s="266"/>
    </row>
    <row r="9" spans="1:16" ht="27.75" customHeight="1" thickBot="1">
      <c r="A9" s="541" t="s">
        <v>16</v>
      </c>
      <c r="B9" s="543" t="s">
        <v>17</v>
      </c>
      <c r="C9" s="543" t="s">
        <v>18</v>
      </c>
      <c r="D9" s="543" t="s">
        <v>839</v>
      </c>
      <c r="E9" s="260" t="s">
        <v>19</v>
      </c>
      <c r="F9" s="260" t="s">
        <v>20</v>
      </c>
      <c r="G9" s="538" t="s">
        <v>21</v>
      </c>
      <c r="H9" s="539"/>
      <c r="I9" s="540"/>
      <c r="J9" s="538" t="s">
        <v>22</v>
      </c>
      <c r="K9" s="539"/>
      <c r="L9" s="540"/>
      <c r="M9" s="260"/>
      <c r="N9" s="267"/>
      <c r="O9" s="267"/>
      <c r="P9" s="267"/>
    </row>
    <row r="10" spans="1:16" ht="59.25" customHeight="1">
      <c r="A10" s="542"/>
      <c r="B10" s="544" t="s">
        <v>17</v>
      </c>
      <c r="C10" s="544"/>
      <c r="D10" s="544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304" t="s">
        <v>33</v>
      </c>
    </row>
    <row r="11" spans="1:16" ht="15">
      <c r="A11" s="263">
        <v>1</v>
      </c>
      <c r="B11" s="368" t="s">
        <v>34</v>
      </c>
      <c r="C11" s="486" t="s">
        <v>35</v>
      </c>
      <c r="D11" s="487">
        <v>44252</v>
      </c>
      <c r="E11" s="289">
        <v>36133.800000000003</v>
      </c>
      <c r="F11" s="289">
        <v>36067.233333333337</v>
      </c>
      <c r="G11" s="301">
        <v>35786.716666666674</v>
      </c>
      <c r="H11" s="301">
        <v>35439.633333333339</v>
      </c>
      <c r="I11" s="301">
        <v>35159.116666666676</v>
      </c>
      <c r="J11" s="301">
        <v>36414.316666666673</v>
      </c>
      <c r="K11" s="301">
        <v>36694.833333333336</v>
      </c>
      <c r="L11" s="301">
        <v>37041.916666666672</v>
      </c>
      <c r="M11" s="288">
        <v>36347.75</v>
      </c>
      <c r="N11" s="288">
        <v>35720.15</v>
      </c>
      <c r="O11" s="484">
        <v>1951325</v>
      </c>
      <c r="P11" s="485">
        <v>9.3393662622923257E-2</v>
      </c>
    </row>
    <row r="12" spans="1:16" ht="15">
      <c r="A12" s="263">
        <v>2</v>
      </c>
      <c r="B12" s="368" t="s">
        <v>34</v>
      </c>
      <c r="C12" s="486" t="s">
        <v>36</v>
      </c>
      <c r="D12" s="487">
        <v>44252</v>
      </c>
      <c r="E12" s="302">
        <v>15161.45</v>
      </c>
      <c r="F12" s="302">
        <v>15156.166666666666</v>
      </c>
      <c r="G12" s="303">
        <v>15076.333333333332</v>
      </c>
      <c r="H12" s="303">
        <v>14991.216666666665</v>
      </c>
      <c r="I12" s="303">
        <v>14911.383333333331</v>
      </c>
      <c r="J12" s="303">
        <v>15241.283333333333</v>
      </c>
      <c r="K12" s="303">
        <v>15321.116666666665</v>
      </c>
      <c r="L12" s="303">
        <v>15406.233333333334</v>
      </c>
      <c r="M12" s="290">
        <v>15236</v>
      </c>
      <c r="N12" s="290">
        <v>15071.05</v>
      </c>
      <c r="O12" s="305">
        <v>12604725</v>
      </c>
      <c r="P12" s="306">
        <v>1.6008221745307256E-2</v>
      </c>
    </row>
    <row r="13" spans="1:16" ht="15">
      <c r="A13" s="263">
        <v>3</v>
      </c>
      <c r="B13" s="368" t="s">
        <v>34</v>
      </c>
      <c r="C13" s="486" t="s">
        <v>837</v>
      </c>
      <c r="D13" s="487">
        <v>44252</v>
      </c>
      <c r="E13" s="431">
        <v>17033.25</v>
      </c>
      <c r="F13" s="431">
        <v>16999.350000000002</v>
      </c>
      <c r="G13" s="432">
        <v>16898.900000000005</v>
      </c>
      <c r="H13" s="432">
        <v>16764.550000000003</v>
      </c>
      <c r="I13" s="432">
        <v>16664.100000000006</v>
      </c>
      <c r="J13" s="432">
        <v>17133.700000000004</v>
      </c>
      <c r="K13" s="432">
        <v>17234.150000000001</v>
      </c>
      <c r="L13" s="432">
        <v>17368.500000000004</v>
      </c>
      <c r="M13" s="433">
        <v>17099.8</v>
      </c>
      <c r="N13" s="433">
        <v>16865</v>
      </c>
      <c r="O13" s="434">
        <v>26640</v>
      </c>
      <c r="P13" s="435">
        <v>-0.2109004739336493</v>
      </c>
    </row>
    <row r="14" spans="1:16" ht="15">
      <c r="A14" s="263">
        <v>4</v>
      </c>
      <c r="B14" s="388" t="s">
        <v>39</v>
      </c>
      <c r="C14" s="486" t="s">
        <v>736</v>
      </c>
      <c r="D14" s="487">
        <v>44252</v>
      </c>
      <c r="E14" s="302">
        <v>1216.1500000000001</v>
      </c>
      <c r="F14" s="302">
        <v>1219.3833333333334</v>
      </c>
      <c r="G14" s="303">
        <v>1202.3166666666668</v>
      </c>
      <c r="H14" s="303">
        <v>1188.4833333333333</v>
      </c>
      <c r="I14" s="303">
        <v>1171.4166666666667</v>
      </c>
      <c r="J14" s="303">
        <v>1233.2166666666669</v>
      </c>
      <c r="K14" s="303">
        <v>1250.2833333333335</v>
      </c>
      <c r="L14" s="303">
        <v>1264.116666666667</v>
      </c>
      <c r="M14" s="290">
        <v>1236.45</v>
      </c>
      <c r="N14" s="290">
        <v>1205.55</v>
      </c>
      <c r="O14" s="305">
        <v>607750</v>
      </c>
      <c r="P14" s="306">
        <v>-1.9204389574759947E-2</v>
      </c>
    </row>
    <row r="15" spans="1:16" ht="15">
      <c r="A15" s="263">
        <v>5</v>
      </c>
      <c r="B15" s="368" t="s">
        <v>37</v>
      </c>
      <c r="C15" s="486" t="s">
        <v>38</v>
      </c>
      <c r="D15" s="487">
        <v>44252</v>
      </c>
      <c r="E15" s="302">
        <v>1772.9</v>
      </c>
      <c r="F15" s="302">
        <v>1779.3</v>
      </c>
      <c r="G15" s="303">
        <v>1738.6</v>
      </c>
      <c r="H15" s="303">
        <v>1704.3</v>
      </c>
      <c r="I15" s="303">
        <v>1663.6</v>
      </c>
      <c r="J15" s="303">
        <v>1813.6</v>
      </c>
      <c r="K15" s="303">
        <v>1854.3000000000002</v>
      </c>
      <c r="L15" s="303">
        <v>1888.6</v>
      </c>
      <c r="M15" s="290">
        <v>1820</v>
      </c>
      <c r="N15" s="290">
        <v>1745</v>
      </c>
      <c r="O15" s="305">
        <v>3429000</v>
      </c>
      <c r="P15" s="306">
        <v>-9.1174131990458526E-2</v>
      </c>
    </row>
    <row r="16" spans="1:16" ht="15">
      <c r="A16" s="263">
        <v>6</v>
      </c>
      <c r="B16" s="368" t="s">
        <v>39</v>
      </c>
      <c r="C16" s="486" t="s">
        <v>40</v>
      </c>
      <c r="D16" s="487">
        <v>44252</v>
      </c>
      <c r="E16" s="302">
        <v>717.8</v>
      </c>
      <c r="F16" s="302">
        <v>698.9</v>
      </c>
      <c r="G16" s="303">
        <v>672.9</v>
      </c>
      <c r="H16" s="303">
        <v>628</v>
      </c>
      <c r="I16" s="303">
        <v>602</v>
      </c>
      <c r="J16" s="303">
        <v>743.8</v>
      </c>
      <c r="K16" s="303">
        <v>769.8</v>
      </c>
      <c r="L16" s="303">
        <v>814.69999999999993</v>
      </c>
      <c r="M16" s="290">
        <v>724.9</v>
      </c>
      <c r="N16" s="290">
        <v>654</v>
      </c>
      <c r="O16" s="305">
        <v>17102000</v>
      </c>
      <c r="P16" s="306">
        <v>-1.984126984126984E-3</v>
      </c>
    </row>
    <row r="17" spans="1:16" ht="15">
      <c r="A17" s="263">
        <v>7</v>
      </c>
      <c r="B17" s="368" t="s">
        <v>39</v>
      </c>
      <c r="C17" s="486" t="s">
        <v>41</v>
      </c>
      <c r="D17" s="487">
        <v>44252</v>
      </c>
      <c r="E17" s="302">
        <v>617.6</v>
      </c>
      <c r="F17" s="302">
        <v>609.85</v>
      </c>
      <c r="G17" s="303">
        <v>596.55000000000007</v>
      </c>
      <c r="H17" s="303">
        <v>575.5</v>
      </c>
      <c r="I17" s="303">
        <v>562.20000000000005</v>
      </c>
      <c r="J17" s="303">
        <v>630.90000000000009</v>
      </c>
      <c r="K17" s="303">
        <v>644.20000000000005</v>
      </c>
      <c r="L17" s="303">
        <v>665.25000000000011</v>
      </c>
      <c r="M17" s="290">
        <v>623.15</v>
      </c>
      <c r="N17" s="290">
        <v>588.79999999999995</v>
      </c>
      <c r="O17" s="305">
        <v>50372500</v>
      </c>
      <c r="P17" s="306">
        <v>-1.9322495862941692E-2</v>
      </c>
    </row>
    <row r="18" spans="1:16" ht="15">
      <c r="A18" s="263">
        <v>8</v>
      </c>
      <c r="B18" s="368" t="s">
        <v>43</v>
      </c>
      <c r="C18" s="486" t="s">
        <v>44</v>
      </c>
      <c r="D18" s="487">
        <v>44252</v>
      </c>
      <c r="E18" s="302">
        <v>981.3</v>
      </c>
      <c r="F18" s="302">
        <v>976.5333333333333</v>
      </c>
      <c r="G18" s="303">
        <v>967.06666666666661</v>
      </c>
      <c r="H18" s="303">
        <v>952.83333333333326</v>
      </c>
      <c r="I18" s="303">
        <v>943.36666666666656</v>
      </c>
      <c r="J18" s="303">
        <v>990.76666666666665</v>
      </c>
      <c r="K18" s="303">
        <v>1000.2333333333333</v>
      </c>
      <c r="L18" s="303">
        <v>1014.4666666666667</v>
      </c>
      <c r="M18" s="290">
        <v>986</v>
      </c>
      <c r="N18" s="290">
        <v>962.3</v>
      </c>
      <c r="O18" s="305">
        <v>2422000</v>
      </c>
      <c r="P18" s="306">
        <v>6.2280701754385964E-2</v>
      </c>
    </row>
    <row r="19" spans="1:16" ht="15">
      <c r="A19" s="263">
        <v>9</v>
      </c>
      <c r="B19" s="368" t="s">
        <v>37</v>
      </c>
      <c r="C19" s="486" t="s">
        <v>45</v>
      </c>
      <c r="D19" s="487">
        <v>44252</v>
      </c>
      <c r="E19" s="302">
        <v>277.64999999999998</v>
      </c>
      <c r="F19" s="302">
        <v>279.2166666666667</v>
      </c>
      <c r="G19" s="303">
        <v>272.88333333333338</v>
      </c>
      <c r="H19" s="303">
        <v>268.11666666666667</v>
      </c>
      <c r="I19" s="303">
        <v>261.78333333333336</v>
      </c>
      <c r="J19" s="303">
        <v>283.98333333333341</v>
      </c>
      <c r="K19" s="303">
        <v>290.31666666666666</v>
      </c>
      <c r="L19" s="303">
        <v>295.08333333333343</v>
      </c>
      <c r="M19" s="290">
        <v>285.55</v>
      </c>
      <c r="N19" s="290">
        <v>274.45</v>
      </c>
      <c r="O19" s="305">
        <v>19113000</v>
      </c>
      <c r="P19" s="306">
        <v>-7.3578595317725759E-2</v>
      </c>
    </row>
    <row r="20" spans="1:16" ht="15">
      <c r="A20" s="263">
        <v>10</v>
      </c>
      <c r="B20" s="368" t="s">
        <v>39</v>
      </c>
      <c r="C20" s="486" t="s">
        <v>46</v>
      </c>
      <c r="D20" s="487">
        <v>44252</v>
      </c>
      <c r="E20" s="302">
        <v>2754.95</v>
      </c>
      <c r="F20" s="302">
        <v>2759.9833333333336</v>
      </c>
      <c r="G20" s="303">
        <v>2722.9666666666672</v>
      </c>
      <c r="H20" s="303">
        <v>2690.9833333333336</v>
      </c>
      <c r="I20" s="303">
        <v>2653.9666666666672</v>
      </c>
      <c r="J20" s="303">
        <v>2791.9666666666672</v>
      </c>
      <c r="K20" s="303">
        <v>2828.9833333333336</v>
      </c>
      <c r="L20" s="303">
        <v>2860.9666666666672</v>
      </c>
      <c r="M20" s="290">
        <v>2797</v>
      </c>
      <c r="N20" s="290">
        <v>2728</v>
      </c>
      <c r="O20" s="305">
        <v>1452000</v>
      </c>
      <c r="P20" s="306">
        <v>0</v>
      </c>
    </row>
    <row r="21" spans="1:16" ht="15">
      <c r="A21" s="263">
        <v>11</v>
      </c>
      <c r="B21" s="368" t="s">
        <v>43</v>
      </c>
      <c r="C21" s="486" t="s">
        <v>47</v>
      </c>
      <c r="D21" s="487">
        <v>44252</v>
      </c>
      <c r="E21" s="302">
        <v>240.55</v>
      </c>
      <c r="F21" s="302">
        <v>240.79999999999998</v>
      </c>
      <c r="G21" s="303">
        <v>237.14999999999998</v>
      </c>
      <c r="H21" s="303">
        <v>233.75</v>
      </c>
      <c r="I21" s="303">
        <v>230.1</v>
      </c>
      <c r="J21" s="303">
        <v>244.19999999999996</v>
      </c>
      <c r="K21" s="303">
        <v>247.85</v>
      </c>
      <c r="L21" s="303">
        <v>251.24999999999994</v>
      </c>
      <c r="M21" s="290">
        <v>244.45</v>
      </c>
      <c r="N21" s="290">
        <v>237.4</v>
      </c>
      <c r="O21" s="305">
        <v>18475000</v>
      </c>
      <c r="P21" s="306">
        <v>2.7816411682892908E-2</v>
      </c>
    </row>
    <row r="22" spans="1:16" ht="15">
      <c r="A22" s="263">
        <v>12</v>
      </c>
      <c r="B22" s="368" t="s">
        <v>43</v>
      </c>
      <c r="C22" s="486" t="s">
        <v>48</v>
      </c>
      <c r="D22" s="487">
        <v>44252</v>
      </c>
      <c r="E22" s="302">
        <v>128.35</v>
      </c>
      <c r="F22" s="302">
        <v>129.25</v>
      </c>
      <c r="G22" s="303">
        <v>125.1</v>
      </c>
      <c r="H22" s="303">
        <v>121.85</v>
      </c>
      <c r="I22" s="303">
        <v>117.69999999999999</v>
      </c>
      <c r="J22" s="303">
        <v>132.5</v>
      </c>
      <c r="K22" s="303">
        <v>136.64999999999998</v>
      </c>
      <c r="L22" s="303">
        <v>139.9</v>
      </c>
      <c r="M22" s="290">
        <v>133.4</v>
      </c>
      <c r="N22" s="290">
        <v>126</v>
      </c>
      <c r="O22" s="305">
        <v>45414000</v>
      </c>
      <c r="P22" s="306">
        <v>0.1275977653631285</v>
      </c>
    </row>
    <row r="23" spans="1:16" ht="15">
      <c r="A23" s="263">
        <v>13</v>
      </c>
      <c r="B23" s="368" t="s">
        <v>49</v>
      </c>
      <c r="C23" s="486" t="s">
        <v>50</v>
      </c>
      <c r="D23" s="487">
        <v>44252</v>
      </c>
      <c r="E23" s="302">
        <v>2487.8000000000002</v>
      </c>
      <c r="F23" s="302">
        <v>2491.7833333333333</v>
      </c>
      <c r="G23" s="303">
        <v>2459.6166666666668</v>
      </c>
      <c r="H23" s="303">
        <v>2431.4333333333334</v>
      </c>
      <c r="I23" s="303">
        <v>2399.2666666666669</v>
      </c>
      <c r="J23" s="303">
        <v>2519.9666666666667</v>
      </c>
      <c r="K23" s="303">
        <v>2552.1333333333337</v>
      </c>
      <c r="L23" s="303">
        <v>2580.3166666666666</v>
      </c>
      <c r="M23" s="290">
        <v>2523.9499999999998</v>
      </c>
      <c r="N23" s="290">
        <v>2463.6</v>
      </c>
      <c r="O23" s="305">
        <v>6288600</v>
      </c>
      <c r="P23" s="306">
        <v>-7.104964001515726E-3</v>
      </c>
    </row>
    <row r="24" spans="1:16" ht="15">
      <c r="A24" s="263">
        <v>14</v>
      </c>
      <c r="B24" s="368" t="s">
        <v>51</v>
      </c>
      <c r="C24" s="486" t="s">
        <v>52</v>
      </c>
      <c r="D24" s="487">
        <v>44252</v>
      </c>
      <c r="E24" s="302">
        <v>928.4</v>
      </c>
      <c r="F24" s="302">
        <v>931.73333333333323</v>
      </c>
      <c r="G24" s="303">
        <v>918.96666666666647</v>
      </c>
      <c r="H24" s="303">
        <v>909.53333333333319</v>
      </c>
      <c r="I24" s="303">
        <v>896.76666666666642</v>
      </c>
      <c r="J24" s="303">
        <v>941.16666666666652</v>
      </c>
      <c r="K24" s="303">
        <v>953.93333333333317</v>
      </c>
      <c r="L24" s="303">
        <v>963.36666666666656</v>
      </c>
      <c r="M24" s="290">
        <v>944.5</v>
      </c>
      <c r="N24" s="290">
        <v>922.3</v>
      </c>
      <c r="O24" s="305">
        <v>9355450</v>
      </c>
      <c r="P24" s="306">
        <v>-6.4356757459533245E-2</v>
      </c>
    </row>
    <row r="25" spans="1:16" ht="15">
      <c r="A25" s="263">
        <v>15</v>
      </c>
      <c r="B25" s="368" t="s">
        <v>53</v>
      </c>
      <c r="C25" s="486" t="s">
        <v>54</v>
      </c>
      <c r="D25" s="487">
        <v>44252</v>
      </c>
      <c r="E25" s="302">
        <v>751</v>
      </c>
      <c r="F25" s="302">
        <v>747.56666666666661</v>
      </c>
      <c r="G25" s="303">
        <v>739.28333333333319</v>
      </c>
      <c r="H25" s="303">
        <v>727.56666666666661</v>
      </c>
      <c r="I25" s="303">
        <v>719.28333333333319</v>
      </c>
      <c r="J25" s="303">
        <v>759.28333333333319</v>
      </c>
      <c r="K25" s="303">
        <v>767.56666666666649</v>
      </c>
      <c r="L25" s="303">
        <v>779.28333333333319</v>
      </c>
      <c r="M25" s="290">
        <v>755.85</v>
      </c>
      <c r="N25" s="290">
        <v>735.85</v>
      </c>
      <c r="O25" s="305">
        <v>48072000</v>
      </c>
      <c r="P25" s="306">
        <v>2.6179619857574672E-2</v>
      </c>
    </row>
    <row r="26" spans="1:16" ht="15">
      <c r="A26" s="263">
        <v>16</v>
      </c>
      <c r="B26" s="368" t="s">
        <v>43</v>
      </c>
      <c r="C26" s="486" t="s">
        <v>55</v>
      </c>
      <c r="D26" s="487">
        <v>44252</v>
      </c>
      <c r="E26" s="302">
        <v>4151.05</v>
      </c>
      <c r="F26" s="302">
        <v>4163.4666666666672</v>
      </c>
      <c r="G26" s="303">
        <v>4118.1333333333341</v>
      </c>
      <c r="H26" s="303">
        <v>4085.2166666666672</v>
      </c>
      <c r="I26" s="303">
        <v>4039.8833333333341</v>
      </c>
      <c r="J26" s="303">
        <v>4196.3833333333341</v>
      </c>
      <c r="K26" s="303">
        <v>4241.7166666666662</v>
      </c>
      <c r="L26" s="303">
        <v>4274.6333333333341</v>
      </c>
      <c r="M26" s="290">
        <v>4208.8</v>
      </c>
      <c r="N26" s="290">
        <v>4130.55</v>
      </c>
      <c r="O26" s="305">
        <v>1776250</v>
      </c>
      <c r="P26" s="306">
        <v>4.6662895927601809E-3</v>
      </c>
    </row>
    <row r="27" spans="1:16" ht="15">
      <c r="A27" s="263">
        <v>17</v>
      </c>
      <c r="B27" s="368" t="s">
        <v>56</v>
      </c>
      <c r="C27" s="486" t="s">
        <v>57</v>
      </c>
      <c r="D27" s="487">
        <v>44252</v>
      </c>
      <c r="E27" s="302">
        <v>10302.35</v>
      </c>
      <c r="F27" s="302">
        <v>10273.933333333334</v>
      </c>
      <c r="G27" s="303">
        <v>10198.916666666668</v>
      </c>
      <c r="H27" s="303">
        <v>10095.483333333334</v>
      </c>
      <c r="I27" s="303">
        <v>10020.466666666667</v>
      </c>
      <c r="J27" s="303">
        <v>10377.366666666669</v>
      </c>
      <c r="K27" s="303">
        <v>10452.383333333335</v>
      </c>
      <c r="L27" s="303">
        <v>10555.816666666669</v>
      </c>
      <c r="M27" s="290">
        <v>10348.950000000001</v>
      </c>
      <c r="N27" s="290">
        <v>10170.5</v>
      </c>
      <c r="O27" s="305">
        <v>749125</v>
      </c>
      <c r="P27" s="306">
        <v>-2.1870409662151133E-2</v>
      </c>
    </row>
    <row r="28" spans="1:16" ht="15">
      <c r="A28" s="263">
        <v>18</v>
      </c>
      <c r="B28" s="368" t="s">
        <v>56</v>
      </c>
      <c r="C28" s="486" t="s">
        <v>58</v>
      </c>
      <c r="D28" s="487">
        <v>44252</v>
      </c>
      <c r="E28" s="302">
        <v>5588.95</v>
      </c>
      <c r="F28" s="302">
        <v>5587.9000000000005</v>
      </c>
      <c r="G28" s="303">
        <v>5546.0500000000011</v>
      </c>
      <c r="H28" s="303">
        <v>5503.1500000000005</v>
      </c>
      <c r="I28" s="303">
        <v>5461.3000000000011</v>
      </c>
      <c r="J28" s="303">
        <v>5630.8000000000011</v>
      </c>
      <c r="K28" s="303">
        <v>5672.6500000000015</v>
      </c>
      <c r="L28" s="303">
        <v>5715.5500000000011</v>
      </c>
      <c r="M28" s="290">
        <v>5629.75</v>
      </c>
      <c r="N28" s="290">
        <v>5545</v>
      </c>
      <c r="O28" s="305">
        <v>4123750</v>
      </c>
      <c r="P28" s="306">
        <v>-1.0735276478349527E-2</v>
      </c>
    </row>
    <row r="29" spans="1:16" ht="15">
      <c r="A29" s="263">
        <v>19</v>
      </c>
      <c r="B29" s="368" t="s">
        <v>43</v>
      </c>
      <c r="C29" s="486" t="s">
        <v>59</v>
      </c>
      <c r="D29" s="487">
        <v>44252</v>
      </c>
      <c r="E29" s="302">
        <v>1655.2</v>
      </c>
      <c r="F29" s="302">
        <v>1659.8833333333334</v>
      </c>
      <c r="G29" s="303">
        <v>1640.3666666666668</v>
      </c>
      <c r="H29" s="303">
        <v>1625.5333333333333</v>
      </c>
      <c r="I29" s="303">
        <v>1606.0166666666667</v>
      </c>
      <c r="J29" s="303">
        <v>1674.7166666666669</v>
      </c>
      <c r="K29" s="303">
        <v>1694.2333333333338</v>
      </c>
      <c r="L29" s="303">
        <v>1709.0666666666671</v>
      </c>
      <c r="M29" s="290">
        <v>1679.4</v>
      </c>
      <c r="N29" s="290">
        <v>1645.05</v>
      </c>
      <c r="O29" s="305">
        <v>2984800</v>
      </c>
      <c r="P29" s="306">
        <v>-1.9834493629318273E-2</v>
      </c>
    </row>
    <row r="30" spans="1:16" ht="15">
      <c r="A30" s="263">
        <v>20</v>
      </c>
      <c r="B30" s="368" t="s">
        <v>53</v>
      </c>
      <c r="C30" s="486" t="s">
        <v>230</v>
      </c>
      <c r="D30" s="487">
        <v>44252</v>
      </c>
      <c r="E30" s="302">
        <v>338.35</v>
      </c>
      <c r="F30" s="302">
        <v>337.90000000000003</v>
      </c>
      <c r="G30" s="303">
        <v>332.50000000000006</v>
      </c>
      <c r="H30" s="303">
        <v>326.65000000000003</v>
      </c>
      <c r="I30" s="303">
        <v>321.25000000000006</v>
      </c>
      <c r="J30" s="303">
        <v>343.75000000000006</v>
      </c>
      <c r="K30" s="303">
        <v>349.15000000000003</v>
      </c>
      <c r="L30" s="303">
        <v>355.00000000000006</v>
      </c>
      <c r="M30" s="290">
        <v>343.3</v>
      </c>
      <c r="N30" s="290">
        <v>332.05</v>
      </c>
      <c r="O30" s="305">
        <v>26807400</v>
      </c>
      <c r="P30" s="306">
        <v>-2.977198697068404E-2</v>
      </c>
    </row>
    <row r="31" spans="1:16" ht="15">
      <c r="A31" s="263">
        <v>21</v>
      </c>
      <c r="B31" s="368" t="s">
        <v>53</v>
      </c>
      <c r="C31" s="486" t="s">
        <v>60</v>
      </c>
      <c r="D31" s="487">
        <v>44252</v>
      </c>
      <c r="E31" s="302">
        <v>78.05</v>
      </c>
      <c r="F31" s="302">
        <v>78.100000000000009</v>
      </c>
      <c r="G31" s="303">
        <v>76.500000000000014</v>
      </c>
      <c r="H31" s="303">
        <v>74.95</v>
      </c>
      <c r="I31" s="303">
        <v>73.350000000000009</v>
      </c>
      <c r="J31" s="303">
        <v>79.65000000000002</v>
      </c>
      <c r="K31" s="303">
        <v>81.250000000000014</v>
      </c>
      <c r="L31" s="303">
        <v>82.800000000000026</v>
      </c>
      <c r="M31" s="290">
        <v>79.7</v>
      </c>
      <c r="N31" s="290">
        <v>76.55</v>
      </c>
      <c r="O31" s="305">
        <v>95799600</v>
      </c>
      <c r="P31" s="306">
        <v>-1.3256206314774645E-2</v>
      </c>
    </row>
    <row r="32" spans="1:16" ht="15">
      <c r="A32" s="263">
        <v>22</v>
      </c>
      <c r="B32" s="368" t="s">
        <v>49</v>
      </c>
      <c r="C32" s="486" t="s">
        <v>62</v>
      </c>
      <c r="D32" s="487">
        <v>44252</v>
      </c>
      <c r="E32" s="302">
        <v>1534.05</v>
      </c>
      <c r="F32" s="302">
        <v>1544.6333333333332</v>
      </c>
      <c r="G32" s="303">
        <v>1518.2166666666665</v>
      </c>
      <c r="H32" s="303">
        <v>1502.3833333333332</v>
      </c>
      <c r="I32" s="303">
        <v>1475.9666666666665</v>
      </c>
      <c r="J32" s="303">
        <v>1560.4666666666665</v>
      </c>
      <c r="K32" s="303">
        <v>1586.8833333333334</v>
      </c>
      <c r="L32" s="303">
        <v>1602.7166666666665</v>
      </c>
      <c r="M32" s="290">
        <v>1571.05</v>
      </c>
      <c r="N32" s="290">
        <v>1528.8</v>
      </c>
      <c r="O32" s="305">
        <v>1786950</v>
      </c>
      <c r="P32" s="306">
        <v>-2.0795660036166366E-2</v>
      </c>
    </row>
    <row r="33" spans="1:16" ht="15">
      <c r="A33" s="263">
        <v>23</v>
      </c>
      <c r="B33" s="368" t="s">
        <v>63</v>
      </c>
      <c r="C33" s="486" t="s">
        <v>64</v>
      </c>
      <c r="D33" s="487">
        <v>44252</v>
      </c>
      <c r="E33" s="302">
        <v>136.80000000000001</v>
      </c>
      <c r="F33" s="302">
        <v>136.35</v>
      </c>
      <c r="G33" s="303">
        <v>135.1</v>
      </c>
      <c r="H33" s="303">
        <v>133.4</v>
      </c>
      <c r="I33" s="303">
        <v>132.15</v>
      </c>
      <c r="J33" s="303">
        <v>138.04999999999998</v>
      </c>
      <c r="K33" s="303">
        <v>139.29999999999998</v>
      </c>
      <c r="L33" s="303">
        <v>140.99999999999997</v>
      </c>
      <c r="M33" s="290">
        <v>137.6</v>
      </c>
      <c r="N33" s="290">
        <v>134.65</v>
      </c>
      <c r="O33" s="305">
        <v>31448800</v>
      </c>
      <c r="P33" s="306">
        <v>-4.5706038008178976E-3</v>
      </c>
    </row>
    <row r="34" spans="1:16" ht="15">
      <c r="A34" s="263">
        <v>24</v>
      </c>
      <c r="B34" s="368" t="s">
        <v>49</v>
      </c>
      <c r="C34" s="486" t="s">
        <v>65</v>
      </c>
      <c r="D34" s="487">
        <v>44252</v>
      </c>
      <c r="E34" s="302">
        <v>770.25</v>
      </c>
      <c r="F34" s="302">
        <v>765.76666666666677</v>
      </c>
      <c r="G34" s="303">
        <v>759.03333333333353</v>
      </c>
      <c r="H34" s="303">
        <v>747.81666666666672</v>
      </c>
      <c r="I34" s="303">
        <v>741.08333333333348</v>
      </c>
      <c r="J34" s="303">
        <v>776.98333333333358</v>
      </c>
      <c r="K34" s="303">
        <v>783.71666666666692</v>
      </c>
      <c r="L34" s="303">
        <v>794.93333333333362</v>
      </c>
      <c r="M34" s="290">
        <v>772.5</v>
      </c>
      <c r="N34" s="290">
        <v>754.55</v>
      </c>
      <c r="O34" s="305">
        <v>3548600</v>
      </c>
      <c r="P34" s="306">
        <v>2.5429116338207249E-2</v>
      </c>
    </row>
    <row r="35" spans="1:16" ht="15">
      <c r="A35" s="263">
        <v>25</v>
      </c>
      <c r="B35" s="368" t="s">
        <v>43</v>
      </c>
      <c r="C35" s="486" t="s">
        <v>66</v>
      </c>
      <c r="D35" s="487">
        <v>44252</v>
      </c>
      <c r="E35" s="302">
        <v>642.4</v>
      </c>
      <c r="F35" s="302">
        <v>641.54999999999995</v>
      </c>
      <c r="G35" s="303">
        <v>626.39999999999986</v>
      </c>
      <c r="H35" s="303">
        <v>610.39999999999986</v>
      </c>
      <c r="I35" s="303">
        <v>595.24999999999977</v>
      </c>
      <c r="J35" s="303">
        <v>657.55</v>
      </c>
      <c r="K35" s="303">
        <v>672.7</v>
      </c>
      <c r="L35" s="303">
        <v>688.7</v>
      </c>
      <c r="M35" s="290">
        <v>656.7</v>
      </c>
      <c r="N35" s="290">
        <v>625.54999999999995</v>
      </c>
      <c r="O35" s="305">
        <v>6285000</v>
      </c>
      <c r="P35" s="306">
        <v>5.3557958259994973E-2</v>
      </c>
    </row>
    <row r="36" spans="1:16" ht="15">
      <c r="A36" s="263">
        <v>26</v>
      </c>
      <c r="B36" s="368" t="s">
        <v>67</v>
      </c>
      <c r="C36" s="486" t="s">
        <v>68</v>
      </c>
      <c r="D36" s="487">
        <v>44252</v>
      </c>
      <c r="E36" s="302">
        <v>586.54999999999995</v>
      </c>
      <c r="F36" s="302">
        <v>589.43333333333328</v>
      </c>
      <c r="G36" s="303">
        <v>581.86666666666656</v>
      </c>
      <c r="H36" s="303">
        <v>577.18333333333328</v>
      </c>
      <c r="I36" s="303">
        <v>569.61666666666656</v>
      </c>
      <c r="J36" s="303">
        <v>594.11666666666656</v>
      </c>
      <c r="K36" s="303">
        <v>601.68333333333339</v>
      </c>
      <c r="L36" s="303">
        <v>606.36666666666656</v>
      </c>
      <c r="M36" s="290">
        <v>597</v>
      </c>
      <c r="N36" s="290">
        <v>584.75</v>
      </c>
      <c r="O36" s="305">
        <v>95139549</v>
      </c>
      <c r="P36" s="306">
        <v>-5.2186099688358627E-2</v>
      </c>
    </row>
    <row r="37" spans="1:16" ht="15">
      <c r="A37" s="263">
        <v>27</v>
      </c>
      <c r="B37" s="368" t="s">
        <v>63</v>
      </c>
      <c r="C37" s="486" t="s">
        <v>69</v>
      </c>
      <c r="D37" s="487">
        <v>44252</v>
      </c>
      <c r="E37" s="302">
        <v>38.9</v>
      </c>
      <c r="F37" s="302">
        <v>38.933333333333337</v>
      </c>
      <c r="G37" s="303">
        <v>38.616666666666674</v>
      </c>
      <c r="H37" s="303">
        <v>38.333333333333336</v>
      </c>
      <c r="I37" s="303">
        <v>38.016666666666673</v>
      </c>
      <c r="J37" s="303">
        <v>39.216666666666676</v>
      </c>
      <c r="K37" s="303">
        <v>39.533333333333339</v>
      </c>
      <c r="L37" s="303">
        <v>39.816666666666677</v>
      </c>
      <c r="M37" s="290">
        <v>39.25</v>
      </c>
      <c r="N37" s="290">
        <v>38.65</v>
      </c>
      <c r="O37" s="305">
        <v>119301000</v>
      </c>
      <c r="P37" s="306">
        <v>-1.2171796209354895E-2</v>
      </c>
    </row>
    <row r="38" spans="1:16" ht="15">
      <c r="A38" s="263">
        <v>28</v>
      </c>
      <c r="B38" s="368" t="s">
        <v>51</v>
      </c>
      <c r="C38" s="486" t="s">
        <v>70</v>
      </c>
      <c r="D38" s="487">
        <v>44252</v>
      </c>
      <c r="E38" s="302">
        <v>409.4</v>
      </c>
      <c r="F38" s="302">
        <v>409.0333333333333</v>
      </c>
      <c r="G38" s="303">
        <v>405.81666666666661</v>
      </c>
      <c r="H38" s="303">
        <v>402.23333333333329</v>
      </c>
      <c r="I38" s="303">
        <v>399.01666666666659</v>
      </c>
      <c r="J38" s="303">
        <v>412.61666666666662</v>
      </c>
      <c r="K38" s="303">
        <v>415.83333333333331</v>
      </c>
      <c r="L38" s="303">
        <v>419.41666666666663</v>
      </c>
      <c r="M38" s="290">
        <v>412.25</v>
      </c>
      <c r="N38" s="290">
        <v>405.45</v>
      </c>
      <c r="O38" s="305">
        <v>15860800</v>
      </c>
      <c r="P38" s="306">
        <v>-1.316542644533486E-2</v>
      </c>
    </row>
    <row r="39" spans="1:16" ht="15">
      <c r="A39" s="263">
        <v>29</v>
      </c>
      <c r="B39" s="368" t="s">
        <v>43</v>
      </c>
      <c r="C39" s="486" t="s">
        <v>71</v>
      </c>
      <c r="D39" s="487">
        <v>44252</v>
      </c>
      <c r="E39" s="302">
        <v>15653.45</v>
      </c>
      <c r="F39" s="302">
        <v>15795.633333333333</v>
      </c>
      <c r="G39" s="303">
        <v>15367.816666666666</v>
      </c>
      <c r="H39" s="303">
        <v>15082.183333333332</v>
      </c>
      <c r="I39" s="303">
        <v>14654.366666666665</v>
      </c>
      <c r="J39" s="303">
        <v>16081.266666666666</v>
      </c>
      <c r="K39" s="303">
        <v>16509.083333333336</v>
      </c>
      <c r="L39" s="303">
        <v>16794.716666666667</v>
      </c>
      <c r="M39" s="290">
        <v>16223.45</v>
      </c>
      <c r="N39" s="290">
        <v>15510</v>
      </c>
      <c r="O39" s="305">
        <v>95450</v>
      </c>
      <c r="P39" s="306">
        <v>-2.4028629856850715E-2</v>
      </c>
    </row>
    <row r="40" spans="1:16" ht="15">
      <c r="A40" s="263">
        <v>30</v>
      </c>
      <c r="B40" s="368" t="s">
        <v>72</v>
      </c>
      <c r="C40" s="486" t="s">
        <v>73</v>
      </c>
      <c r="D40" s="487">
        <v>44252</v>
      </c>
      <c r="E40" s="302">
        <v>403.75</v>
      </c>
      <c r="F40" s="302">
        <v>405.36666666666662</v>
      </c>
      <c r="G40" s="303">
        <v>398.73333333333323</v>
      </c>
      <c r="H40" s="303">
        <v>393.71666666666664</v>
      </c>
      <c r="I40" s="303">
        <v>387.08333333333326</v>
      </c>
      <c r="J40" s="303">
        <v>410.38333333333321</v>
      </c>
      <c r="K40" s="303">
        <v>417.01666666666654</v>
      </c>
      <c r="L40" s="303">
        <v>422.03333333333319</v>
      </c>
      <c r="M40" s="290">
        <v>412</v>
      </c>
      <c r="N40" s="290">
        <v>400.35</v>
      </c>
      <c r="O40" s="305">
        <v>24800400</v>
      </c>
      <c r="P40" s="306">
        <v>1.3013748989044923E-2</v>
      </c>
    </row>
    <row r="41" spans="1:16" ht="15">
      <c r="A41" s="263">
        <v>31</v>
      </c>
      <c r="B41" s="368" t="s">
        <v>49</v>
      </c>
      <c r="C41" s="486" t="s">
        <v>74</v>
      </c>
      <c r="D41" s="487">
        <v>44252</v>
      </c>
      <c r="E41" s="302">
        <v>3434.55</v>
      </c>
      <c r="F41" s="302">
        <v>3450.7666666666664</v>
      </c>
      <c r="G41" s="303">
        <v>3406.5333333333328</v>
      </c>
      <c r="H41" s="303">
        <v>3378.5166666666664</v>
      </c>
      <c r="I41" s="303">
        <v>3334.2833333333328</v>
      </c>
      <c r="J41" s="303">
        <v>3478.7833333333328</v>
      </c>
      <c r="K41" s="303">
        <v>3523.0166666666664</v>
      </c>
      <c r="L41" s="303">
        <v>3551.0333333333328</v>
      </c>
      <c r="M41" s="290">
        <v>3495</v>
      </c>
      <c r="N41" s="290">
        <v>3422.75</v>
      </c>
      <c r="O41" s="305">
        <v>2876200</v>
      </c>
      <c r="P41" s="306">
        <v>8.1317910970907809E-3</v>
      </c>
    </row>
    <row r="42" spans="1:16" ht="15">
      <c r="A42" s="263">
        <v>32</v>
      </c>
      <c r="B42" s="368" t="s">
        <v>51</v>
      </c>
      <c r="C42" s="486" t="s">
        <v>75</v>
      </c>
      <c r="D42" s="487">
        <v>44252</v>
      </c>
      <c r="E42" s="302">
        <v>469.25</v>
      </c>
      <c r="F42" s="302">
        <v>472.73333333333335</v>
      </c>
      <c r="G42" s="303">
        <v>464.81666666666672</v>
      </c>
      <c r="H42" s="303">
        <v>460.38333333333338</v>
      </c>
      <c r="I42" s="303">
        <v>452.46666666666675</v>
      </c>
      <c r="J42" s="303">
        <v>477.16666666666669</v>
      </c>
      <c r="K42" s="303">
        <v>485.08333333333331</v>
      </c>
      <c r="L42" s="303">
        <v>489.51666666666665</v>
      </c>
      <c r="M42" s="290">
        <v>480.65</v>
      </c>
      <c r="N42" s="290">
        <v>468.3</v>
      </c>
      <c r="O42" s="305">
        <v>10938400</v>
      </c>
      <c r="P42" s="306">
        <v>-1.5640467234211048E-2</v>
      </c>
    </row>
    <row r="43" spans="1:16" ht="15">
      <c r="A43" s="263">
        <v>33</v>
      </c>
      <c r="B43" s="368" t="s">
        <v>53</v>
      </c>
      <c r="C43" s="486" t="s">
        <v>76</v>
      </c>
      <c r="D43" s="487">
        <v>44252</v>
      </c>
      <c r="E43" s="302">
        <v>157.6</v>
      </c>
      <c r="F43" s="302">
        <v>158.74999999999997</v>
      </c>
      <c r="G43" s="303">
        <v>155.04999999999995</v>
      </c>
      <c r="H43" s="303">
        <v>152.49999999999997</v>
      </c>
      <c r="I43" s="303">
        <v>148.79999999999995</v>
      </c>
      <c r="J43" s="303">
        <v>161.29999999999995</v>
      </c>
      <c r="K43" s="303">
        <v>164.99999999999994</v>
      </c>
      <c r="L43" s="303">
        <v>167.54999999999995</v>
      </c>
      <c r="M43" s="290">
        <v>162.44999999999999</v>
      </c>
      <c r="N43" s="290">
        <v>156.19999999999999</v>
      </c>
      <c r="O43" s="305">
        <v>57693600</v>
      </c>
      <c r="P43" s="306">
        <v>3.0983006290489154E-3</v>
      </c>
    </row>
    <row r="44" spans="1:16" ht="15">
      <c r="A44" s="263">
        <v>34</v>
      </c>
      <c r="B44" s="368" t="s">
        <v>56</v>
      </c>
      <c r="C44" s="486" t="s">
        <v>81</v>
      </c>
      <c r="D44" s="487">
        <v>44252</v>
      </c>
      <c r="E44" s="302">
        <v>470.2</v>
      </c>
      <c r="F44" s="302">
        <v>472.3</v>
      </c>
      <c r="G44" s="303">
        <v>465.1</v>
      </c>
      <c r="H44" s="303">
        <v>460</v>
      </c>
      <c r="I44" s="303">
        <v>452.8</v>
      </c>
      <c r="J44" s="303">
        <v>477.40000000000003</v>
      </c>
      <c r="K44" s="303">
        <v>484.59999999999997</v>
      </c>
      <c r="L44" s="303">
        <v>489.70000000000005</v>
      </c>
      <c r="M44" s="290">
        <v>479.5</v>
      </c>
      <c r="N44" s="290">
        <v>467.2</v>
      </c>
      <c r="O44" s="305">
        <v>4915000</v>
      </c>
      <c r="P44" s="306">
        <v>-4.00390625E-2</v>
      </c>
    </row>
    <row r="45" spans="1:16" ht="15">
      <c r="A45" s="263">
        <v>35</v>
      </c>
      <c r="B45" s="368" t="s">
        <v>51</v>
      </c>
      <c r="C45" s="486" t="s">
        <v>82</v>
      </c>
      <c r="D45" s="487">
        <v>44252</v>
      </c>
      <c r="E45" s="302">
        <v>850.55</v>
      </c>
      <c r="F45" s="302">
        <v>854.18333333333339</v>
      </c>
      <c r="G45" s="303">
        <v>841.56666666666683</v>
      </c>
      <c r="H45" s="303">
        <v>832.58333333333348</v>
      </c>
      <c r="I45" s="303">
        <v>819.96666666666692</v>
      </c>
      <c r="J45" s="303">
        <v>863.16666666666674</v>
      </c>
      <c r="K45" s="303">
        <v>875.7833333333333</v>
      </c>
      <c r="L45" s="303">
        <v>884.76666666666665</v>
      </c>
      <c r="M45" s="290">
        <v>866.8</v>
      </c>
      <c r="N45" s="290">
        <v>845.2</v>
      </c>
      <c r="O45" s="305">
        <v>12784200</v>
      </c>
      <c r="P45" s="306">
        <v>-2.8391806935712839E-3</v>
      </c>
    </row>
    <row r="46" spans="1:16" ht="15">
      <c r="A46" s="263">
        <v>36</v>
      </c>
      <c r="B46" s="368" t="s">
        <v>39</v>
      </c>
      <c r="C46" s="486" t="s">
        <v>83</v>
      </c>
      <c r="D46" s="487">
        <v>44252</v>
      </c>
      <c r="E46" s="302">
        <v>134.15</v>
      </c>
      <c r="F46" s="302">
        <v>134.79999999999998</v>
      </c>
      <c r="G46" s="303">
        <v>132.09999999999997</v>
      </c>
      <c r="H46" s="303">
        <v>130.04999999999998</v>
      </c>
      <c r="I46" s="303">
        <v>127.34999999999997</v>
      </c>
      <c r="J46" s="303">
        <v>136.84999999999997</v>
      </c>
      <c r="K46" s="303">
        <v>139.54999999999995</v>
      </c>
      <c r="L46" s="303">
        <v>141.59999999999997</v>
      </c>
      <c r="M46" s="290">
        <v>137.5</v>
      </c>
      <c r="N46" s="290">
        <v>132.75</v>
      </c>
      <c r="O46" s="305">
        <v>35548800</v>
      </c>
      <c r="P46" s="306">
        <v>9.1847265221878222E-2</v>
      </c>
    </row>
    <row r="47" spans="1:16" ht="15">
      <c r="A47" s="263">
        <v>37</v>
      </c>
      <c r="B47" s="388" t="s">
        <v>106</v>
      </c>
      <c r="C47" s="486" t="s">
        <v>825</v>
      </c>
      <c r="D47" s="487">
        <v>44252</v>
      </c>
      <c r="E47" s="302">
        <v>2619</v>
      </c>
      <c r="F47" s="302">
        <v>2643.7000000000003</v>
      </c>
      <c r="G47" s="303">
        <v>2580.3000000000006</v>
      </c>
      <c r="H47" s="303">
        <v>2541.6000000000004</v>
      </c>
      <c r="I47" s="303">
        <v>2478.2000000000007</v>
      </c>
      <c r="J47" s="303">
        <v>2682.4000000000005</v>
      </c>
      <c r="K47" s="303">
        <v>2745.8</v>
      </c>
      <c r="L47" s="303">
        <v>2784.5000000000005</v>
      </c>
      <c r="M47" s="290">
        <v>2707.1</v>
      </c>
      <c r="N47" s="290">
        <v>2605</v>
      </c>
      <c r="O47" s="305">
        <v>440625</v>
      </c>
      <c r="P47" s="306">
        <v>8.5178875638841568E-4</v>
      </c>
    </row>
    <row r="48" spans="1:16" ht="15">
      <c r="A48" s="263">
        <v>38</v>
      </c>
      <c r="B48" s="368" t="s">
        <v>49</v>
      </c>
      <c r="C48" s="486" t="s">
        <v>84</v>
      </c>
      <c r="D48" s="487">
        <v>44252</v>
      </c>
      <c r="E48" s="302">
        <v>1596.25</v>
      </c>
      <c r="F48" s="302">
        <v>1602.1499999999999</v>
      </c>
      <c r="G48" s="303">
        <v>1584.2999999999997</v>
      </c>
      <c r="H48" s="303">
        <v>1572.35</v>
      </c>
      <c r="I48" s="303">
        <v>1554.4999999999998</v>
      </c>
      <c r="J48" s="303">
        <v>1614.0999999999997</v>
      </c>
      <c r="K48" s="303">
        <v>1631.9499999999996</v>
      </c>
      <c r="L48" s="303">
        <v>1643.8999999999996</v>
      </c>
      <c r="M48" s="290">
        <v>1620</v>
      </c>
      <c r="N48" s="290">
        <v>1590.2</v>
      </c>
      <c r="O48" s="305">
        <v>3371200</v>
      </c>
      <c r="P48" s="306">
        <v>8.3752093802345051E-3</v>
      </c>
    </row>
    <row r="49" spans="1:16" ht="15">
      <c r="A49" s="263">
        <v>39</v>
      </c>
      <c r="B49" s="368" t="s">
        <v>39</v>
      </c>
      <c r="C49" s="486" t="s">
        <v>85</v>
      </c>
      <c r="D49" s="487">
        <v>44252</v>
      </c>
      <c r="E49" s="302">
        <v>550.45000000000005</v>
      </c>
      <c r="F49" s="302">
        <v>534.2166666666667</v>
      </c>
      <c r="G49" s="303">
        <v>512.73333333333335</v>
      </c>
      <c r="H49" s="303">
        <v>475.01666666666665</v>
      </c>
      <c r="I49" s="303">
        <v>453.5333333333333</v>
      </c>
      <c r="J49" s="303">
        <v>571.93333333333339</v>
      </c>
      <c r="K49" s="303">
        <v>593.41666666666674</v>
      </c>
      <c r="L49" s="303">
        <v>631.13333333333344</v>
      </c>
      <c r="M49" s="290">
        <v>555.70000000000005</v>
      </c>
      <c r="N49" s="290">
        <v>496.5</v>
      </c>
      <c r="O49" s="305">
        <v>7417998</v>
      </c>
      <c r="P49" s="306">
        <v>0.24273369992144542</v>
      </c>
    </row>
    <row r="50" spans="1:16" ht="15">
      <c r="A50" s="263">
        <v>40</v>
      </c>
      <c r="B50" s="368" t="s">
        <v>63</v>
      </c>
      <c r="C50" s="486" t="s">
        <v>86</v>
      </c>
      <c r="D50" s="487">
        <v>44252</v>
      </c>
      <c r="E50" s="302">
        <v>756.6</v>
      </c>
      <c r="F50" s="302">
        <v>761.66666666666663</v>
      </c>
      <c r="G50" s="303">
        <v>747.43333333333328</v>
      </c>
      <c r="H50" s="303">
        <v>738.26666666666665</v>
      </c>
      <c r="I50" s="303">
        <v>724.0333333333333</v>
      </c>
      <c r="J50" s="303">
        <v>770.83333333333326</v>
      </c>
      <c r="K50" s="303">
        <v>785.06666666666661</v>
      </c>
      <c r="L50" s="303">
        <v>794.23333333333323</v>
      </c>
      <c r="M50" s="290">
        <v>775.9</v>
      </c>
      <c r="N50" s="290">
        <v>752.5</v>
      </c>
      <c r="O50" s="305">
        <v>1327200</v>
      </c>
      <c r="P50" s="306">
        <v>2.1237303785780239E-2</v>
      </c>
    </row>
    <row r="51" spans="1:16" ht="15">
      <c r="A51" s="263">
        <v>41</v>
      </c>
      <c r="B51" s="368" t="s">
        <v>49</v>
      </c>
      <c r="C51" s="486" t="s">
        <v>87</v>
      </c>
      <c r="D51" s="487">
        <v>44252</v>
      </c>
      <c r="E51" s="302">
        <v>534.54999999999995</v>
      </c>
      <c r="F51" s="302">
        <v>537.36666666666667</v>
      </c>
      <c r="G51" s="303">
        <v>530.33333333333337</v>
      </c>
      <c r="H51" s="303">
        <v>526.11666666666667</v>
      </c>
      <c r="I51" s="303">
        <v>519.08333333333337</v>
      </c>
      <c r="J51" s="303">
        <v>541.58333333333337</v>
      </c>
      <c r="K51" s="303">
        <v>548.61666666666667</v>
      </c>
      <c r="L51" s="303">
        <v>552.83333333333337</v>
      </c>
      <c r="M51" s="290">
        <v>544.4</v>
      </c>
      <c r="N51" s="290">
        <v>533.15</v>
      </c>
      <c r="O51" s="305">
        <v>11872500</v>
      </c>
      <c r="P51" s="306">
        <v>-7.5170399221032136E-2</v>
      </c>
    </row>
    <row r="52" spans="1:16" ht="15">
      <c r="A52" s="263">
        <v>42</v>
      </c>
      <c r="B52" s="368" t="s">
        <v>51</v>
      </c>
      <c r="C52" s="486" t="s">
        <v>90</v>
      </c>
      <c r="D52" s="487">
        <v>44252</v>
      </c>
      <c r="E52" s="302">
        <v>3722.45</v>
      </c>
      <c r="F52" s="302">
        <v>3732.75</v>
      </c>
      <c r="G52" s="303">
        <v>3695.2</v>
      </c>
      <c r="H52" s="303">
        <v>3667.95</v>
      </c>
      <c r="I52" s="303">
        <v>3630.3999999999996</v>
      </c>
      <c r="J52" s="303">
        <v>3760</v>
      </c>
      <c r="K52" s="303">
        <v>3797.55</v>
      </c>
      <c r="L52" s="303">
        <v>3824.8</v>
      </c>
      <c r="M52" s="290">
        <v>3770.3</v>
      </c>
      <c r="N52" s="290">
        <v>3705.5</v>
      </c>
      <c r="O52" s="305">
        <v>3018600</v>
      </c>
      <c r="P52" s="306">
        <v>-3.1043593130779391E-3</v>
      </c>
    </row>
    <row r="53" spans="1:16" ht="15">
      <c r="A53" s="263">
        <v>43</v>
      </c>
      <c r="B53" s="368" t="s">
        <v>91</v>
      </c>
      <c r="C53" s="486" t="s">
        <v>92</v>
      </c>
      <c r="D53" s="487">
        <v>44252</v>
      </c>
      <c r="E53" s="302">
        <v>312.64999999999998</v>
      </c>
      <c r="F53" s="302">
        <v>313.01666666666665</v>
      </c>
      <c r="G53" s="303">
        <v>308.83333333333331</v>
      </c>
      <c r="H53" s="303">
        <v>305.01666666666665</v>
      </c>
      <c r="I53" s="303">
        <v>300.83333333333331</v>
      </c>
      <c r="J53" s="303">
        <v>316.83333333333331</v>
      </c>
      <c r="K53" s="303">
        <v>321.01666666666671</v>
      </c>
      <c r="L53" s="303">
        <v>324.83333333333331</v>
      </c>
      <c r="M53" s="290">
        <v>317.2</v>
      </c>
      <c r="N53" s="290">
        <v>309.2</v>
      </c>
      <c r="O53" s="305">
        <v>29980500</v>
      </c>
      <c r="P53" s="306">
        <v>-2.1434726411029729E-2</v>
      </c>
    </row>
    <row r="54" spans="1:16" ht="15">
      <c r="A54" s="263">
        <v>44</v>
      </c>
      <c r="B54" s="368" t="s">
        <v>51</v>
      </c>
      <c r="C54" s="486" t="s">
        <v>93</v>
      </c>
      <c r="D54" s="487">
        <v>44252</v>
      </c>
      <c r="E54" s="302">
        <v>4796.1000000000004</v>
      </c>
      <c r="F54" s="302">
        <v>4813.8166666666666</v>
      </c>
      <c r="G54" s="303">
        <v>4766.583333333333</v>
      </c>
      <c r="H54" s="303">
        <v>4737.0666666666666</v>
      </c>
      <c r="I54" s="303">
        <v>4689.833333333333</v>
      </c>
      <c r="J54" s="303">
        <v>4843.333333333333</v>
      </c>
      <c r="K54" s="303">
        <v>4890.5666666666666</v>
      </c>
      <c r="L54" s="303">
        <v>4920.083333333333</v>
      </c>
      <c r="M54" s="290">
        <v>4861.05</v>
      </c>
      <c r="N54" s="290">
        <v>4784.3</v>
      </c>
      <c r="O54" s="305">
        <v>2860500</v>
      </c>
      <c r="P54" s="306">
        <v>8.0613188846306322E-3</v>
      </c>
    </row>
    <row r="55" spans="1:16" ht="15">
      <c r="A55" s="263">
        <v>45</v>
      </c>
      <c r="B55" s="368" t="s">
        <v>43</v>
      </c>
      <c r="C55" s="486" t="s">
        <v>94</v>
      </c>
      <c r="D55" s="487">
        <v>44252</v>
      </c>
      <c r="E55" s="302">
        <v>2784.9</v>
      </c>
      <c r="F55" s="302">
        <v>2798.2999999999997</v>
      </c>
      <c r="G55" s="303">
        <v>2753.5999999999995</v>
      </c>
      <c r="H55" s="303">
        <v>2722.2999999999997</v>
      </c>
      <c r="I55" s="303">
        <v>2677.5999999999995</v>
      </c>
      <c r="J55" s="303">
        <v>2829.5999999999995</v>
      </c>
      <c r="K55" s="303">
        <v>2874.2999999999993</v>
      </c>
      <c r="L55" s="303">
        <v>2905.5999999999995</v>
      </c>
      <c r="M55" s="290">
        <v>2843</v>
      </c>
      <c r="N55" s="290">
        <v>2767</v>
      </c>
      <c r="O55" s="305">
        <v>2466100</v>
      </c>
      <c r="P55" s="306">
        <v>-4.4091710758377423E-2</v>
      </c>
    </row>
    <row r="56" spans="1:16" ht="15">
      <c r="A56" s="263">
        <v>46</v>
      </c>
      <c r="B56" s="368" t="s">
        <v>43</v>
      </c>
      <c r="C56" s="486" t="s">
        <v>96</v>
      </c>
      <c r="D56" s="487">
        <v>44252</v>
      </c>
      <c r="E56" s="302">
        <v>1429.35</v>
      </c>
      <c r="F56" s="302">
        <v>1427.2833333333335</v>
      </c>
      <c r="G56" s="303">
        <v>1412.7166666666672</v>
      </c>
      <c r="H56" s="303">
        <v>1396.0833333333337</v>
      </c>
      <c r="I56" s="303">
        <v>1381.5166666666673</v>
      </c>
      <c r="J56" s="303">
        <v>1443.916666666667</v>
      </c>
      <c r="K56" s="303">
        <v>1458.4833333333331</v>
      </c>
      <c r="L56" s="303">
        <v>1475.1166666666668</v>
      </c>
      <c r="M56" s="290">
        <v>1441.85</v>
      </c>
      <c r="N56" s="290">
        <v>1410.65</v>
      </c>
      <c r="O56" s="305">
        <v>3178450</v>
      </c>
      <c r="P56" s="306">
        <v>-3.2769920662297342E-3</v>
      </c>
    </row>
    <row r="57" spans="1:16" ht="15">
      <c r="A57" s="263">
        <v>47</v>
      </c>
      <c r="B57" s="368" t="s">
        <v>43</v>
      </c>
      <c r="C57" s="486" t="s">
        <v>97</v>
      </c>
      <c r="D57" s="487">
        <v>44252</v>
      </c>
      <c r="E57" s="302">
        <v>212.5</v>
      </c>
      <c r="F57" s="302">
        <v>212.28333333333333</v>
      </c>
      <c r="G57" s="303">
        <v>210.21666666666667</v>
      </c>
      <c r="H57" s="303">
        <v>207.93333333333334</v>
      </c>
      <c r="I57" s="303">
        <v>205.86666666666667</v>
      </c>
      <c r="J57" s="303">
        <v>214.56666666666666</v>
      </c>
      <c r="K57" s="303">
        <v>216.63333333333333</v>
      </c>
      <c r="L57" s="303">
        <v>218.91666666666666</v>
      </c>
      <c r="M57" s="290">
        <v>214.35</v>
      </c>
      <c r="N57" s="290">
        <v>210</v>
      </c>
      <c r="O57" s="305">
        <v>11851200</v>
      </c>
      <c r="P57" s="306">
        <v>-2.5170269469943739E-2</v>
      </c>
    </row>
    <row r="58" spans="1:16" ht="15">
      <c r="A58" s="263">
        <v>48</v>
      </c>
      <c r="B58" s="368" t="s">
        <v>53</v>
      </c>
      <c r="C58" s="486" t="s">
        <v>98</v>
      </c>
      <c r="D58" s="487">
        <v>44252</v>
      </c>
      <c r="E58" s="302">
        <v>83.2</v>
      </c>
      <c r="F58" s="302">
        <v>83.466666666666683</v>
      </c>
      <c r="G58" s="303">
        <v>82.53333333333336</v>
      </c>
      <c r="H58" s="303">
        <v>81.866666666666674</v>
      </c>
      <c r="I58" s="303">
        <v>80.933333333333351</v>
      </c>
      <c r="J58" s="303">
        <v>84.133333333333368</v>
      </c>
      <c r="K58" s="303">
        <v>85.066666666666677</v>
      </c>
      <c r="L58" s="303">
        <v>85.733333333333377</v>
      </c>
      <c r="M58" s="290">
        <v>84.4</v>
      </c>
      <c r="N58" s="290">
        <v>82.8</v>
      </c>
      <c r="O58" s="305">
        <v>86250000</v>
      </c>
      <c r="P58" s="306">
        <v>2.0913210177762286E-3</v>
      </c>
    </row>
    <row r="59" spans="1:16" ht="15">
      <c r="A59" s="263">
        <v>49</v>
      </c>
      <c r="B59" s="368" t="s">
        <v>72</v>
      </c>
      <c r="C59" s="486" t="s">
        <v>99</v>
      </c>
      <c r="D59" s="487">
        <v>44252</v>
      </c>
      <c r="E59" s="302">
        <v>133.15</v>
      </c>
      <c r="F59" s="302">
        <v>134.41666666666666</v>
      </c>
      <c r="G59" s="303">
        <v>131.38333333333333</v>
      </c>
      <c r="H59" s="303">
        <v>129.61666666666667</v>
      </c>
      <c r="I59" s="303">
        <v>126.58333333333334</v>
      </c>
      <c r="J59" s="303">
        <v>136.18333333333331</v>
      </c>
      <c r="K59" s="303">
        <v>139.21666666666667</v>
      </c>
      <c r="L59" s="303">
        <v>140.98333333333329</v>
      </c>
      <c r="M59" s="290">
        <v>137.44999999999999</v>
      </c>
      <c r="N59" s="290">
        <v>132.65</v>
      </c>
      <c r="O59" s="305">
        <v>35916800</v>
      </c>
      <c r="P59" s="306">
        <v>-1.9973368841544607E-2</v>
      </c>
    </row>
    <row r="60" spans="1:16" ht="15">
      <c r="A60" s="263">
        <v>50</v>
      </c>
      <c r="B60" s="368" t="s">
        <v>51</v>
      </c>
      <c r="C60" s="486" t="s">
        <v>100</v>
      </c>
      <c r="D60" s="487">
        <v>44252</v>
      </c>
      <c r="E60" s="302">
        <v>505.2</v>
      </c>
      <c r="F60" s="302">
        <v>506.75</v>
      </c>
      <c r="G60" s="303">
        <v>500.70000000000005</v>
      </c>
      <c r="H60" s="303">
        <v>496.20000000000005</v>
      </c>
      <c r="I60" s="303">
        <v>490.15000000000009</v>
      </c>
      <c r="J60" s="303">
        <v>511.25</v>
      </c>
      <c r="K60" s="303">
        <v>517.29999999999995</v>
      </c>
      <c r="L60" s="303">
        <v>521.79999999999995</v>
      </c>
      <c r="M60" s="290">
        <v>512.79999999999995</v>
      </c>
      <c r="N60" s="290">
        <v>502.25</v>
      </c>
      <c r="O60" s="305">
        <v>4833450</v>
      </c>
      <c r="P60" s="306">
        <v>1.7429193899782137E-2</v>
      </c>
    </row>
    <row r="61" spans="1:16" ht="15">
      <c r="A61" s="263">
        <v>51</v>
      </c>
      <c r="B61" s="368" t="s">
        <v>101</v>
      </c>
      <c r="C61" s="486" t="s">
        <v>102</v>
      </c>
      <c r="D61" s="487">
        <v>44252</v>
      </c>
      <c r="E61" s="302">
        <v>26.2</v>
      </c>
      <c r="F61" s="302">
        <v>26.216666666666669</v>
      </c>
      <c r="G61" s="303">
        <v>25.883333333333336</v>
      </c>
      <c r="H61" s="303">
        <v>25.566666666666666</v>
      </c>
      <c r="I61" s="303">
        <v>25.233333333333334</v>
      </c>
      <c r="J61" s="303">
        <v>26.533333333333339</v>
      </c>
      <c r="K61" s="303">
        <v>26.866666666666667</v>
      </c>
      <c r="L61" s="303">
        <v>27.183333333333341</v>
      </c>
      <c r="M61" s="290">
        <v>26.55</v>
      </c>
      <c r="N61" s="290">
        <v>25.9</v>
      </c>
      <c r="O61" s="305">
        <v>146925000</v>
      </c>
      <c r="P61" s="306">
        <v>-9.104704097116844E-3</v>
      </c>
    </row>
    <row r="62" spans="1:16" ht="15">
      <c r="A62" s="263">
        <v>52</v>
      </c>
      <c r="B62" s="368" t="s">
        <v>49</v>
      </c>
      <c r="C62" s="486" t="s">
        <v>103</v>
      </c>
      <c r="D62" s="487">
        <v>44252</v>
      </c>
      <c r="E62" s="302">
        <v>755.15</v>
      </c>
      <c r="F62" s="302">
        <v>757.88333333333333</v>
      </c>
      <c r="G62" s="303">
        <v>750.76666666666665</v>
      </c>
      <c r="H62" s="303">
        <v>746.38333333333333</v>
      </c>
      <c r="I62" s="303">
        <v>739.26666666666665</v>
      </c>
      <c r="J62" s="303">
        <v>762.26666666666665</v>
      </c>
      <c r="K62" s="303">
        <v>769.38333333333321</v>
      </c>
      <c r="L62" s="303">
        <v>773.76666666666665</v>
      </c>
      <c r="M62" s="290">
        <v>765</v>
      </c>
      <c r="N62" s="290">
        <v>753.5</v>
      </c>
      <c r="O62" s="305">
        <v>3573000</v>
      </c>
      <c r="P62" s="306">
        <v>-2.616516762060507E-2</v>
      </c>
    </row>
    <row r="63" spans="1:16" ht="15">
      <c r="A63" s="263">
        <v>53</v>
      </c>
      <c r="B63" s="388" t="s">
        <v>39</v>
      </c>
      <c r="C63" s="486" t="s">
        <v>245</v>
      </c>
      <c r="D63" s="487">
        <v>44252</v>
      </c>
      <c r="E63" s="302">
        <v>1485.25</v>
      </c>
      <c r="F63" s="302">
        <v>1490.4666666666665</v>
      </c>
      <c r="G63" s="303">
        <v>1472.9333333333329</v>
      </c>
      <c r="H63" s="303">
        <v>1460.6166666666666</v>
      </c>
      <c r="I63" s="303">
        <v>1443.083333333333</v>
      </c>
      <c r="J63" s="303">
        <v>1502.7833333333328</v>
      </c>
      <c r="K63" s="303">
        <v>1520.3166666666662</v>
      </c>
      <c r="L63" s="303">
        <v>1532.6333333333328</v>
      </c>
      <c r="M63" s="290">
        <v>1508</v>
      </c>
      <c r="N63" s="290">
        <v>1478.15</v>
      </c>
      <c r="O63" s="305">
        <v>1961700</v>
      </c>
      <c r="P63" s="306">
        <v>-9.517558254020347E-3</v>
      </c>
    </row>
    <row r="64" spans="1:16" ht="15">
      <c r="A64" s="263">
        <v>54</v>
      </c>
      <c r="B64" s="368" t="s">
        <v>37</v>
      </c>
      <c r="C64" s="486" t="s">
        <v>104</v>
      </c>
      <c r="D64" s="487">
        <v>44252</v>
      </c>
      <c r="E64" s="302">
        <v>1244.1500000000001</v>
      </c>
      <c r="F64" s="302">
        <v>1241.05</v>
      </c>
      <c r="G64" s="303">
        <v>1224.25</v>
      </c>
      <c r="H64" s="303">
        <v>1204.3500000000001</v>
      </c>
      <c r="I64" s="303">
        <v>1187.5500000000002</v>
      </c>
      <c r="J64" s="303">
        <v>1260.9499999999998</v>
      </c>
      <c r="K64" s="303">
        <v>1277.7499999999995</v>
      </c>
      <c r="L64" s="303">
        <v>1297.6499999999996</v>
      </c>
      <c r="M64" s="290">
        <v>1257.8499999999999</v>
      </c>
      <c r="N64" s="290">
        <v>1221.1500000000001</v>
      </c>
      <c r="O64" s="305">
        <v>17376450</v>
      </c>
      <c r="P64" s="306">
        <v>1.7523364485981307E-2</v>
      </c>
    </row>
    <row r="65" spans="1:16" ht="15">
      <c r="A65" s="263">
        <v>55</v>
      </c>
      <c r="B65" s="368" t="s">
        <v>39</v>
      </c>
      <c r="C65" s="486" t="s">
        <v>105</v>
      </c>
      <c r="D65" s="487">
        <v>44252</v>
      </c>
      <c r="E65" s="302">
        <v>1146.75</v>
      </c>
      <c r="F65" s="302">
        <v>1147.9333333333334</v>
      </c>
      <c r="G65" s="303">
        <v>1131.1166666666668</v>
      </c>
      <c r="H65" s="303">
        <v>1115.4833333333333</v>
      </c>
      <c r="I65" s="303">
        <v>1098.6666666666667</v>
      </c>
      <c r="J65" s="303">
        <v>1163.5666666666668</v>
      </c>
      <c r="K65" s="303">
        <v>1180.3833333333334</v>
      </c>
      <c r="L65" s="303">
        <v>1196.0166666666669</v>
      </c>
      <c r="M65" s="290">
        <v>1164.75</v>
      </c>
      <c r="N65" s="290">
        <v>1132.3</v>
      </c>
      <c r="O65" s="305">
        <v>3915000</v>
      </c>
      <c r="P65" s="306">
        <v>1.8470343392299689E-2</v>
      </c>
    </row>
    <row r="66" spans="1:16" ht="15">
      <c r="A66" s="263">
        <v>56</v>
      </c>
      <c r="B66" s="368" t="s">
        <v>106</v>
      </c>
      <c r="C66" s="486" t="s">
        <v>107</v>
      </c>
      <c r="D66" s="487">
        <v>44252</v>
      </c>
      <c r="E66" s="302">
        <v>963.2</v>
      </c>
      <c r="F66" s="302">
        <v>970.48333333333323</v>
      </c>
      <c r="G66" s="303">
        <v>953.06666666666649</v>
      </c>
      <c r="H66" s="303">
        <v>942.93333333333328</v>
      </c>
      <c r="I66" s="303">
        <v>925.51666666666654</v>
      </c>
      <c r="J66" s="303">
        <v>980.61666666666645</v>
      </c>
      <c r="K66" s="303">
        <v>998.03333333333319</v>
      </c>
      <c r="L66" s="303">
        <v>1008.1666666666664</v>
      </c>
      <c r="M66" s="290">
        <v>987.9</v>
      </c>
      <c r="N66" s="290">
        <v>960.35</v>
      </c>
      <c r="O66" s="305">
        <v>19754700</v>
      </c>
      <c r="P66" s="306">
        <v>-2.4798072835482499E-4</v>
      </c>
    </row>
    <row r="67" spans="1:16" ht="15">
      <c r="A67" s="263">
        <v>57</v>
      </c>
      <c r="B67" s="368" t="s">
        <v>56</v>
      </c>
      <c r="C67" s="486" t="s">
        <v>108</v>
      </c>
      <c r="D67" s="487">
        <v>44252</v>
      </c>
      <c r="E67" s="431">
        <v>2793.35</v>
      </c>
      <c r="F67" s="431">
        <v>2781.7000000000003</v>
      </c>
      <c r="G67" s="432">
        <v>2751.7500000000005</v>
      </c>
      <c r="H67" s="432">
        <v>2710.15</v>
      </c>
      <c r="I67" s="432">
        <v>2680.2000000000003</v>
      </c>
      <c r="J67" s="432">
        <v>2823.3000000000006</v>
      </c>
      <c r="K67" s="432">
        <v>2853.2500000000005</v>
      </c>
      <c r="L67" s="432">
        <v>2894.8500000000008</v>
      </c>
      <c r="M67" s="433">
        <v>2811.65</v>
      </c>
      <c r="N67" s="433">
        <v>2740.1</v>
      </c>
      <c r="O67" s="434">
        <v>16988400</v>
      </c>
      <c r="P67" s="435">
        <v>1.2534196363116205E-2</v>
      </c>
    </row>
    <row r="68" spans="1:16" ht="15">
      <c r="A68" s="263">
        <v>58</v>
      </c>
      <c r="B68" s="388" t="s">
        <v>56</v>
      </c>
      <c r="C68" s="486" t="s">
        <v>249</v>
      </c>
      <c r="D68" s="487">
        <v>44252</v>
      </c>
      <c r="E68" s="302">
        <v>3001.05</v>
      </c>
      <c r="F68" s="302">
        <v>3005.5333333333333</v>
      </c>
      <c r="G68" s="303">
        <v>2979.0666666666666</v>
      </c>
      <c r="H68" s="303">
        <v>2957.0833333333335</v>
      </c>
      <c r="I68" s="303">
        <v>2930.6166666666668</v>
      </c>
      <c r="J68" s="303">
        <v>3027.5166666666664</v>
      </c>
      <c r="K68" s="303">
        <v>3053.9833333333327</v>
      </c>
      <c r="L68" s="303">
        <v>3075.9666666666662</v>
      </c>
      <c r="M68" s="290">
        <v>3032</v>
      </c>
      <c r="N68" s="290">
        <v>2983.55</v>
      </c>
      <c r="O68" s="305">
        <v>480400</v>
      </c>
      <c r="P68" s="306">
        <v>-6.2060405461315683E-3</v>
      </c>
    </row>
    <row r="69" spans="1:16" ht="15">
      <c r="A69" s="263">
        <v>59</v>
      </c>
      <c r="B69" s="368" t="s">
        <v>53</v>
      </c>
      <c r="C69" s="486" t="s">
        <v>109</v>
      </c>
      <c r="D69" s="487">
        <v>44252</v>
      </c>
      <c r="E69" s="302">
        <v>1586.6</v>
      </c>
      <c r="F69" s="302">
        <v>1586.45</v>
      </c>
      <c r="G69" s="303">
        <v>1577</v>
      </c>
      <c r="H69" s="303">
        <v>1567.3999999999999</v>
      </c>
      <c r="I69" s="303">
        <v>1557.9499999999998</v>
      </c>
      <c r="J69" s="303">
        <v>1596.0500000000002</v>
      </c>
      <c r="K69" s="303">
        <v>1605.5000000000005</v>
      </c>
      <c r="L69" s="303">
        <v>1615.1000000000004</v>
      </c>
      <c r="M69" s="290">
        <v>1595.9</v>
      </c>
      <c r="N69" s="290">
        <v>1576.85</v>
      </c>
      <c r="O69" s="305">
        <v>26928550</v>
      </c>
      <c r="P69" s="306">
        <v>3.4591327867466826E-2</v>
      </c>
    </row>
    <row r="70" spans="1:16" ht="15">
      <c r="A70" s="263">
        <v>60</v>
      </c>
      <c r="B70" s="368" t="s">
        <v>56</v>
      </c>
      <c r="C70" s="486" t="s">
        <v>250</v>
      </c>
      <c r="D70" s="487">
        <v>44252</v>
      </c>
      <c r="E70" s="302">
        <v>711.1</v>
      </c>
      <c r="F70" s="302">
        <v>713.75</v>
      </c>
      <c r="G70" s="303">
        <v>706.85</v>
      </c>
      <c r="H70" s="303">
        <v>702.6</v>
      </c>
      <c r="I70" s="303">
        <v>695.7</v>
      </c>
      <c r="J70" s="303">
        <v>718</v>
      </c>
      <c r="K70" s="303">
        <v>724.90000000000009</v>
      </c>
      <c r="L70" s="303">
        <v>729.15</v>
      </c>
      <c r="M70" s="290">
        <v>720.65</v>
      </c>
      <c r="N70" s="290">
        <v>709.5</v>
      </c>
      <c r="O70" s="305">
        <v>8107000</v>
      </c>
      <c r="P70" s="306">
        <v>-2.5713899039112192E-3</v>
      </c>
    </row>
    <row r="71" spans="1:16" ht="15">
      <c r="A71" s="263">
        <v>61</v>
      </c>
      <c r="B71" s="368" t="s">
        <v>43</v>
      </c>
      <c r="C71" s="486" t="s">
        <v>110</v>
      </c>
      <c r="D71" s="487">
        <v>44252</v>
      </c>
      <c r="E71" s="302">
        <v>3450.2</v>
      </c>
      <c r="F71" s="302">
        <v>3466.9</v>
      </c>
      <c r="G71" s="303">
        <v>3413.8</v>
      </c>
      <c r="H71" s="303">
        <v>3377.4</v>
      </c>
      <c r="I71" s="303">
        <v>3324.3</v>
      </c>
      <c r="J71" s="303">
        <v>3503.3</v>
      </c>
      <c r="K71" s="303">
        <v>3556.3999999999996</v>
      </c>
      <c r="L71" s="303">
        <v>3592.8</v>
      </c>
      <c r="M71" s="290">
        <v>3520</v>
      </c>
      <c r="N71" s="290">
        <v>3430.5</v>
      </c>
      <c r="O71" s="305">
        <v>3683100</v>
      </c>
      <c r="P71" s="306">
        <v>8.1294136968303506E-3</v>
      </c>
    </row>
    <row r="72" spans="1:16" ht="15">
      <c r="A72" s="263">
        <v>62</v>
      </c>
      <c r="B72" s="368" t="s">
        <v>111</v>
      </c>
      <c r="C72" s="486" t="s">
        <v>112</v>
      </c>
      <c r="D72" s="487">
        <v>44252</v>
      </c>
      <c r="E72" s="302">
        <v>291.39999999999998</v>
      </c>
      <c r="F72" s="302">
        <v>292.2</v>
      </c>
      <c r="G72" s="303">
        <v>286.5</v>
      </c>
      <c r="H72" s="303">
        <v>281.60000000000002</v>
      </c>
      <c r="I72" s="303">
        <v>275.90000000000003</v>
      </c>
      <c r="J72" s="303">
        <v>297.09999999999997</v>
      </c>
      <c r="K72" s="303">
        <v>302.7999999999999</v>
      </c>
      <c r="L72" s="303">
        <v>307.69999999999993</v>
      </c>
      <c r="M72" s="290">
        <v>297.89999999999998</v>
      </c>
      <c r="N72" s="290">
        <v>287.3</v>
      </c>
      <c r="O72" s="305">
        <v>30487000</v>
      </c>
      <c r="P72" s="306">
        <v>-5.7180851063829786E-2</v>
      </c>
    </row>
    <row r="73" spans="1:16" ht="15">
      <c r="A73" s="263">
        <v>63</v>
      </c>
      <c r="B73" s="368" t="s">
        <v>72</v>
      </c>
      <c r="C73" s="486" t="s">
        <v>113</v>
      </c>
      <c r="D73" s="487">
        <v>44252</v>
      </c>
      <c r="E73" s="302">
        <v>224.65</v>
      </c>
      <c r="F73" s="302">
        <v>225.80000000000004</v>
      </c>
      <c r="G73" s="303">
        <v>221.40000000000009</v>
      </c>
      <c r="H73" s="303">
        <v>218.15000000000006</v>
      </c>
      <c r="I73" s="303">
        <v>213.75000000000011</v>
      </c>
      <c r="J73" s="303">
        <v>229.05000000000007</v>
      </c>
      <c r="K73" s="303">
        <v>233.45</v>
      </c>
      <c r="L73" s="303">
        <v>236.70000000000005</v>
      </c>
      <c r="M73" s="290">
        <v>230.2</v>
      </c>
      <c r="N73" s="290">
        <v>222.55</v>
      </c>
      <c r="O73" s="305">
        <v>34751700</v>
      </c>
      <c r="P73" s="306">
        <v>3.4302642862711467E-3</v>
      </c>
    </row>
    <row r="74" spans="1:16" ht="15">
      <c r="A74" s="263">
        <v>64</v>
      </c>
      <c r="B74" s="368" t="s">
        <v>49</v>
      </c>
      <c r="C74" s="486" t="s">
        <v>114</v>
      </c>
      <c r="D74" s="487">
        <v>44252</v>
      </c>
      <c r="E74" s="302">
        <v>2246.9499999999998</v>
      </c>
      <c r="F74" s="302">
        <v>2252.2999999999997</v>
      </c>
      <c r="G74" s="303">
        <v>2229.7499999999995</v>
      </c>
      <c r="H74" s="303">
        <v>2212.5499999999997</v>
      </c>
      <c r="I74" s="303">
        <v>2189.9999999999995</v>
      </c>
      <c r="J74" s="303">
        <v>2269.4999999999995</v>
      </c>
      <c r="K74" s="303">
        <v>2292.0499999999997</v>
      </c>
      <c r="L74" s="303">
        <v>2309.2499999999995</v>
      </c>
      <c r="M74" s="290">
        <v>2274.85</v>
      </c>
      <c r="N74" s="290">
        <v>2235.1</v>
      </c>
      <c r="O74" s="305">
        <v>8674800</v>
      </c>
      <c r="P74" s="306">
        <v>8.7563230420373284E-3</v>
      </c>
    </row>
    <row r="75" spans="1:16" ht="15">
      <c r="A75" s="263">
        <v>65</v>
      </c>
      <c r="B75" s="368" t="s">
        <v>56</v>
      </c>
      <c r="C75" s="486" t="s">
        <v>115</v>
      </c>
      <c r="D75" s="487">
        <v>44252</v>
      </c>
      <c r="E75" s="302">
        <v>237.95</v>
      </c>
      <c r="F75" s="302">
        <v>236.68333333333331</v>
      </c>
      <c r="G75" s="303">
        <v>231.76666666666662</v>
      </c>
      <c r="H75" s="303">
        <v>225.58333333333331</v>
      </c>
      <c r="I75" s="303">
        <v>220.66666666666663</v>
      </c>
      <c r="J75" s="303">
        <v>242.86666666666662</v>
      </c>
      <c r="K75" s="303">
        <v>247.7833333333333</v>
      </c>
      <c r="L75" s="303">
        <v>253.96666666666661</v>
      </c>
      <c r="M75" s="290">
        <v>241.6</v>
      </c>
      <c r="N75" s="290">
        <v>230.5</v>
      </c>
      <c r="O75" s="305">
        <v>34047300</v>
      </c>
      <c r="P75" s="306">
        <v>6.6911090742438131E-3</v>
      </c>
    </row>
    <row r="76" spans="1:16" ht="15">
      <c r="A76" s="263">
        <v>66</v>
      </c>
      <c r="B76" s="368" t="s">
        <v>53</v>
      </c>
      <c r="C76" t="s">
        <v>116</v>
      </c>
      <c r="D76" s="487">
        <v>44252</v>
      </c>
      <c r="E76" s="431">
        <v>648.75</v>
      </c>
      <c r="F76" s="431">
        <v>643.44999999999993</v>
      </c>
      <c r="G76" s="432">
        <v>636.44999999999982</v>
      </c>
      <c r="H76" s="432">
        <v>624.14999999999986</v>
      </c>
      <c r="I76" s="432">
        <v>617.14999999999975</v>
      </c>
      <c r="J76" s="432">
        <v>655.74999999999989</v>
      </c>
      <c r="K76" s="432">
        <v>662.75000000000011</v>
      </c>
      <c r="L76" s="432">
        <v>675.05</v>
      </c>
      <c r="M76" s="433">
        <v>650.45000000000005</v>
      </c>
      <c r="N76" s="433">
        <v>631.15</v>
      </c>
      <c r="O76" s="434">
        <v>115663625</v>
      </c>
      <c r="P76" s="435">
        <v>2.5566311477408499E-2</v>
      </c>
    </row>
    <row r="77" spans="1:16" ht="15">
      <c r="A77" s="263">
        <v>67</v>
      </c>
      <c r="B77" s="388" t="s">
        <v>56</v>
      </c>
      <c r="C77" s="486" t="s">
        <v>253</v>
      </c>
      <c r="D77" s="487">
        <v>44252</v>
      </c>
      <c r="E77" s="302">
        <v>1497.45</v>
      </c>
      <c r="F77" s="302">
        <v>1498.9000000000003</v>
      </c>
      <c r="G77" s="303">
        <v>1486.6500000000005</v>
      </c>
      <c r="H77" s="303">
        <v>1475.8500000000001</v>
      </c>
      <c r="I77" s="303">
        <v>1463.6000000000004</v>
      </c>
      <c r="J77" s="303">
        <v>1509.7000000000007</v>
      </c>
      <c r="K77" s="303">
        <v>1521.9500000000003</v>
      </c>
      <c r="L77" s="303">
        <v>1532.7500000000009</v>
      </c>
      <c r="M77" s="290">
        <v>1511.15</v>
      </c>
      <c r="N77" s="290">
        <v>1488.1</v>
      </c>
      <c r="O77" s="305">
        <v>1071850</v>
      </c>
      <c r="P77" s="306">
        <v>-6.5925925925925929E-2</v>
      </c>
    </row>
    <row r="78" spans="1:16" ht="15">
      <c r="A78" s="263">
        <v>68</v>
      </c>
      <c r="B78" s="368" t="s">
        <v>56</v>
      </c>
      <c r="C78" s="486" t="s">
        <v>117</v>
      </c>
      <c r="D78" s="487">
        <v>44252</v>
      </c>
      <c r="E78" s="302">
        <v>487.8</v>
      </c>
      <c r="F78" s="302">
        <v>490.51666666666665</v>
      </c>
      <c r="G78" s="303">
        <v>482.33333333333331</v>
      </c>
      <c r="H78" s="303">
        <v>476.86666666666667</v>
      </c>
      <c r="I78" s="303">
        <v>468.68333333333334</v>
      </c>
      <c r="J78" s="303">
        <v>495.98333333333329</v>
      </c>
      <c r="K78" s="303">
        <v>504.16666666666669</v>
      </c>
      <c r="L78" s="303">
        <v>509.63333333333327</v>
      </c>
      <c r="M78" s="290">
        <v>498.7</v>
      </c>
      <c r="N78" s="290">
        <v>485.05</v>
      </c>
      <c r="O78" s="305">
        <v>9607500</v>
      </c>
      <c r="P78" s="306">
        <v>-3.2184950135992749E-2</v>
      </c>
    </row>
    <row r="79" spans="1:16" ht="15">
      <c r="A79" s="263">
        <v>69</v>
      </c>
      <c r="B79" s="368" t="s">
        <v>67</v>
      </c>
      <c r="C79" s="486" t="s">
        <v>118</v>
      </c>
      <c r="D79" s="487">
        <v>44252</v>
      </c>
      <c r="E79" s="302">
        <v>12.55</v>
      </c>
      <c r="F79" s="302">
        <v>12.616666666666667</v>
      </c>
      <c r="G79" s="303">
        <v>12.233333333333334</v>
      </c>
      <c r="H79" s="303">
        <v>11.916666666666668</v>
      </c>
      <c r="I79" s="303">
        <v>11.533333333333335</v>
      </c>
      <c r="J79" s="303">
        <v>12.933333333333334</v>
      </c>
      <c r="K79" s="303">
        <v>13.316666666666666</v>
      </c>
      <c r="L79" s="303">
        <v>13.633333333333333</v>
      </c>
      <c r="M79" s="290">
        <v>13</v>
      </c>
      <c r="N79" s="290">
        <v>12.3</v>
      </c>
      <c r="O79" s="305">
        <v>944300000</v>
      </c>
      <c r="P79" s="306">
        <v>-3.0263819998562289E-2</v>
      </c>
    </row>
    <row r="80" spans="1:16" ht="15">
      <c r="A80" s="263">
        <v>70</v>
      </c>
      <c r="B80" s="368" t="s">
        <v>53</v>
      </c>
      <c r="C80" s="486" t="s">
        <v>119</v>
      </c>
      <c r="D80" s="487">
        <v>44252</v>
      </c>
      <c r="E80" s="302">
        <v>51.9</v>
      </c>
      <c r="F80" s="302">
        <v>51.95000000000001</v>
      </c>
      <c r="G80" s="303">
        <v>51.15000000000002</v>
      </c>
      <c r="H80" s="303">
        <v>50.400000000000013</v>
      </c>
      <c r="I80" s="303">
        <v>49.600000000000023</v>
      </c>
      <c r="J80" s="303">
        <v>52.700000000000017</v>
      </c>
      <c r="K80" s="303">
        <v>53.500000000000014</v>
      </c>
      <c r="L80" s="303">
        <v>54.250000000000014</v>
      </c>
      <c r="M80" s="290">
        <v>52.75</v>
      </c>
      <c r="N80" s="290">
        <v>51.2</v>
      </c>
      <c r="O80" s="305">
        <v>186523000</v>
      </c>
      <c r="P80" s="306">
        <v>2.9575249082328264E-2</v>
      </c>
    </row>
    <row r="81" spans="1:16" ht="15">
      <c r="A81" s="263">
        <v>71</v>
      </c>
      <c r="B81" s="368" t="s">
        <v>72</v>
      </c>
      <c r="C81" s="486" t="s">
        <v>120</v>
      </c>
      <c r="D81" s="487">
        <v>44252</v>
      </c>
      <c r="E81" s="302">
        <v>560.15</v>
      </c>
      <c r="F81" s="302">
        <v>562.45000000000005</v>
      </c>
      <c r="G81" s="303">
        <v>550.15000000000009</v>
      </c>
      <c r="H81" s="303">
        <v>540.15000000000009</v>
      </c>
      <c r="I81" s="303">
        <v>527.85000000000014</v>
      </c>
      <c r="J81" s="303">
        <v>572.45000000000005</v>
      </c>
      <c r="K81" s="303">
        <v>584.75</v>
      </c>
      <c r="L81" s="303">
        <v>594.75</v>
      </c>
      <c r="M81" s="290">
        <v>574.75</v>
      </c>
      <c r="N81" s="290">
        <v>552.45000000000005</v>
      </c>
      <c r="O81" s="305">
        <v>5636125</v>
      </c>
      <c r="P81" s="306">
        <v>-1.7026378896882494E-2</v>
      </c>
    </row>
    <row r="82" spans="1:16" ht="15">
      <c r="A82" s="263">
        <v>72</v>
      </c>
      <c r="B82" s="368" t="s">
        <v>39</v>
      </c>
      <c r="C82" s="486" t="s">
        <v>121</v>
      </c>
      <c r="D82" s="487">
        <v>44252</v>
      </c>
      <c r="E82" s="302">
        <v>1646.95</v>
      </c>
      <c r="F82" s="302">
        <v>1655.5</v>
      </c>
      <c r="G82" s="303">
        <v>1607</v>
      </c>
      <c r="H82" s="303">
        <v>1567.05</v>
      </c>
      <c r="I82" s="303">
        <v>1518.55</v>
      </c>
      <c r="J82" s="303">
        <v>1695.45</v>
      </c>
      <c r="K82" s="303">
        <v>1743.95</v>
      </c>
      <c r="L82" s="303">
        <v>1783.9</v>
      </c>
      <c r="M82" s="290">
        <v>1704</v>
      </c>
      <c r="N82" s="290">
        <v>1615.55</v>
      </c>
      <c r="O82" s="305">
        <v>2944500</v>
      </c>
      <c r="P82" s="306">
        <v>-4.2750325097529261E-2</v>
      </c>
    </row>
    <row r="83" spans="1:16" ht="15">
      <c r="A83" s="263">
        <v>73</v>
      </c>
      <c r="B83" s="368" t="s">
        <v>53</v>
      </c>
      <c r="C83" s="486" t="s">
        <v>122</v>
      </c>
      <c r="D83" s="487">
        <v>44252</v>
      </c>
      <c r="E83" s="302">
        <v>1028.55</v>
      </c>
      <c r="F83" s="302">
        <v>1035.55</v>
      </c>
      <c r="G83" s="303">
        <v>1007.3</v>
      </c>
      <c r="H83" s="303">
        <v>986.05</v>
      </c>
      <c r="I83" s="303">
        <v>957.8</v>
      </c>
      <c r="J83" s="303">
        <v>1056.8</v>
      </c>
      <c r="K83" s="303">
        <v>1085.05</v>
      </c>
      <c r="L83" s="303">
        <v>1106.3</v>
      </c>
      <c r="M83" s="290">
        <v>1063.8</v>
      </c>
      <c r="N83" s="290">
        <v>1014.3</v>
      </c>
      <c r="O83" s="305">
        <v>26270100</v>
      </c>
      <c r="P83" s="306">
        <v>3.6946250310845856E-2</v>
      </c>
    </row>
    <row r="84" spans="1:16" ht="15">
      <c r="A84" s="263">
        <v>74</v>
      </c>
      <c r="B84" s="368" t="s">
        <v>67</v>
      </c>
      <c r="C84" s="486" t="s">
        <v>831</v>
      </c>
      <c r="D84" s="487">
        <v>44252</v>
      </c>
      <c r="E84" s="302">
        <v>245.7</v>
      </c>
      <c r="F84" s="302">
        <v>248.28333333333333</v>
      </c>
      <c r="G84" s="303">
        <v>241.56666666666666</v>
      </c>
      <c r="H84" s="303">
        <v>237.43333333333334</v>
      </c>
      <c r="I84" s="303">
        <v>230.71666666666667</v>
      </c>
      <c r="J84" s="303">
        <v>252.41666666666666</v>
      </c>
      <c r="K84" s="303">
        <v>259.13333333333333</v>
      </c>
      <c r="L84" s="303">
        <v>263.26666666666665</v>
      </c>
      <c r="M84" s="290">
        <v>255</v>
      </c>
      <c r="N84" s="290">
        <v>244.15</v>
      </c>
      <c r="O84" s="305">
        <v>12076400</v>
      </c>
      <c r="P84" s="306">
        <v>-5.2920509442248576E-2</v>
      </c>
    </row>
    <row r="85" spans="1:16" ht="15">
      <c r="A85" s="263">
        <v>75</v>
      </c>
      <c r="B85" s="368" t="s">
        <v>106</v>
      </c>
      <c r="C85" s="486" t="s">
        <v>124</v>
      </c>
      <c r="D85" s="487">
        <v>44252</v>
      </c>
      <c r="E85" s="302">
        <v>1312.15</v>
      </c>
      <c r="F85" s="302">
        <v>1314.9333333333332</v>
      </c>
      <c r="G85" s="303">
        <v>1301.3166666666664</v>
      </c>
      <c r="H85" s="303">
        <v>1290.4833333333331</v>
      </c>
      <c r="I85" s="303">
        <v>1276.8666666666663</v>
      </c>
      <c r="J85" s="303">
        <v>1325.7666666666664</v>
      </c>
      <c r="K85" s="303">
        <v>1339.3833333333332</v>
      </c>
      <c r="L85" s="303">
        <v>1350.2166666666665</v>
      </c>
      <c r="M85" s="290">
        <v>1328.55</v>
      </c>
      <c r="N85" s="290">
        <v>1304.0999999999999</v>
      </c>
      <c r="O85" s="305">
        <v>33781800</v>
      </c>
      <c r="P85" s="306">
        <v>-2.0817391304347826E-2</v>
      </c>
    </row>
    <row r="86" spans="1:16" ht="15">
      <c r="A86" s="263">
        <v>76</v>
      </c>
      <c r="B86" s="368" t="s">
        <v>72</v>
      </c>
      <c r="C86" s="486" t="s">
        <v>125</v>
      </c>
      <c r="D86" s="487">
        <v>44252</v>
      </c>
      <c r="E86" s="302">
        <v>95.5</v>
      </c>
      <c r="F86" s="302">
        <v>95.883333333333326</v>
      </c>
      <c r="G86" s="303">
        <v>94.416666666666657</v>
      </c>
      <c r="H86" s="303">
        <v>93.333333333333329</v>
      </c>
      <c r="I86" s="303">
        <v>91.86666666666666</v>
      </c>
      <c r="J86" s="303">
        <v>96.966666666666654</v>
      </c>
      <c r="K86" s="303">
        <v>98.433333333333323</v>
      </c>
      <c r="L86" s="303">
        <v>99.516666666666652</v>
      </c>
      <c r="M86" s="290">
        <v>97.35</v>
      </c>
      <c r="N86" s="290">
        <v>94.8</v>
      </c>
      <c r="O86" s="305">
        <v>65780000</v>
      </c>
      <c r="P86" s="306">
        <v>2.0675743822491176E-2</v>
      </c>
    </row>
    <row r="87" spans="1:16" ht="15">
      <c r="A87" s="263">
        <v>77</v>
      </c>
      <c r="B87" s="368" t="s">
        <v>49</v>
      </c>
      <c r="C87" s="486" t="s">
        <v>126</v>
      </c>
      <c r="D87" s="487">
        <v>44252</v>
      </c>
      <c r="E87" s="302">
        <v>213.4</v>
      </c>
      <c r="F87" s="302">
        <v>215.73333333333335</v>
      </c>
      <c r="G87" s="303">
        <v>209.31666666666669</v>
      </c>
      <c r="H87" s="303">
        <v>205.23333333333335</v>
      </c>
      <c r="I87" s="303">
        <v>198.81666666666669</v>
      </c>
      <c r="J87" s="303">
        <v>219.81666666666669</v>
      </c>
      <c r="K87" s="303">
        <v>226.23333333333332</v>
      </c>
      <c r="L87" s="303">
        <v>230.31666666666669</v>
      </c>
      <c r="M87" s="290">
        <v>222.15</v>
      </c>
      <c r="N87" s="290">
        <v>211.65</v>
      </c>
      <c r="O87" s="305">
        <v>165148800</v>
      </c>
      <c r="P87" s="306">
        <v>0.11828819068255687</v>
      </c>
    </row>
    <row r="88" spans="1:16" ht="15">
      <c r="A88" s="263">
        <v>78</v>
      </c>
      <c r="B88" s="368" t="s">
        <v>111</v>
      </c>
      <c r="C88" s="486" t="s">
        <v>127</v>
      </c>
      <c r="D88" s="487">
        <v>44252</v>
      </c>
      <c r="E88" s="302">
        <v>309.2</v>
      </c>
      <c r="F88" s="302">
        <v>311.61666666666667</v>
      </c>
      <c r="G88" s="303">
        <v>305.68333333333334</v>
      </c>
      <c r="H88" s="303">
        <v>302.16666666666669</v>
      </c>
      <c r="I88" s="303">
        <v>296.23333333333335</v>
      </c>
      <c r="J88" s="303">
        <v>315.13333333333333</v>
      </c>
      <c r="K88" s="303">
        <v>321.06666666666672</v>
      </c>
      <c r="L88" s="303">
        <v>324.58333333333331</v>
      </c>
      <c r="M88" s="290">
        <v>317.55</v>
      </c>
      <c r="N88" s="290">
        <v>308.10000000000002</v>
      </c>
      <c r="O88" s="305">
        <v>20895000</v>
      </c>
      <c r="P88" s="306">
        <v>-1.4619193586418298E-2</v>
      </c>
    </row>
    <row r="89" spans="1:16" ht="15">
      <c r="A89" s="263">
        <v>79</v>
      </c>
      <c r="B89" s="368" t="s">
        <v>111</v>
      </c>
      <c r="C89" s="486" t="s">
        <v>128</v>
      </c>
      <c r="D89" s="487">
        <v>44252</v>
      </c>
      <c r="E89" s="302">
        <v>403.85</v>
      </c>
      <c r="F89" s="302">
        <v>406.18333333333334</v>
      </c>
      <c r="G89" s="303">
        <v>400.36666666666667</v>
      </c>
      <c r="H89" s="303">
        <v>396.88333333333333</v>
      </c>
      <c r="I89" s="303">
        <v>391.06666666666666</v>
      </c>
      <c r="J89" s="303">
        <v>409.66666666666669</v>
      </c>
      <c r="K89" s="303">
        <v>415.48333333333341</v>
      </c>
      <c r="L89" s="303">
        <v>418.9666666666667</v>
      </c>
      <c r="M89" s="290">
        <v>412</v>
      </c>
      <c r="N89" s="290">
        <v>402.7</v>
      </c>
      <c r="O89" s="305">
        <v>34303500</v>
      </c>
      <c r="P89" s="306">
        <v>2.4266365688487584E-2</v>
      </c>
    </row>
    <row r="90" spans="1:16" ht="15">
      <c r="A90" s="263">
        <v>80</v>
      </c>
      <c r="B90" s="368" t="s">
        <v>39</v>
      </c>
      <c r="C90" s="486" t="s">
        <v>129</v>
      </c>
      <c r="D90" s="487">
        <v>44252</v>
      </c>
      <c r="E90" s="302">
        <v>2797.05</v>
      </c>
      <c r="F90" s="302">
        <v>2823.4166666666665</v>
      </c>
      <c r="G90" s="303">
        <v>2740.9833333333331</v>
      </c>
      <c r="H90" s="303">
        <v>2684.9166666666665</v>
      </c>
      <c r="I90" s="303">
        <v>2602.4833333333331</v>
      </c>
      <c r="J90" s="303">
        <v>2879.4833333333331</v>
      </c>
      <c r="K90" s="303">
        <v>2961.9166666666665</v>
      </c>
      <c r="L90" s="303">
        <v>3017.9833333333331</v>
      </c>
      <c r="M90" s="290">
        <v>2905.85</v>
      </c>
      <c r="N90" s="290">
        <v>2767.35</v>
      </c>
      <c r="O90" s="305">
        <v>1699500</v>
      </c>
      <c r="P90" s="306">
        <v>-3.148596666191765E-2</v>
      </c>
    </row>
    <row r="91" spans="1:16" ht="15">
      <c r="A91" s="263">
        <v>81</v>
      </c>
      <c r="B91" s="368" t="s">
        <v>53</v>
      </c>
      <c r="C91" s="486" t="s">
        <v>131</v>
      </c>
      <c r="D91" s="487">
        <v>44252</v>
      </c>
      <c r="E91" s="302">
        <v>1954.85</v>
      </c>
      <c r="F91" s="302">
        <v>1958.6666666666667</v>
      </c>
      <c r="G91" s="303">
        <v>1941.6333333333334</v>
      </c>
      <c r="H91" s="303">
        <v>1928.4166666666667</v>
      </c>
      <c r="I91" s="303">
        <v>1911.3833333333334</v>
      </c>
      <c r="J91" s="303">
        <v>1971.8833333333334</v>
      </c>
      <c r="K91" s="303">
        <v>1988.9166666666667</v>
      </c>
      <c r="L91" s="303">
        <v>2002.1333333333334</v>
      </c>
      <c r="M91" s="290">
        <v>1975.7</v>
      </c>
      <c r="N91" s="290">
        <v>1945.45</v>
      </c>
      <c r="O91" s="305">
        <v>15054000</v>
      </c>
      <c r="P91" s="306">
        <v>1.3055181695827726E-2</v>
      </c>
    </row>
    <row r="92" spans="1:16" ht="15">
      <c r="A92" s="263">
        <v>82</v>
      </c>
      <c r="B92" s="368" t="s">
        <v>56</v>
      </c>
      <c r="C92" s="486" t="s">
        <v>132</v>
      </c>
      <c r="D92" s="487">
        <v>44252</v>
      </c>
      <c r="E92" s="431">
        <v>93.75</v>
      </c>
      <c r="F92" s="431">
        <v>93.850000000000009</v>
      </c>
      <c r="G92" s="432">
        <v>92.40000000000002</v>
      </c>
      <c r="H92" s="432">
        <v>91.050000000000011</v>
      </c>
      <c r="I92" s="432">
        <v>89.600000000000023</v>
      </c>
      <c r="J92" s="432">
        <v>95.200000000000017</v>
      </c>
      <c r="K92" s="432">
        <v>96.65</v>
      </c>
      <c r="L92" s="432">
        <v>98.000000000000014</v>
      </c>
      <c r="M92" s="433">
        <v>95.3</v>
      </c>
      <c r="N92" s="433">
        <v>92.5</v>
      </c>
      <c r="O92" s="434">
        <v>42380076</v>
      </c>
      <c r="P92" s="435">
        <v>5.9309468332980298E-3</v>
      </c>
    </row>
    <row r="93" spans="1:16" ht="15">
      <c r="A93" s="263">
        <v>83</v>
      </c>
      <c r="B93" s="388" t="s">
        <v>39</v>
      </c>
      <c r="C93" s="486" t="s">
        <v>349</v>
      </c>
      <c r="D93" s="487">
        <v>44252</v>
      </c>
      <c r="E93" s="302">
        <v>2426.4</v>
      </c>
      <c r="F93" s="302">
        <v>2421.3000000000002</v>
      </c>
      <c r="G93" s="303">
        <v>2393.5500000000002</v>
      </c>
      <c r="H93" s="303">
        <v>2360.6999999999998</v>
      </c>
      <c r="I93" s="303">
        <v>2332.9499999999998</v>
      </c>
      <c r="J93" s="303">
        <v>2454.1500000000005</v>
      </c>
      <c r="K93" s="303">
        <v>2481.9000000000005</v>
      </c>
      <c r="L93" s="303">
        <v>2514.7500000000009</v>
      </c>
      <c r="M93" s="290">
        <v>2449.0500000000002</v>
      </c>
      <c r="N93" s="290">
        <v>2388.4499999999998</v>
      </c>
      <c r="O93" s="305">
        <v>97250</v>
      </c>
      <c r="P93" s="306">
        <v>-5.8111380145278453E-2</v>
      </c>
    </row>
    <row r="94" spans="1:16" ht="15">
      <c r="A94" s="263">
        <v>84</v>
      </c>
      <c r="B94" s="368" t="s">
        <v>56</v>
      </c>
      <c r="C94" s="486" t="s">
        <v>133</v>
      </c>
      <c r="D94" s="487">
        <v>44252</v>
      </c>
      <c r="E94" s="302">
        <v>443.55</v>
      </c>
      <c r="F94" s="302">
        <v>442.09999999999997</v>
      </c>
      <c r="G94" s="303">
        <v>436.44999999999993</v>
      </c>
      <c r="H94" s="303">
        <v>429.34999999999997</v>
      </c>
      <c r="I94" s="303">
        <v>423.69999999999993</v>
      </c>
      <c r="J94" s="303">
        <v>449.19999999999993</v>
      </c>
      <c r="K94" s="303">
        <v>454.84999999999991</v>
      </c>
      <c r="L94" s="303">
        <v>461.94999999999993</v>
      </c>
      <c r="M94" s="290">
        <v>447.75</v>
      </c>
      <c r="N94" s="290">
        <v>435</v>
      </c>
      <c r="O94" s="305">
        <v>8408000</v>
      </c>
      <c r="P94" s="306">
        <v>-6.034868126955744E-2</v>
      </c>
    </row>
    <row r="95" spans="1:16" ht="15">
      <c r="A95" s="263">
        <v>85</v>
      </c>
      <c r="B95" s="368" t="s">
        <v>63</v>
      </c>
      <c r="C95" s="486" t="s">
        <v>134</v>
      </c>
      <c r="D95" s="487">
        <v>44252</v>
      </c>
      <c r="E95" s="302">
        <v>1522.4</v>
      </c>
      <c r="F95" s="302">
        <v>1529.2166666666665</v>
      </c>
      <c r="G95" s="303">
        <v>1511.2833333333328</v>
      </c>
      <c r="H95" s="303">
        <v>1500.1666666666663</v>
      </c>
      <c r="I95" s="303">
        <v>1482.2333333333327</v>
      </c>
      <c r="J95" s="303">
        <v>1540.333333333333</v>
      </c>
      <c r="K95" s="303">
        <v>1558.2666666666669</v>
      </c>
      <c r="L95" s="303">
        <v>1569.3833333333332</v>
      </c>
      <c r="M95" s="290">
        <v>1547.15</v>
      </c>
      <c r="N95" s="290">
        <v>1518.1</v>
      </c>
      <c r="O95" s="305">
        <v>13973075</v>
      </c>
      <c r="P95" s="306">
        <v>-1.8062065621464361E-2</v>
      </c>
    </row>
    <row r="96" spans="1:16" ht="15">
      <c r="A96" s="263">
        <v>86</v>
      </c>
      <c r="B96" s="368" t="s">
        <v>51</v>
      </c>
      <c r="C96" s="486" t="s">
        <v>135</v>
      </c>
      <c r="D96" s="487">
        <v>44252</v>
      </c>
      <c r="E96" s="302">
        <v>1055.3499999999999</v>
      </c>
      <c r="F96" s="302">
        <v>1057.75</v>
      </c>
      <c r="G96" s="303">
        <v>1047.5999999999999</v>
      </c>
      <c r="H96" s="303">
        <v>1039.8499999999999</v>
      </c>
      <c r="I96" s="303">
        <v>1029.6999999999998</v>
      </c>
      <c r="J96" s="303">
        <v>1065.5</v>
      </c>
      <c r="K96" s="303">
        <v>1075.6500000000001</v>
      </c>
      <c r="L96" s="303">
        <v>1083.4000000000001</v>
      </c>
      <c r="M96" s="290">
        <v>1067.9000000000001</v>
      </c>
      <c r="N96" s="290">
        <v>1050</v>
      </c>
      <c r="O96" s="305">
        <v>7349100</v>
      </c>
      <c r="P96" s="306">
        <v>4.6479200557750407E-3</v>
      </c>
    </row>
    <row r="97" spans="1:16" ht="15">
      <c r="A97" s="263">
        <v>87</v>
      </c>
      <c r="B97" s="368" t="s">
        <v>43</v>
      </c>
      <c r="C97" s="486" t="s">
        <v>136</v>
      </c>
      <c r="D97" s="487">
        <v>44252</v>
      </c>
      <c r="E97" s="302">
        <v>911.6</v>
      </c>
      <c r="F97" s="302">
        <v>913.1</v>
      </c>
      <c r="G97" s="303">
        <v>905.7</v>
      </c>
      <c r="H97" s="303">
        <v>899.80000000000007</v>
      </c>
      <c r="I97" s="303">
        <v>892.40000000000009</v>
      </c>
      <c r="J97" s="303">
        <v>919</v>
      </c>
      <c r="K97" s="303">
        <v>926.39999999999986</v>
      </c>
      <c r="L97" s="303">
        <v>932.3</v>
      </c>
      <c r="M97" s="290">
        <v>920.5</v>
      </c>
      <c r="N97" s="290">
        <v>907.2</v>
      </c>
      <c r="O97" s="305">
        <v>11062800</v>
      </c>
      <c r="P97" s="306">
        <v>-3.279515640766902E-3</v>
      </c>
    </row>
    <row r="98" spans="1:16" ht="15">
      <c r="A98" s="263">
        <v>88</v>
      </c>
      <c r="B98" s="368" t="s">
        <v>56</v>
      </c>
      <c r="C98" s="486" t="s">
        <v>137</v>
      </c>
      <c r="D98" s="487">
        <v>44252</v>
      </c>
      <c r="E98" s="302">
        <v>205.3</v>
      </c>
      <c r="F98" s="302">
        <v>202.78333333333333</v>
      </c>
      <c r="G98" s="303">
        <v>197.16666666666666</v>
      </c>
      <c r="H98" s="303">
        <v>189.03333333333333</v>
      </c>
      <c r="I98" s="303">
        <v>183.41666666666666</v>
      </c>
      <c r="J98" s="303">
        <v>210.91666666666666</v>
      </c>
      <c r="K98" s="303">
        <v>216.53333333333333</v>
      </c>
      <c r="L98" s="303">
        <v>224.66666666666666</v>
      </c>
      <c r="M98" s="290">
        <v>208.4</v>
      </c>
      <c r="N98" s="290">
        <v>194.65</v>
      </c>
      <c r="O98" s="305">
        <v>14172000</v>
      </c>
      <c r="P98" s="306">
        <v>6.0460939838371745E-2</v>
      </c>
    </row>
    <row r="99" spans="1:16" ht="15">
      <c r="A99" s="263">
        <v>89</v>
      </c>
      <c r="B99" s="368" t="s">
        <v>56</v>
      </c>
      <c r="C99" s="486" t="s">
        <v>138</v>
      </c>
      <c r="D99" s="487">
        <v>44252</v>
      </c>
      <c r="E99" s="302">
        <v>176.75</v>
      </c>
      <c r="F99" s="302">
        <v>177.55000000000004</v>
      </c>
      <c r="G99" s="303">
        <v>174.75000000000009</v>
      </c>
      <c r="H99" s="303">
        <v>172.75000000000006</v>
      </c>
      <c r="I99" s="303">
        <v>169.9500000000001</v>
      </c>
      <c r="J99" s="303">
        <v>179.55000000000007</v>
      </c>
      <c r="K99" s="303">
        <v>182.35000000000002</v>
      </c>
      <c r="L99" s="303">
        <v>184.35000000000005</v>
      </c>
      <c r="M99" s="290">
        <v>180.35</v>
      </c>
      <c r="N99" s="290">
        <v>175.55</v>
      </c>
      <c r="O99" s="305">
        <v>18276000</v>
      </c>
      <c r="P99" s="306">
        <v>-5.2253429131286742E-3</v>
      </c>
    </row>
    <row r="100" spans="1:16" ht="15">
      <c r="A100" s="263">
        <v>90</v>
      </c>
      <c r="B100" s="368" t="s">
        <v>49</v>
      </c>
      <c r="C100" s="486" t="s">
        <v>139</v>
      </c>
      <c r="D100" s="487">
        <v>44252</v>
      </c>
      <c r="E100" s="302">
        <v>412.55</v>
      </c>
      <c r="F100" s="302">
        <v>413.51666666666665</v>
      </c>
      <c r="G100" s="303">
        <v>409.5333333333333</v>
      </c>
      <c r="H100" s="303">
        <v>406.51666666666665</v>
      </c>
      <c r="I100" s="303">
        <v>402.5333333333333</v>
      </c>
      <c r="J100" s="303">
        <v>416.5333333333333</v>
      </c>
      <c r="K100" s="303">
        <v>420.51666666666665</v>
      </c>
      <c r="L100" s="303">
        <v>423.5333333333333</v>
      </c>
      <c r="M100" s="290">
        <v>417.5</v>
      </c>
      <c r="N100" s="290">
        <v>410.5</v>
      </c>
      <c r="O100" s="305">
        <v>9272000</v>
      </c>
      <c r="P100" s="306">
        <v>1.9451048195374973E-3</v>
      </c>
    </row>
    <row r="101" spans="1:16" ht="15">
      <c r="A101" s="263">
        <v>91</v>
      </c>
      <c r="B101" s="368" t="s">
        <v>43</v>
      </c>
      <c r="C101" s="486" t="s">
        <v>140</v>
      </c>
      <c r="D101" s="487">
        <v>44252</v>
      </c>
      <c r="E101" s="302">
        <v>7592.6</v>
      </c>
      <c r="F101" s="302">
        <v>7610.2</v>
      </c>
      <c r="G101" s="303">
        <v>7517.4</v>
      </c>
      <c r="H101" s="303">
        <v>7442.2</v>
      </c>
      <c r="I101" s="303">
        <v>7349.4</v>
      </c>
      <c r="J101" s="303">
        <v>7685.4</v>
      </c>
      <c r="K101" s="303">
        <v>7778.2000000000007</v>
      </c>
      <c r="L101" s="303">
        <v>7853.4</v>
      </c>
      <c r="M101" s="290">
        <v>7703</v>
      </c>
      <c r="N101" s="290">
        <v>7535</v>
      </c>
      <c r="O101" s="305">
        <v>2533100</v>
      </c>
      <c r="P101" s="306">
        <v>2.8210748498132814E-2</v>
      </c>
    </row>
    <row r="102" spans="1:16" ht="15">
      <c r="A102" s="263">
        <v>92</v>
      </c>
      <c r="B102" s="368" t="s">
        <v>49</v>
      </c>
      <c r="C102" s="486" t="s">
        <v>141</v>
      </c>
      <c r="D102" s="487">
        <v>44252</v>
      </c>
      <c r="E102" s="302">
        <v>569.54999999999995</v>
      </c>
      <c r="F102" s="302">
        <v>572.2833333333333</v>
      </c>
      <c r="G102" s="303">
        <v>564.56666666666661</v>
      </c>
      <c r="H102" s="303">
        <v>559.58333333333326</v>
      </c>
      <c r="I102" s="303">
        <v>551.86666666666656</v>
      </c>
      <c r="J102" s="303">
        <v>577.26666666666665</v>
      </c>
      <c r="K102" s="303">
        <v>584.98333333333335</v>
      </c>
      <c r="L102" s="303">
        <v>589.9666666666667</v>
      </c>
      <c r="M102" s="290">
        <v>580</v>
      </c>
      <c r="N102" s="290">
        <v>567.29999999999995</v>
      </c>
      <c r="O102" s="305">
        <v>13810000</v>
      </c>
      <c r="P102" s="306">
        <v>3.7273495446436954E-2</v>
      </c>
    </row>
    <row r="103" spans="1:16" ht="15">
      <c r="A103" s="263">
        <v>93</v>
      </c>
      <c r="B103" s="368" t="s">
        <v>56</v>
      </c>
      <c r="C103" s="486" t="s">
        <v>142</v>
      </c>
      <c r="D103" s="487">
        <v>44252</v>
      </c>
      <c r="E103" s="302">
        <v>812.55</v>
      </c>
      <c r="F103" s="302">
        <v>814.44999999999993</v>
      </c>
      <c r="G103" s="303">
        <v>803.09999999999991</v>
      </c>
      <c r="H103" s="303">
        <v>793.65</v>
      </c>
      <c r="I103" s="303">
        <v>782.3</v>
      </c>
      <c r="J103" s="303">
        <v>823.89999999999986</v>
      </c>
      <c r="K103" s="303">
        <v>835.25</v>
      </c>
      <c r="L103" s="303">
        <v>844.69999999999982</v>
      </c>
      <c r="M103" s="290">
        <v>825.8</v>
      </c>
      <c r="N103" s="290">
        <v>805</v>
      </c>
      <c r="O103" s="305">
        <v>4457700</v>
      </c>
      <c r="P103" s="306">
        <v>-1.010392609699769E-2</v>
      </c>
    </row>
    <row r="104" spans="1:16" ht="15">
      <c r="A104" s="263">
        <v>94</v>
      </c>
      <c r="B104" s="368" t="s">
        <v>72</v>
      </c>
      <c r="C104" s="486" t="s">
        <v>143</v>
      </c>
      <c r="D104" s="487">
        <v>44252</v>
      </c>
      <c r="E104" s="302">
        <v>1135.95</v>
      </c>
      <c r="F104" s="302">
        <v>1144.6666666666667</v>
      </c>
      <c r="G104" s="303">
        <v>1117.3333333333335</v>
      </c>
      <c r="H104" s="303">
        <v>1098.7166666666667</v>
      </c>
      <c r="I104" s="303">
        <v>1071.3833333333334</v>
      </c>
      <c r="J104" s="303">
        <v>1163.2833333333335</v>
      </c>
      <c r="K104" s="303">
        <v>1190.616666666667</v>
      </c>
      <c r="L104" s="303">
        <v>1209.2333333333336</v>
      </c>
      <c r="M104" s="290">
        <v>1172</v>
      </c>
      <c r="N104" s="290">
        <v>1126.05</v>
      </c>
      <c r="O104" s="305">
        <v>1738800</v>
      </c>
      <c r="P104" s="306">
        <v>-1.0583817002389894E-2</v>
      </c>
    </row>
    <row r="105" spans="1:16" ht="15">
      <c r="A105" s="263">
        <v>95</v>
      </c>
      <c r="B105" s="368" t="s">
        <v>106</v>
      </c>
      <c r="C105" s="486" t="s">
        <v>144</v>
      </c>
      <c r="D105" s="487">
        <v>44252</v>
      </c>
      <c r="E105" s="302">
        <v>1727.15</v>
      </c>
      <c r="F105" s="302">
        <v>1745.7833333333335</v>
      </c>
      <c r="G105" s="303">
        <v>1701.5666666666671</v>
      </c>
      <c r="H105" s="303">
        <v>1675.9833333333336</v>
      </c>
      <c r="I105" s="303">
        <v>1631.7666666666671</v>
      </c>
      <c r="J105" s="303">
        <v>1771.366666666667</v>
      </c>
      <c r="K105" s="303">
        <v>1815.5833333333337</v>
      </c>
      <c r="L105" s="303">
        <v>1841.166666666667</v>
      </c>
      <c r="M105" s="290">
        <v>1790</v>
      </c>
      <c r="N105" s="290">
        <v>1720.2</v>
      </c>
      <c r="O105" s="305">
        <v>1559200</v>
      </c>
      <c r="P105" s="306">
        <v>-3.9428289797930012E-2</v>
      </c>
    </row>
    <row r="106" spans="1:16" ht="15">
      <c r="A106" s="263">
        <v>96</v>
      </c>
      <c r="B106" s="368" t="s">
        <v>43</v>
      </c>
      <c r="C106" s="486" t="s">
        <v>145</v>
      </c>
      <c r="D106" s="487">
        <v>44252</v>
      </c>
      <c r="E106" s="302">
        <v>197.95</v>
      </c>
      <c r="F106" s="302">
        <v>189.89999999999998</v>
      </c>
      <c r="G106" s="303">
        <v>180.44999999999996</v>
      </c>
      <c r="H106" s="303">
        <v>162.94999999999999</v>
      </c>
      <c r="I106" s="303">
        <v>153.49999999999997</v>
      </c>
      <c r="J106" s="303">
        <v>207.39999999999995</v>
      </c>
      <c r="K106" s="303">
        <v>216.85</v>
      </c>
      <c r="L106" s="303">
        <v>234.34999999999994</v>
      </c>
      <c r="M106" s="290">
        <v>199.35</v>
      </c>
      <c r="N106" s="290">
        <v>172.4</v>
      </c>
      <c r="O106" s="305">
        <v>33796000</v>
      </c>
      <c r="P106" s="306">
        <v>-0.10376833116762577</v>
      </c>
    </row>
    <row r="107" spans="1:16" ht="15">
      <c r="A107" s="263">
        <v>97</v>
      </c>
      <c r="B107" s="368" t="s">
        <v>43</v>
      </c>
      <c r="C107" s="486" t="s">
        <v>146</v>
      </c>
      <c r="D107" s="487">
        <v>44252</v>
      </c>
      <c r="E107" s="302">
        <v>91406.8</v>
      </c>
      <c r="F107" s="302">
        <v>91689.233333333337</v>
      </c>
      <c r="G107" s="303">
        <v>89878.56666666668</v>
      </c>
      <c r="H107" s="303">
        <v>88350.333333333343</v>
      </c>
      <c r="I107" s="303">
        <v>86539.666666666686</v>
      </c>
      <c r="J107" s="303">
        <v>93217.466666666674</v>
      </c>
      <c r="K107" s="303">
        <v>95028.133333333331</v>
      </c>
      <c r="L107" s="303">
        <v>96556.366666666669</v>
      </c>
      <c r="M107" s="290">
        <v>93499.9</v>
      </c>
      <c r="N107" s="290">
        <v>90161</v>
      </c>
      <c r="O107" s="305">
        <v>62990</v>
      </c>
      <c r="P107" s="306">
        <v>-4.4592749886242983E-2</v>
      </c>
    </row>
    <row r="108" spans="1:16" ht="15">
      <c r="A108" s="263">
        <v>98</v>
      </c>
      <c r="B108" s="368" t="s">
        <v>56</v>
      </c>
      <c r="C108" s="486" t="s">
        <v>147</v>
      </c>
      <c r="D108" s="487">
        <v>44252</v>
      </c>
      <c r="E108" s="302">
        <v>1318.3</v>
      </c>
      <c r="F108" s="302">
        <v>1309.1333333333332</v>
      </c>
      <c r="G108" s="303">
        <v>1284.4666666666665</v>
      </c>
      <c r="H108" s="303">
        <v>1250.6333333333332</v>
      </c>
      <c r="I108" s="303">
        <v>1225.9666666666665</v>
      </c>
      <c r="J108" s="303">
        <v>1342.9666666666665</v>
      </c>
      <c r="K108" s="303">
        <v>1367.6333333333334</v>
      </c>
      <c r="L108" s="303">
        <v>1401.4666666666665</v>
      </c>
      <c r="M108" s="290">
        <v>1333.8</v>
      </c>
      <c r="N108" s="290">
        <v>1275.3</v>
      </c>
      <c r="O108" s="305">
        <v>4734750</v>
      </c>
      <c r="P108" s="306">
        <v>8.1363480644056185E-2</v>
      </c>
    </row>
    <row r="109" spans="1:16" ht="15">
      <c r="A109" s="263">
        <v>99</v>
      </c>
      <c r="B109" s="368" t="s">
        <v>111</v>
      </c>
      <c r="C109" s="486" t="s">
        <v>148</v>
      </c>
      <c r="D109" s="487">
        <v>44252</v>
      </c>
      <c r="E109" s="302">
        <v>48.95</v>
      </c>
      <c r="F109" s="302">
        <v>49.466666666666669</v>
      </c>
      <c r="G109" s="303">
        <v>47.933333333333337</v>
      </c>
      <c r="H109" s="303">
        <v>46.916666666666671</v>
      </c>
      <c r="I109" s="303">
        <v>45.38333333333334</v>
      </c>
      <c r="J109" s="303">
        <v>50.483333333333334</v>
      </c>
      <c r="K109" s="303">
        <v>52.016666666666666</v>
      </c>
      <c r="L109" s="303">
        <v>53.033333333333331</v>
      </c>
      <c r="M109" s="290">
        <v>51</v>
      </c>
      <c r="N109" s="290">
        <v>48.45</v>
      </c>
      <c r="O109" s="305">
        <v>62645000</v>
      </c>
      <c r="P109" s="306">
        <v>8.4780688843096849E-2</v>
      </c>
    </row>
    <row r="110" spans="1:16" ht="15">
      <c r="A110" s="263">
        <v>100</v>
      </c>
      <c r="B110" s="368" t="s">
        <v>39</v>
      </c>
      <c r="C110" s="486" t="s">
        <v>257</v>
      </c>
      <c r="D110" s="487">
        <v>44252</v>
      </c>
      <c r="E110" s="302">
        <v>5371.65</v>
      </c>
      <c r="F110" s="302">
        <v>5391.666666666667</v>
      </c>
      <c r="G110" s="303">
        <v>5285.3333333333339</v>
      </c>
      <c r="H110" s="303">
        <v>5199.0166666666673</v>
      </c>
      <c r="I110" s="303">
        <v>5092.6833333333343</v>
      </c>
      <c r="J110" s="303">
        <v>5477.9833333333336</v>
      </c>
      <c r="K110" s="303">
        <v>5584.3166666666675</v>
      </c>
      <c r="L110" s="303">
        <v>5670.6333333333332</v>
      </c>
      <c r="M110" s="290">
        <v>5498</v>
      </c>
      <c r="N110" s="290">
        <v>5305.35</v>
      </c>
      <c r="O110" s="305">
        <v>743750</v>
      </c>
      <c r="P110" s="306">
        <v>-2.1381578947368422E-2</v>
      </c>
    </row>
    <row r="111" spans="1:16" ht="15">
      <c r="A111" s="263">
        <v>101</v>
      </c>
      <c r="B111" s="368" t="s">
        <v>49</v>
      </c>
      <c r="C111" s="486" t="s">
        <v>151</v>
      </c>
      <c r="D111" s="487">
        <v>44252</v>
      </c>
      <c r="E111" s="302">
        <v>17310.45</v>
      </c>
      <c r="F111" s="302">
        <v>17379.149999999998</v>
      </c>
      <c r="G111" s="303">
        <v>17208.299999999996</v>
      </c>
      <c r="H111" s="303">
        <v>17106.149999999998</v>
      </c>
      <c r="I111" s="303">
        <v>16935.299999999996</v>
      </c>
      <c r="J111" s="303">
        <v>17481.299999999996</v>
      </c>
      <c r="K111" s="303">
        <v>17652.149999999994</v>
      </c>
      <c r="L111" s="303">
        <v>17754.299999999996</v>
      </c>
      <c r="M111" s="290">
        <v>17550</v>
      </c>
      <c r="N111" s="290">
        <v>17277</v>
      </c>
      <c r="O111" s="305">
        <v>339950</v>
      </c>
      <c r="P111" s="306">
        <v>-1.7059418823189242E-2</v>
      </c>
    </row>
    <row r="112" spans="1:16" ht="15">
      <c r="A112" s="263">
        <v>102</v>
      </c>
      <c r="B112" s="368" t="s">
        <v>111</v>
      </c>
      <c r="C112" s="486" t="s">
        <v>152</v>
      </c>
      <c r="D112" s="487">
        <v>44252</v>
      </c>
      <c r="E112" s="302">
        <v>112.7</v>
      </c>
      <c r="F112" s="302">
        <v>113.18333333333334</v>
      </c>
      <c r="G112" s="303">
        <v>111.41666666666667</v>
      </c>
      <c r="H112" s="303">
        <v>110.13333333333334</v>
      </c>
      <c r="I112" s="303">
        <v>108.36666666666667</v>
      </c>
      <c r="J112" s="303">
        <v>114.46666666666667</v>
      </c>
      <c r="K112" s="303">
        <v>116.23333333333332</v>
      </c>
      <c r="L112" s="303">
        <v>117.51666666666667</v>
      </c>
      <c r="M112" s="290">
        <v>114.95</v>
      </c>
      <c r="N112" s="290">
        <v>111.9</v>
      </c>
      <c r="O112" s="305">
        <v>52789300</v>
      </c>
      <c r="P112" s="306">
        <v>1.1165297741273101E-2</v>
      </c>
    </row>
    <row r="113" spans="1:16" ht="15">
      <c r="A113" s="263">
        <v>103</v>
      </c>
      <c r="B113" s="368" t="s">
        <v>42</v>
      </c>
      <c r="C113" s="486" t="s">
        <v>153</v>
      </c>
      <c r="D113" s="487">
        <v>44252</v>
      </c>
      <c r="E113" s="302">
        <v>96.05</v>
      </c>
      <c r="F113" s="302">
        <v>96.3</v>
      </c>
      <c r="G113" s="303">
        <v>94.699999999999989</v>
      </c>
      <c r="H113" s="303">
        <v>93.35</v>
      </c>
      <c r="I113" s="303">
        <v>91.749999999999986</v>
      </c>
      <c r="J113" s="303">
        <v>97.649999999999991</v>
      </c>
      <c r="K113" s="303">
        <v>99.249999999999986</v>
      </c>
      <c r="L113" s="303">
        <v>100.6</v>
      </c>
      <c r="M113" s="290">
        <v>97.9</v>
      </c>
      <c r="N113" s="290">
        <v>94.95</v>
      </c>
      <c r="O113" s="305">
        <v>78050100</v>
      </c>
      <c r="P113" s="306">
        <v>1.8290898448931811E-3</v>
      </c>
    </row>
    <row r="114" spans="1:16" ht="15">
      <c r="A114" s="263">
        <v>104</v>
      </c>
      <c r="B114" s="368" t="s">
        <v>72</v>
      </c>
      <c r="C114" s="486" t="s">
        <v>155</v>
      </c>
      <c r="D114" s="487">
        <v>44252</v>
      </c>
      <c r="E114" s="302">
        <v>94.45</v>
      </c>
      <c r="F114" s="302">
        <v>95.100000000000009</v>
      </c>
      <c r="G114" s="303">
        <v>93.100000000000023</v>
      </c>
      <c r="H114" s="303">
        <v>91.750000000000014</v>
      </c>
      <c r="I114" s="303">
        <v>89.750000000000028</v>
      </c>
      <c r="J114" s="303">
        <v>96.450000000000017</v>
      </c>
      <c r="K114" s="303">
        <v>98.449999999999989</v>
      </c>
      <c r="L114" s="303">
        <v>99.800000000000011</v>
      </c>
      <c r="M114" s="290">
        <v>97.1</v>
      </c>
      <c r="N114" s="290">
        <v>93.75</v>
      </c>
      <c r="O114" s="305">
        <v>52052000</v>
      </c>
      <c r="P114" s="306">
        <v>-1.8155410312273058E-2</v>
      </c>
    </row>
    <row r="115" spans="1:16" ht="15">
      <c r="A115" s="263">
        <v>105</v>
      </c>
      <c r="B115" s="368" t="s">
        <v>78</v>
      </c>
      <c r="C115" s="486" t="s">
        <v>156</v>
      </c>
      <c r="D115" s="487">
        <v>44252</v>
      </c>
      <c r="E115" s="302">
        <v>30614.799999999999</v>
      </c>
      <c r="F115" s="302">
        <v>30714.916666666668</v>
      </c>
      <c r="G115" s="303">
        <v>30339.883333333335</v>
      </c>
      <c r="H115" s="303">
        <v>30064.966666666667</v>
      </c>
      <c r="I115" s="303">
        <v>29689.933333333334</v>
      </c>
      <c r="J115" s="303">
        <v>30989.833333333336</v>
      </c>
      <c r="K115" s="303">
        <v>31364.866666666669</v>
      </c>
      <c r="L115" s="303">
        <v>31639.783333333336</v>
      </c>
      <c r="M115" s="290">
        <v>31089.95</v>
      </c>
      <c r="N115" s="290">
        <v>30440</v>
      </c>
      <c r="O115" s="305">
        <v>95610</v>
      </c>
      <c r="P115" s="306">
        <v>-3.6286664650740853E-2</v>
      </c>
    </row>
    <row r="116" spans="1:16" ht="15">
      <c r="A116" s="263">
        <v>106</v>
      </c>
      <c r="B116" s="368" t="s">
        <v>51</v>
      </c>
      <c r="C116" s="486" t="s">
        <v>157</v>
      </c>
      <c r="D116" s="487">
        <v>44252</v>
      </c>
      <c r="E116" s="302">
        <v>1736.15</v>
      </c>
      <c r="F116" s="302">
        <v>1710.0666666666666</v>
      </c>
      <c r="G116" s="303">
        <v>1661.1333333333332</v>
      </c>
      <c r="H116" s="303">
        <v>1586.1166666666666</v>
      </c>
      <c r="I116" s="303">
        <v>1537.1833333333332</v>
      </c>
      <c r="J116" s="303">
        <v>1785.0833333333333</v>
      </c>
      <c r="K116" s="303">
        <v>1834.0166666666667</v>
      </c>
      <c r="L116" s="303">
        <v>1909.0333333333333</v>
      </c>
      <c r="M116" s="290">
        <v>1759</v>
      </c>
      <c r="N116" s="290">
        <v>1635.05</v>
      </c>
      <c r="O116" s="305">
        <v>4357100</v>
      </c>
      <c r="P116" s="306">
        <v>0.11373541403064812</v>
      </c>
    </row>
    <row r="117" spans="1:16" ht="15">
      <c r="A117" s="263">
        <v>107</v>
      </c>
      <c r="B117" s="368" t="s">
        <v>72</v>
      </c>
      <c r="C117" s="486" t="s">
        <v>158</v>
      </c>
      <c r="D117" s="487">
        <v>44252</v>
      </c>
      <c r="E117" s="302">
        <v>242.5</v>
      </c>
      <c r="F117" s="302">
        <v>242.93333333333331</v>
      </c>
      <c r="G117" s="303">
        <v>238.36666666666662</v>
      </c>
      <c r="H117" s="303">
        <v>234.23333333333332</v>
      </c>
      <c r="I117" s="303">
        <v>229.66666666666663</v>
      </c>
      <c r="J117" s="303">
        <v>247.06666666666661</v>
      </c>
      <c r="K117" s="303">
        <v>251.63333333333327</v>
      </c>
      <c r="L117" s="303">
        <v>255.76666666666659</v>
      </c>
      <c r="M117" s="290">
        <v>247.5</v>
      </c>
      <c r="N117" s="290">
        <v>238.8</v>
      </c>
      <c r="O117" s="305">
        <v>17856000</v>
      </c>
      <c r="P117" s="306">
        <v>-2.9670687968699056E-2</v>
      </c>
    </row>
    <row r="118" spans="1:16" ht="15">
      <c r="A118" s="263">
        <v>108</v>
      </c>
      <c r="B118" s="368" t="s">
        <v>56</v>
      </c>
      <c r="C118" s="486" t="s">
        <v>159</v>
      </c>
      <c r="D118" s="487">
        <v>44252</v>
      </c>
      <c r="E118" s="302">
        <v>126.8</v>
      </c>
      <c r="F118" s="302">
        <v>126.93333333333334</v>
      </c>
      <c r="G118" s="303">
        <v>125.36666666666667</v>
      </c>
      <c r="H118" s="303">
        <v>123.93333333333334</v>
      </c>
      <c r="I118" s="303">
        <v>122.36666666666667</v>
      </c>
      <c r="J118" s="303">
        <v>128.36666666666667</v>
      </c>
      <c r="K118" s="303">
        <v>129.93333333333334</v>
      </c>
      <c r="L118" s="303">
        <v>131.36666666666667</v>
      </c>
      <c r="M118" s="290">
        <v>128.5</v>
      </c>
      <c r="N118" s="290">
        <v>125.5</v>
      </c>
      <c r="O118" s="305">
        <v>29735200</v>
      </c>
      <c r="P118" s="306">
        <v>-2.08248264597795E-2</v>
      </c>
    </row>
    <row r="119" spans="1:16" ht="15">
      <c r="A119" s="263">
        <v>109</v>
      </c>
      <c r="B119" s="368" t="s">
        <v>49</v>
      </c>
      <c r="C119" s="486" t="s">
        <v>160</v>
      </c>
      <c r="D119" s="487">
        <v>44252</v>
      </c>
      <c r="E119" s="302">
        <v>1762.75</v>
      </c>
      <c r="F119" s="302">
        <v>1768.2</v>
      </c>
      <c r="G119" s="303">
        <v>1748</v>
      </c>
      <c r="H119" s="303">
        <v>1733.25</v>
      </c>
      <c r="I119" s="303">
        <v>1713.05</v>
      </c>
      <c r="J119" s="303">
        <v>1782.95</v>
      </c>
      <c r="K119" s="303">
        <v>1803.1500000000003</v>
      </c>
      <c r="L119" s="303">
        <v>1817.9</v>
      </c>
      <c r="M119" s="290">
        <v>1788.4</v>
      </c>
      <c r="N119" s="290">
        <v>1753.45</v>
      </c>
      <c r="O119" s="305">
        <v>2495000</v>
      </c>
      <c r="P119" s="306">
        <v>1.8783176806859942E-2</v>
      </c>
    </row>
    <row r="120" spans="1:16" ht="15">
      <c r="A120" s="263">
        <v>110</v>
      </c>
      <c r="B120" s="368" t="s">
        <v>53</v>
      </c>
      <c r="C120" s="486" t="s">
        <v>161</v>
      </c>
      <c r="D120" s="487">
        <v>44252</v>
      </c>
      <c r="E120" s="302">
        <v>38.85</v>
      </c>
      <c r="F120" s="302">
        <v>39.016666666666666</v>
      </c>
      <c r="G120" s="303">
        <v>38.283333333333331</v>
      </c>
      <c r="H120" s="303">
        <v>37.716666666666669</v>
      </c>
      <c r="I120" s="303">
        <v>36.983333333333334</v>
      </c>
      <c r="J120" s="303">
        <v>39.583333333333329</v>
      </c>
      <c r="K120" s="303">
        <v>40.316666666666663</v>
      </c>
      <c r="L120" s="303">
        <v>40.883333333333326</v>
      </c>
      <c r="M120" s="290">
        <v>39.75</v>
      </c>
      <c r="N120" s="290">
        <v>38.450000000000003</v>
      </c>
      <c r="O120" s="305">
        <v>203696000</v>
      </c>
      <c r="P120" s="306">
        <v>9.4347039861624338E-4</v>
      </c>
    </row>
    <row r="121" spans="1:16" ht="15">
      <c r="A121" s="263">
        <v>111</v>
      </c>
      <c r="B121" s="368" t="s">
        <v>42</v>
      </c>
      <c r="C121" s="486" t="s">
        <v>162</v>
      </c>
      <c r="D121" s="487">
        <v>44252</v>
      </c>
      <c r="E121" s="302">
        <v>212.7</v>
      </c>
      <c r="F121" s="302">
        <v>214.03333333333333</v>
      </c>
      <c r="G121" s="303">
        <v>209.31666666666666</v>
      </c>
      <c r="H121" s="303">
        <v>205.93333333333334</v>
      </c>
      <c r="I121" s="303">
        <v>201.21666666666667</v>
      </c>
      <c r="J121" s="303">
        <v>217.41666666666666</v>
      </c>
      <c r="K121" s="303">
        <v>222.1333333333333</v>
      </c>
      <c r="L121" s="303">
        <v>225.51666666666665</v>
      </c>
      <c r="M121" s="290">
        <v>218.75</v>
      </c>
      <c r="N121" s="290">
        <v>210.65</v>
      </c>
      <c r="O121" s="305">
        <v>16448000</v>
      </c>
      <c r="P121" s="306">
        <v>5.0319284802043424E-2</v>
      </c>
    </row>
    <row r="122" spans="1:16" ht="15">
      <c r="A122" s="263">
        <v>112</v>
      </c>
      <c r="B122" s="368" t="s">
        <v>88</v>
      </c>
      <c r="C122" s="486" t="s">
        <v>163</v>
      </c>
      <c r="D122" s="487">
        <v>44252</v>
      </c>
      <c r="E122" s="302">
        <v>1497.75</v>
      </c>
      <c r="F122" s="302">
        <v>1502.7666666666667</v>
      </c>
      <c r="G122" s="303">
        <v>1481.5333333333333</v>
      </c>
      <c r="H122" s="303">
        <v>1465.3166666666666</v>
      </c>
      <c r="I122" s="303">
        <v>1444.0833333333333</v>
      </c>
      <c r="J122" s="303">
        <v>1518.9833333333333</v>
      </c>
      <c r="K122" s="303">
        <v>1540.2166666666665</v>
      </c>
      <c r="L122" s="303">
        <v>1556.4333333333334</v>
      </c>
      <c r="M122" s="290">
        <v>1524</v>
      </c>
      <c r="N122" s="290">
        <v>1486.55</v>
      </c>
      <c r="O122" s="305">
        <v>1842896</v>
      </c>
      <c r="P122" s="306">
        <v>-2.8326180257510731E-2</v>
      </c>
    </row>
    <row r="123" spans="1:16" ht="15">
      <c r="A123" s="263">
        <v>113</v>
      </c>
      <c r="B123" s="368" t="s">
        <v>37</v>
      </c>
      <c r="C123" s="486" t="s">
        <v>164</v>
      </c>
      <c r="D123" s="487">
        <v>44252</v>
      </c>
      <c r="E123" s="302">
        <v>958.65</v>
      </c>
      <c r="F123" s="302">
        <v>955.98333333333323</v>
      </c>
      <c r="G123" s="303">
        <v>942.56666666666649</v>
      </c>
      <c r="H123" s="303">
        <v>926.48333333333323</v>
      </c>
      <c r="I123" s="303">
        <v>913.06666666666649</v>
      </c>
      <c r="J123" s="303">
        <v>972.06666666666649</v>
      </c>
      <c r="K123" s="303">
        <v>985.48333333333323</v>
      </c>
      <c r="L123" s="303">
        <v>1001.5666666666665</v>
      </c>
      <c r="M123" s="290">
        <v>969.4</v>
      </c>
      <c r="N123" s="290">
        <v>939.9</v>
      </c>
      <c r="O123" s="305">
        <v>1708500</v>
      </c>
      <c r="P123" s="306">
        <v>-6.8150208623087627E-2</v>
      </c>
    </row>
    <row r="124" spans="1:16" ht="15">
      <c r="A124" s="263">
        <v>114</v>
      </c>
      <c r="B124" s="368" t="s">
        <v>53</v>
      </c>
      <c r="C124" s="486" t="s">
        <v>165</v>
      </c>
      <c r="D124" s="487">
        <v>44252</v>
      </c>
      <c r="E124" s="302">
        <v>242</v>
      </c>
      <c r="F124" s="302">
        <v>243.19999999999996</v>
      </c>
      <c r="G124" s="303">
        <v>238.49999999999991</v>
      </c>
      <c r="H124" s="303">
        <v>234.99999999999994</v>
      </c>
      <c r="I124" s="303">
        <v>230.2999999999999</v>
      </c>
      <c r="J124" s="303">
        <v>246.69999999999993</v>
      </c>
      <c r="K124" s="303">
        <v>251.39999999999998</v>
      </c>
      <c r="L124" s="303">
        <v>254.89999999999995</v>
      </c>
      <c r="M124" s="290">
        <v>247.9</v>
      </c>
      <c r="N124" s="290">
        <v>239.7</v>
      </c>
      <c r="O124" s="305">
        <v>26746700</v>
      </c>
      <c r="P124" s="306">
        <v>-2.8111147151043355E-3</v>
      </c>
    </row>
    <row r="125" spans="1:16" ht="15">
      <c r="A125" s="263">
        <v>115</v>
      </c>
      <c r="B125" s="368" t="s">
        <v>42</v>
      </c>
      <c r="C125" s="486" t="s">
        <v>166</v>
      </c>
      <c r="D125" s="487">
        <v>44252</v>
      </c>
      <c r="E125" s="302">
        <v>147.69999999999999</v>
      </c>
      <c r="F125" s="302">
        <v>147.51666666666665</v>
      </c>
      <c r="G125" s="303">
        <v>145.93333333333331</v>
      </c>
      <c r="H125" s="303">
        <v>144.16666666666666</v>
      </c>
      <c r="I125" s="303">
        <v>142.58333333333331</v>
      </c>
      <c r="J125" s="303">
        <v>149.2833333333333</v>
      </c>
      <c r="K125" s="303">
        <v>150.86666666666667</v>
      </c>
      <c r="L125" s="303">
        <v>152.6333333333333</v>
      </c>
      <c r="M125" s="290">
        <v>149.1</v>
      </c>
      <c r="N125" s="290">
        <v>145.75</v>
      </c>
      <c r="O125" s="305">
        <v>13188000</v>
      </c>
      <c r="P125" s="306">
        <v>-4.0593627237014401E-2</v>
      </c>
    </row>
    <row r="126" spans="1:16" ht="15">
      <c r="A126" s="263">
        <v>116</v>
      </c>
      <c r="B126" s="368" t="s">
        <v>72</v>
      </c>
      <c r="C126" s="486" t="s">
        <v>167</v>
      </c>
      <c r="D126" s="487">
        <v>44252</v>
      </c>
      <c r="E126" s="302">
        <v>2043.6</v>
      </c>
      <c r="F126" s="302">
        <v>2047.9166666666667</v>
      </c>
      <c r="G126" s="303">
        <v>2014.0333333333333</v>
      </c>
      <c r="H126" s="303">
        <v>1984.4666666666665</v>
      </c>
      <c r="I126" s="303">
        <v>1950.583333333333</v>
      </c>
      <c r="J126" s="303">
        <v>2077.4833333333336</v>
      </c>
      <c r="K126" s="303">
        <v>2111.3666666666672</v>
      </c>
      <c r="L126" s="303">
        <v>2140.9333333333338</v>
      </c>
      <c r="M126" s="290">
        <v>2081.8000000000002</v>
      </c>
      <c r="N126" s="290">
        <v>2018.35</v>
      </c>
      <c r="O126" s="305">
        <v>29353500</v>
      </c>
      <c r="P126" s="306">
        <v>-2.5698898855706118E-2</v>
      </c>
    </row>
    <row r="127" spans="1:16" ht="15">
      <c r="A127" s="263">
        <v>117</v>
      </c>
      <c r="B127" s="368" t="s">
        <v>111</v>
      </c>
      <c r="C127" s="486" t="s">
        <v>168</v>
      </c>
      <c r="D127" s="487">
        <v>44252</v>
      </c>
      <c r="E127" s="302">
        <v>65.05</v>
      </c>
      <c r="F127" s="302">
        <v>65.566666666666663</v>
      </c>
      <c r="G127" s="303">
        <v>64.083333333333329</v>
      </c>
      <c r="H127" s="303">
        <v>63.11666666666666</v>
      </c>
      <c r="I127" s="303">
        <v>61.633333333333326</v>
      </c>
      <c r="J127" s="303">
        <v>66.533333333333331</v>
      </c>
      <c r="K127" s="303">
        <v>68.01666666666668</v>
      </c>
      <c r="L127" s="303">
        <v>68.983333333333334</v>
      </c>
      <c r="M127" s="290">
        <v>67.05</v>
      </c>
      <c r="N127" s="290">
        <v>64.599999999999994</v>
      </c>
      <c r="O127" s="305">
        <v>123101000</v>
      </c>
      <c r="P127" s="306">
        <v>-2.4981188863807374E-2</v>
      </c>
    </row>
    <row r="128" spans="1:16" ht="15">
      <c r="A128" s="263">
        <v>118</v>
      </c>
      <c r="B128" s="388" t="s">
        <v>56</v>
      </c>
      <c r="C128" s="486" t="s">
        <v>275</v>
      </c>
      <c r="D128" s="487">
        <v>44252</v>
      </c>
      <c r="E128" s="302">
        <v>899.25</v>
      </c>
      <c r="F128" s="302">
        <v>903.08333333333337</v>
      </c>
      <c r="G128" s="303">
        <v>891.7166666666667</v>
      </c>
      <c r="H128" s="303">
        <v>884.18333333333328</v>
      </c>
      <c r="I128" s="303">
        <v>872.81666666666661</v>
      </c>
      <c r="J128" s="303">
        <v>910.61666666666679</v>
      </c>
      <c r="K128" s="303">
        <v>921.98333333333335</v>
      </c>
      <c r="L128" s="303">
        <v>929.51666666666688</v>
      </c>
      <c r="M128" s="290">
        <v>914.45</v>
      </c>
      <c r="N128" s="290">
        <v>895.55</v>
      </c>
      <c r="O128" s="305">
        <v>5452500</v>
      </c>
      <c r="P128" s="306">
        <v>8.7415013181628975E-3</v>
      </c>
    </row>
    <row r="129" spans="1:16" ht="15">
      <c r="A129" s="263">
        <v>119</v>
      </c>
      <c r="B129" s="368" t="s">
        <v>53</v>
      </c>
      <c r="C129" s="486" t="s">
        <v>169</v>
      </c>
      <c r="D129" s="487">
        <v>44252</v>
      </c>
      <c r="E129" s="302">
        <v>394</v>
      </c>
      <c r="F129" s="302">
        <v>393.7166666666667</v>
      </c>
      <c r="G129" s="303">
        <v>386.63333333333338</v>
      </c>
      <c r="H129" s="303">
        <v>379.26666666666671</v>
      </c>
      <c r="I129" s="303">
        <v>372.18333333333339</v>
      </c>
      <c r="J129" s="303">
        <v>401.08333333333337</v>
      </c>
      <c r="K129" s="303">
        <v>408.16666666666663</v>
      </c>
      <c r="L129" s="303">
        <v>415.53333333333336</v>
      </c>
      <c r="M129" s="290">
        <v>400.8</v>
      </c>
      <c r="N129" s="290">
        <v>386.35</v>
      </c>
      <c r="O129" s="305">
        <v>92001000</v>
      </c>
      <c r="P129" s="306">
        <v>-1.673666997980057E-2</v>
      </c>
    </row>
    <row r="130" spans="1:16" ht="15">
      <c r="A130" s="263">
        <v>120</v>
      </c>
      <c r="B130" s="368" t="s">
        <v>37</v>
      </c>
      <c r="C130" s="486" t="s">
        <v>170</v>
      </c>
      <c r="D130" s="487">
        <v>44252</v>
      </c>
      <c r="E130" s="302">
        <v>28084.75</v>
      </c>
      <c r="F130" s="302">
        <v>28175.566666666666</v>
      </c>
      <c r="G130" s="303">
        <v>27766.533333333333</v>
      </c>
      <c r="H130" s="303">
        <v>27448.316666666666</v>
      </c>
      <c r="I130" s="303">
        <v>27039.283333333333</v>
      </c>
      <c r="J130" s="303">
        <v>28493.783333333333</v>
      </c>
      <c r="K130" s="303">
        <v>28902.816666666666</v>
      </c>
      <c r="L130" s="303">
        <v>29221.033333333333</v>
      </c>
      <c r="M130" s="290">
        <v>28584.6</v>
      </c>
      <c r="N130" s="290">
        <v>27857.35</v>
      </c>
      <c r="O130" s="305">
        <v>147500</v>
      </c>
      <c r="P130" s="306">
        <v>1.1659807956104253E-2</v>
      </c>
    </row>
    <row r="131" spans="1:16" ht="15">
      <c r="A131" s="263">
        <v>121</v>
      </c>
      <c r="B131" s="368" t="s">
        <v>63</v>
      </c>
      <c r="C131" s="486" t="s">
        <v>171</v>
      </c>
      <c r="D131" s="487">
        <v>44252</v>
      </c>
      <c r="E131" s="302">
        <v>1846</v>
      </c>
      <c r="F131" s="302">
        <v>1846.9833333333333</v>
      </c>
      <c r="G131" s="303">
        <v>1804.0666666666666</v>
      </c>
      <c r="H131" s="303">
        <v>1762.1333333333332</v>
      </c>
      <c r="I131" s="303">
        <v>1719.2166666666665</v>
      </c>
      <c r="J131" s="303">
        <v>1888.9166666666667</v>
      </c>
      <c r="K131" s="303">
        <v>1931.8333333333333</v>
      </c>
      <c r="L131" s="303">
        <v>1973.7666666666669</v>
      </c>
      <c r="M131" s="290">
        <v>1889.9</v>
      </c>
      <c r="N131" s="290">
        <v>1805.05</v>
      </c>
      <c r="O131" s="305">
        <v>829400</v>
      </c>
      <c r="P131" s="306">
        <v>3.9946737683089215E-3</v>
      </c>
    </row>
    <row r="132" spans="1:16" ht="15">
      <c r="A132" s="263">
        <v>122</v>
      </c>
      <c r="B132" s="368" t="s">
        <v>78</v>
      </c>
      <c r="C132" s="486" t="s">
        <v>172</v>
      </c>
      <c r="D132" s="487">
        <v>44252</v>
      </c>
      <c r="E132" s="302">
        <v>5615.05</v>
      </c>
      <c r="F132" s="302">
        <v>5653.4833333333336</v>
      </c>
      <c r="G132" s="303">
        <v>5541.5666666666675</v>
      </c>
      <c r="H132" s="303">
        <v>5468.0833333333339</v>
      </c>
      <c r="I132" s="303">
        <v>5356.1666666666679</v>
      </c>
      <c r="J132" s="303">
        <v>5726.9666666666672</v>
      </c>
      <c r="K132" s="303">
        <v>5838.8833333333332</v>
      </c>
      <c r="L132" s="303">
        <v>5912.3666666666668</v>
      </c>
      <c r="M132" s="290">
        <v>5765.4</v>
      </c>
      <c r="N132" s="290">
        <v>5580</v>
      </c>
      <c r="O132" s="305">
        <v>326625</v>
      </c>
      <c r="P132" s="306">
        <v>-2.9346210995542348E-2</v>
      </c>
    </row>
    <row r="133" spans="1:16" ht="15">
      <c r="A133" s="263">
        <v>123</v>
      </c>
      <c r="B133" s="368" t="s">
        <v>56</v>
      </c>
      <c r="C133" s="486" t="s">
        <v>173</v>
      </c>
      <c r="D133" s="487">
        <v>44252</v>
      </c>
      <c r="E133" s="302">
        <v>1440.1</v>
      </c>
      <c r="F133" s="302">
        <v>1443.3999999999999</v>
      </c>
      <c r="G133" s="303">
        <v>1419.6499999999996</v>
      </c>
      <c r="H133" s="303">
        <v>1399.1999999999998</v>
      </c>
      <c r="I133" s="303">
        <v>1375.4499999999996</v>
      </c>
      <c r="J133" s="303">
        <v>1463.8499999999997</v>
      </c>
      <c r="K133" s="303">
        <v>1487.6000000000001</v>
      </c>
      <c r="L133" s="303">
        <v>1508.0499999999997</v>
      </c>
      <c r="M133" s="290">
        <v>1467.15</v>
      </c>
      <c r="N133" s="290">
        <v>1422.95</v>
      </c>
      <c r="O133" s="305">
        <v>4926400</v>
      </c>
      <c r="P133" s="306">
        <v>-3.7210807312732567E-3</v>
      </c>
    </row>
    <row r="134" spans="1:16" ht="15">
      <c r="A134" s="263">
        <v>124</v>
      </c>
      <c r="B134" s="368" t="s">
        <v>51</v>
      </c>
      <c r="C134" s="486" t="s">
        <v>175</v>
      </c>
      <c r="D134" s="487">
        <v>44252</v>
      </c>
      <c r="E134" s="302">
        <v>627.6</v>
      </c>
      <c r="F134" s="302">
        <v>634.36666666666667</v>
      </c>
      <c r="G134" s="303">
        <v>615.93333333333339</v>
      </c>
      <c r="H134" s="303">
        <v>604.26666666666677</v>
      </c>
      <c r="I134" s="303">
        <v>585.83333333333348</v>
      </c>
      <c r="J134" s="303">
        <v>646.0333333333333</v>
      </c>
      <c r="K134" s="303">
        <v>664.46666666666647</v>
      </c>
      <c r="L134" s="303">
        <v>676.13333333333321</v>
      </c>
      <c r="M134" s="290">
        <v>652.79999999999995</v>
      </c>
      <c r="N134" s="290">
        <v>622.70000000000005</v>
      </c>
      <c r="O134" s="305">
        <v>45841600</v>
      </c>
      <c r="P134" s="306">
        <v>1.8970687228443792E-3</v>
      </c>
    </row>
    <row r="135" spans="1:16" ht="15">
      <c r="A135" s="263">
        <v>125</v>
      </c>
      <c r="B135" s="368" t="s">
        <v>88</v>
      </c>
      <c r="C135" s="486" t="s">
        <v>176</v>
      </c>
      <c r="D135" s="487">
        <v>44252</v>
      </c>
      <c r="E135" s="302">
        <v>508.65</v>
      </c>
      <c r="F135" s="302">
        <v>513.06666666666661</v>
      </c>
      <c r="G135" s="303">
        <v>499.43333333333317</v>
      </c>
      <c r="H135" s="303">
        <v>490.21666666666658</v>
      </c>
      <c r="I135" s="303">
        <v>476.58333333333314</v>
      </c>
      <c r="J135" s="303">
        <v>522.28333333333319</v>
      </c>
      <c r="K135" s="303">
        <v>535.91666666666663</v>
      </c>
      <c r="L135" s="303">
        <v>545.13333333333321</v>
      </c>
      <c r="M135" s="290">
        <v>526.70000000000005</v>
      </c>
      <c r="N135" s="290">
        <v>503.85</v>
      </c>
      <c r="O135" s="305">
        <v>10419000</v>
      </c>
      <c r="P135" s="306">
        <v>1.0087908920593746E-3</v>
      </c>
    </row>
    <row r="136" spans="1:16" ht="15">
      <c r="A136" s="263">
        <v>126</v>
      </c>
      <c r="B136" s="368" t="s">
        <v>177</v>
      </c>
      <c r="C136" s="486" t="s">
        <v>178</v>
      </c>
      <c r="D136" s="487">
        <v>44252</v>
      </c>
      <c r="E136" s="302">
        <v>562.6</v>
      </c>
      <c r="F136" s="302">
        <v>562.48333333333335</v>
      </c>
      <c r="G136" s="303">
        <v>555.41666666666674</v>
      </c>
      <c r="H136" s="303">
        <v>548.23333333333335</v>
      </c>
      <c r="I136" s="303">
        <v>541.16666666666674</v>
      </c>
      <c r="J136" s="303">
        <v>569.66666666666674</v>
      </c>
      <c r="K136" s="303">
        <v>576.73333333333335</v>
      </c>
      <c r="L136" s="303">
        <v>583.91666666666674</v>
      </c>
      <c r="M136" s="290">
        <v>569.54999999999995</v>
      </c>
      <c r="N136" s="290">
        <v>555.29999999999995</v>
      </c>
      <c r="O136" s="305">
        <v>8598000</v>
      </c>
      <c r="P136" s="306">
        <v>-3.2628262826282631E-2</v>
      </c>
    </row>
    <row r="137" spans="1:16" ht="15">
      <c r="A137" s="263">
        <v>127</v>
      </c>
      <c r="B137" s="368" t="s">
        <v>39</v>
      </c>
      <c r="C137" s="486" t="s">
        <v>806</v>
      </c>
      <c r="D137" s="487">
        <v>44252</v>
      </c>
      <c r="E137" s="302">
        <v>609.29999999999995</v>
      </c>
      <c r="F137" s="302">
        <v>610.33333333333337</v>
      </c>
      <c r="G137" s="303">
        <v>604.31666666666672</v>
      </c>
      <c r="H137" s="303">
        <v>599.33333333333337</v>
      </c>
      <c r="I137" s="303">
        <v>593.31666666666672</v>
      </c>
      <c r="J137" s="303">
        <v>615.31666666666672</v>
      </c>
      <c r="K137" s="303">
        <v>621.33333333333337</v>
      </c>
      <c r="L137" s="303">
        <v>626.31666666666672</v>
      </c>
      <c r="M137" s="290">
        <v>616.35</v>
      </c>
      <c r="N137" s="290">
        <v>605.35</v>
      </c>
      <c r="O137" s="305">
        <v>14488200</v>
      </c>
      <c r="P137" s="306">
        <v>-1.4870570956489811E-2</v>
      </c>
    </row>
    <row r="138" spans="1:16" ht="15">
      <c r="A138" s="263">
        <v>128</v>
      </c>
      <c r="B138" s="368" t="s">
        <v>43</v>
      </c>
      <c r="C138" s="486" t="s">
        <v>180</v>
      </c>
      <c r="D138" s="487">
        <v>44252</v>
      </c>
      <c r="E138" s="302">
        <v>326.3</v>
      </c>
      <c r="F138" s="302">
        <v>326.71666666666664</v>
      </c>
      <c r="G138" s="303">
        <v>321.73333333333329</v>
      </c>
      <c r="H138" s="303">
        <v>317.16666666666663</v>
      </c>
      <c r="I138" s="303">
        <v>312.18333333333328</v>
      </c>
      <c r="J138" s="303">
        <v>331.2833333333333</v>
      </c>
      <c r="K138" s="303">
        <v>336.26666666666665</v>
      </c>
      <c r="L138" s="303">
        <v>340.83333333333331</v>
      </c>
      <c r="M138" s="290">
        <v>331.7</v>
      </c>
      <c r="N138" s="290">
        <v>322.14999999999998</v>
      </c>
      <c r="O138" s="305">
        <v>77086800</v>
      </c>
      <c r="P138" s="306">
        <v>-2.4312820142846837E-2</v>
      </c>
    </row>
    <row r="139" spans="1:16" ht="15">
      <c r="A139" s="263">
        <v>129</v>
      </c>
      <c r="B139" s="368" t="s">
        <v>42</v>
      </c>
      <c r="C139" s="486" t="s">
        <v>182</v>
      </c>
      <c r="D139" s="487">
        <v>44252</v>
      </c>
      <c r="E139" s="302">
        <v>87.6</v>
      </c>
      <c r="F139" s="302">
        <v>87.516666666666666</v>
      </c>
      <c r="G139" s="303">
        <v>86.283333333333331</v>
      </c>
      <c r="H139" s="303">
        <v>84.966666666666669</v>
      </c>
      <c r="I139" s="303">
        <v>83.733333333333334</v>
      </c>
      <c r="J139" s="303">
        <v>88.833333333333329</v>
      </c>
      <c r="K139" s="303">
        <v>90.066666666666649</v>
      </c>
      <c r="L139" s="303">
        <v>91.383333333333326</v>
      </c>
      <c r="M139" s="290">
        <v>88.75</v>
      </c>
      <c r="N139" s="290">
        <v>86.2</v>
      </c>
      <c r="O139" s="305">
        <v>120312000</v>
      </c>
      <c r="P139" s="306">
        <v>4.3953567001014313E-3</v>
      </c>
    </row>
    <row r="140" spans="1:16" ht="15">
      <c r="A140" s="263">
        <v>130</v>
      </c>
      <c r="B140" s="368" t="s">
        <v>111</v>
      </c>
      <c r="C140" s="486" t="s">
        <v>183</v>
      </c>
      <c r="D140" s="487">
        <v>44252</v>
      </c>
      <c r="E140" s="302">
        <v>683.05</v>
      </c>
      <c r="F140" s="302">
        <v>687.98333333333323</v>
      </c>
      <c r="G140" s="303">
        <v>676.06666666666649</v>
      </c>
      <c r="H140" s="303">
        <v>669.08333333333326</v>
      </c>
      <c r="I140" s="303">
        <v>657.16666666666652</v>
      </c>
      <c r="J140" s="303">
        <v>694.96666666666647</v>
      </c>
      <c r="K140" s="303">
        <v>706.88333333333321</v>
      </c>
      <c r="L140" s="303">
        <v>713.86666666666645</v>
      </c>
      <c r="M140" s="290">
        <v>699.9</v>
      </c>
      <c r="N140" s="290">
        <v>681</v>
      </c>
      <c r="O140" s="305">
        <v>43564200</v>
      </c>
      <c r="P140" s="306">
        <v>1.3125642444848581E-2</v>
      </c>
    </row>
    <row r="141" spans="1:16" ht="15">
      <c r="A141" s="263">
        <v>131</v>
      </c>
      <c r="B141" s="368" t="s">
        <v>106</v>
      </c>
      <c r="C141" s="486" t="s">
        <v>184</v>
      </c>
      <c r="D141" s="487">
        <v>44252</v>
      </c>
      <c r="E141" s="302">
        <v>3202.35</v>
      </c>
      <c r="F141" s="302">
        <v>3219.1833333333329</v>
      </c>
      <c r="G141" s="303">
        <v>3178.3666666666659</v>
      </c>
      <c r="H141" s="303">
        <v>3154.3833333333328</v>
      </c>
      <c r="I141" s="303">
        <v>3113.5666666666657</v>
      </c>
      <c r="J141" s="303">
        <v>3243.1666666666661</v>
      </c>
      <c r="K141" s="303">
        <v>3283.9833333333327</v>
      </c>
      <c r="L141" s="303">
        <v>3307.9666666666662</v>
      </c>
      <c r="M141" s="290">
        <v>3260</v>
      </c>
      <c r="N141" s="290">
        <v>3195.2</v>
      </c>
      <c r="O141" s="305">
        <v>6346200</v>
      </c>
      <c r="P141" s="306">
        <v>6.1841180604356991E-2</v>
      </c>
    </row>
    <row r="142" spans="1:16" ht="15">
      <c r="A142" s="263">
        <v>132</v>
      </c>
      <c r="B142" s="368" t="s">
        <v>106</v>
      </c>
      <c r="C142" s="486" t="s">
        <v>185</v>
      </c>
      <c r="D142" s="487">
        <v>44252</v>
      </c>
      <c r="E142" s="302">
        <v>991.15</v>
      </c>
      <c r="F142" s="302">
        <v>996.63333333333321</v>
      </c>
      <c r="G142" s="303">
        <v>982.56666666666638</v>
      </c>
      <c r="H142" s="303">
        <v>973.98333333333312</v>
      </c>
      <c r="I142" s="303">
        <v>959.91666666666629</v>
      </c>
      <c r="J142" s="303">
        <v>1005.2166666666665</v>
      </c>
      <c r="K142" s="303">
        <v>1019.2833333333333</v>
      </c>
      <c r="L142" s="303">
        <v>1027.8666666666666</v>
      </c>
      <c r="M142" s="290">
        <v>1010.7</v>
      </c>
      <c r="N142" s="290">
        <v>988.05</v>
      </c>
      <c r="O142" s="305">
        <v>11940000</v>
      </c>
      <c r="P142" s="306">
        <v>-4.3269230769230768E-2</v>
      </c>
    </row>
    <row r="143" spans="1:16" ht="15">
      <c r="A143" s="263">
        <v>133</v>
      </c>
      <c r="B143" s="368" t="s">
        <v>49</v>
      </c>
      <c r="C143" s="486" t="s">
        <v>186</v>
      </c>
      <c r="D143" s="487">
        <v>44252</v>
      </c>
      <c r="E143" s="302">
        <v>1499.7</v>
      </c>
      <c r="F143" s="302">
        <v>1509.6666666666667</v>
      </c>
      <c r="G143" s="303">
        <v>1482.7333333333336</v>
      </c>
      <c r="H143" s="303">
        <v>1465.7666666666669</v>
      </c>
      <c r="I143" s="303">
        <v>1438.8333333333337</v>
      </c>
      <c r="J143" s="303">
        <v>1526.6333333333334</v>
      </c>
      <c r="K143" s="303">
        <v>1553.5666666666664</v>
      </c>
      <c r="L143" s="303">
        <v>1570.5333333333333</v>
      </c>
      <c r="M143" s="290">
        <v>1536.6</v>
      </c>
      <c r="N143" s="290">
        <v>1492.7</v>
      </c>
      <c r="O143" s="305">
        <v>6732750</v>
      </c>
      <c r="P143" s="306">
        <v>4.8347541749386901E-2</v>
      </c>
    </row>
    <row r="144" spans="1:16" ht="15">
      <c r="A144" s="263">
        <v>134</v>
      </c>
      <c r="B144" s="368" t="s">
        <v>51</v>
      </c>
      <c r="C144" s="486" t="s">
        <v>187</v>
      </c>
      <c r="D144" s="487">
        <v>44252</v>
      </c>
      <c r="E144" s="302">
        <v>2582.8000000000002</v>
      </c>
      <c r="F144" s="302">
        <v>2590.6833333333334</v>
      </c>
      <c r="G144" s="303">
        <v>2567.3666666666668</v>
      </c>
      <c r="H144" s="303">
        <v>2551.9333333333334</v>
      </c>
      <c r="I144" s="303">
        <v>2528.6166666666668</v>
      </c>
      <c r="J144" s="303">
        <v>2606.1166666666668</v>
      </c>
      <c r="K144" s="303">
        <v>2629.4333333333334</v>
      </c>
      <c r="L144" s="303">
        <v>2644.8666666666668</v>
      </c>
      <c r="M144" s="290">
        <v>2614</v>
      </c>
      <c r="N144" s="290">
        <v>2575.25</v>
      </c>
      <c r="O144" s="305">
        <v>1283000</v>
      </c>
      <c r="P144" s="306">
        <v>7.8554595443833461E-3</v>
      </c>
    </row>
    <row r="145" spans="1:16" ht="15">
      <c r="A145" s="263">
        <v>135</v>
      </c>
      <c r="B145" s="368" t="s">
        <v>42</v>
      </c>
      <c r="C145" s="486" t="s">
        <v>188</v>
      </c>
      <c r="D145" s="487">
        <v>44252</v>
      </c>
      <c r="E145" s="302">
        <v>325</v>
      </c>
      <c r="F145" s="302">
        <v>326.53333333333336</v>
      </c>
      <c r="G145" s="303">
        <v>320.4666666666667</v>
      </c>
      <c r="H145" s="303">
        <v>315.93333333333334</v>
      </c>
      <c r="I145" s="303">
        <v>309.86666666666667</v>
      </c>
      <c r="J145" s="303">
        <v>331.06666666666672</v>
      </c>
      <c r="K145" s="303">
        <v>337.13333333333344</v>
      </c>
      <c r="L145" s="303">
        <v>341.66666666666674</v>
      </c>
      <c r="M145" s="290">
        <v>332.6</v>
      </c>
      <c r="N145" s="290">
        <v>322</v>
      </c>
      <c r="O145" s="305">
        <v>5073000</v>
      </c>
      <c r="P145" s="306">
        <v>-2.3108030040439053E-2</v>
      </c>
    </row>
    <row r="146" spans="1:16" ht="15">
      <c r="A146" s="263">
        <v>136</v>
      </c>
      <c r="B146" s="368" t="s">
        <v>43</v>
      </c>
      <c r="C146" s="486" t="s">
        <v>189</v>
      </c>
      <c r="D146" s="487">
        <v>44252</v>
      </c>
      <c r="E146" s="302">
        <v>639.54999999999995</v>
      </c>
      <c r="F146" s="302">
        <v>641.85</v>
      </c>
      <c r="G146" s="303">
        <v>631.70000000000005</v>
      </c>
      <c r="H146" s="303">
        <v>623.85</v>
      </c>
      <c r="I146" s="303">
        <v>613.70000000000005</v>
      </c>
      <c r="J146" s="303">
        <v>649.70000000000005</v>
      </c>
      <c r="K146" s="303">
        <v>659.84999999999991</v>
      </c>
      <c r="L146" s="303">
        <v>667.7</v>
      </c>
      <c r="M146" s="290">
        <v>652</v>
      </c>
      <c r="N146" s="290">
        <v>634</v>
      </c>
      <c r="O146" s="305">
        <v>4221000</v>
      </c>
      <c r="P146" s="306">
        <v>2.6557711950970377E-2</v>
      </c>
    </row>
    <row r="147" spans="1:16" ht="15">
      <c r="A147" s="263">
        <v>137</v>
      </c>
      <c r="B147" s="368" t="s">
        <v>49</v>
      </c>
      <c r="C147" s="486" t="s">
        <v>190</v>
      </c>
      <c r="D147" s="487">
        <v>44252</v>
      </c>
      <c r="E147" s="302">
        <v>1257.2</v>
      </c>
      <c r="F147" s="302">
        <v>1256.7</v>
      </c>
      <c r="G147" s="303">
        <v>1247.7</v>
      </c>
      <c r="H147" s="303">
        <v>1238.2</v>
      </c>
      <c r="I147" s="303">
        <v>1229.2</v>
      </c>
      <c r="J147" s="303">
        <v>1266.2</v>
      </c>
      <c r="K147" s="303">
        <v>1275.2</v>
      </c>
      <c r="L147" s="303">
        <v>1284.7</v>
      </c>
      <c r="M147" s="290">
        <v>1265.7</v>
      </c>
      <c r="N147" s="290">
        <v>1247.2</v>
      </c>
      <c r="O147" s="305">
        <v>1194200</v>
      </c>
      <c r="P147" s="306">
        <v>-5.8275058275058279E-3</v>
      </c>
    </row>
    <row r="148" spans="1:16" ht="15">
      <c r="A148" s="263">
        <v>138</v>
      </c>
      <c r="B148" s="368" t="s">
        <v>37</v>
      </c>
      <c r="C148" s="486" t="s">
        <v>192</v>
      </c>
      <c r="D148" s="487">
        <v>44252</v>
      </c>
      <c r="E148" s="302">
        <v>6423.65</v>
      </c>
      <c r="F148" s="302">
        <v>6439.2833333333328</v>
      </c>
      <c r="G148" s="303">
        <v>6371.5666666666657</v>
      </c>
      <c r="H148" s="303">
        <v>6319.4833333333327</v>
      </c>
      <c r="I148" s="303">
        <v>6251.7666666666655</v>
      </c>
      <c r="J148" s="303">
        <v>6491.3666666666659</v>
      </c>
      <c r="K148" s="303">
        <v>6559.083333333333</v>
      </c>
      <c r="L148" s="303">
        <v>6611.1666666666661</v>
      </c>
      <c r="M148" s="290">
        <v>6507</v>
      </c>
      <c r="N148" s="290">
        <v>6387.2</v>
      </c>
      <c r="O148" s="305">
        <v>1347600</v>
      </c>
      <c r="P148" s="306">
        <v>3.789279112754159E-2</v>
      </c>
    </row>
    <row r="149" spans="1:16" ht="15">
      <c r="A149" s="263">
        <v>139</v>
      </c>
      <c r="B149" s="368" t="s">
        <v>177</v>
      </c>
      <c r="C149" s="486" t="s">
        <v>194</v>
      </c>
      <c r="D149" s="487">
        <v>44252</v>
      </c>
      <c r="E149" s="302">
        <v>537.4</v>
      </c>
      <c r="F149" s="302">
        <v>539.33333333333337</v>
      </c>
      <c r="G149" s="303">
        <v>529.9666666666667</v>
      </c>
      <c r="H149" s="303">
        <v>522.5333333333333</v>
      </c>
      <c r="I149" s="303">
        <v>513.16666666666663</v>
      </c>
      <c r="J149" s="303">
        <v>546.76666666666677</v>
      </c>
      <c r="K149" s="303">
        <v>556.13333333333333</v>
      </c>
      <c r="L149" s="303">
        <v>563.56666666666683</v>
      </c>
      <c r="M149" s="290">
        <v>548.70000000000005</v>
      </c>
      <c r="N149" s="290">
        <v>531.9</v>
      </c>
      <c r="O149" s="305">
        <v>18721300</v>
      </c>
      <c r="P149" s="306">
        <v>-4.7684865238424327E-3</v>
      </c>
    </row>
    <row r="150" spans="1:16" ht="15">
      <c r="A150" s="263">
        <v>140</v>
      </c>
      <c r="B150" s="368" t="s">
        <v>111</v>
      </c>
      <c r="C150" s="486" t="s">
        <v>195</v>
      </c>
      <c r="D150" s="487">
        <v>44252</v>
      </c>
      <c r="E150" s="302">
        <v>183.15</v>
      </c>
      <c r="F150" s="302">
        <v>184.13333333333335</v>
      </c>
      <c r="G150" s="303">
        <v>180.31666666666672</v>
      </c>
      <c r="H150" s="303">
        <v>177.48333333333338</v>
      </c>
      <c r="I150" s="303">
        <v>173.66666666666674</v>
      </c>
      <c r="J150" s="303">
        <v>186.9666666666667</v>
      </c>
      <c r="K150" s="303">
        <v>190.78333333333336</v>
      </c>
      <c r="L150" s="303">
        <v>193.61666666666667</v>
      </c>
      <c r="M150" s="290">
        <v>187.95</v>
      </c>
      <c r="N150" s="290">
        <v>181.3</v>
      </c>
      <c r="O150" s="305">
        <v>89013400</v>
      </c>
      <c r="P150" s="306">
        <v>1.4557275104232917E-2</v>
      </c>
    </row>
    <row r="151" spans="1:16" ht="15">
      <c r="A151" s="263">
        <v>141</v>
      </c>
      <c r="B151" s="368" t="s">
        <v>63</v>
      </c>
      <c r="C151" s="486" t="s">
        <v>196</v>
      </c>
      <c r="D151" s="487">
        <v>44252</v>
      </c>
      <c r="E151" s="302">
        <v>1083.3</v>
      </c>
      <c r="F151" s="302">
        <v>1093.2666666666667</v>
      </c>
      <c r="G151" s="303">
        <v>1054.6333333333332</v>
      </c>
      <c r="H151" s="303">
        <v>1025.9666666666665</v>
      </c>
      <c r="I151" s="303">
        <v>987.33333333333303</v>
      </c>
      <c r="J151" s="303">
        <v>1121.9333333333334</v>
      </c>
      <c r="K151" s="303">
        <v>1160.5666666666671</v>
      </c>
      <c r="L151" s="303">
        <v>1189.2333333333336</v>
      </c>
      <c r="M151" s="290">
        <v>1131.9000000000001</v>
      </c>
      <c r="N151" s="290">
        <v>1064.5999999999999</v>
      </c>
      <c r="O151" s="305">
        <v>4171000</v>
      </c>
      <c r="P151" s="306">
        <v>7.6109391124871001E-2</v>
      </c>
    </row>
    <row r="152" spans="1:16" ht="15">
      <c r="A152" s="263">
        <v>142</v>
      </c>
      <c r="B152" s="368" t="s">
        <v>106</v>
      </c>
      <c r="C152" s="486" t="s">
        <v>197</v>
      </c>
      <c r="D152" s="487">
        <v>44252</v>
      </c>
      <c r="E152" s="302">
        <v>442.35</v>
      </c>
      <c r="F152" s="302">
        <v>444.48333333333335</v>
      </c>
      <c r="G152" s="303">
        <v>438.9666666666667</v>
      </c>
      <c r="H152" s="303">
        <v>435.58333333333337</v>
      </c>
      <c r="I152" s="303">
        <v>430.06666666666672</v>
      </c>
      <c r="J152" s="303">
        <v>447.86666666666667</v>
      </c>
      <c r="K152" s="303">
        <v>453.38333333333333</v>
      </c>
      <c r="L152" s="303">
        <v>456.76666666666665</v>
      </c>
      <c r="M152" s="290">
        <v>450</v>
      </c>
      <c r="N152" s="290">
        <v>441.1</v>
      </c>
      <c r="O152" s="305">
        <v>30697600</v>
      </c>
      <c r="P152" s="306">
        <v>2.8960634988737532E-2</v>
      </c>
    </row>
    <row r="153" spans="1:16" ht="15">
      <c r="A153" s="263">
        <v>143</v>
      </c>
      <c r="B153" s="368" t="s">
        <v>88</v>
      </c>
      <c r="C153" s="486" t="s">
        <v>199</v>
      </c>
      <c r="D153" s="487">
        <v>44252</v>
      </c>
      <c r="E153" s="302">
        <v>213.1</v>
      </c>
      <c r="F153" s="302">
        <v>214.81666666666663</v>
      </c>
      <c r="G153" s="303">
        <v>210.43333333333328</v>
      </c>
      <c r="H153" s="303">
        <v>207.76666666666665</v>
      </c>
      <c r="I153" s="303">
        <v>203.3833333333333</v>
      </c>
      <c r="J153" s="303">
        <v>217.48333333333326</v>
      </c>
      <c r="K153" s="303">
        <v>221.86666666666665</v>
      </c>
      <c r="L153" s="303">
        <v>224.53333333333325</v>
      </c>
      <c r="M153" s="290">
        <v>219.2</v>
      </c>
      <c r="N153" s="290">
        <v>212.15</v>
      </c>
      <c r="O153" s="305">
        <v>40902000</v>
      </c>
      <c r="P153" s="306">
        <v>-1.1169132579054251E-2</v>
      </c>
    </row>
    <row r="154" spans="1:16">
      <c r="A154" s="263">
        <v>144</v>
      </c>
      <c r="B154" s="282"/>
    </row>
    <row r="155" spans="1:16">
      <c r="A155" s="263">
        <v>145</v>
      </c>
      <c r="B155" s="282"/>
      <c r="C155" s="278"/>
      <c r="D155" s="278"/>
      <c r="E155" s="278"/>
      <c r="F155" s="277"/>
      <c r="G155" s="277"/>
      <c r="H155" s="277"/>
      <c r="I155" s="277"/>
      <c r="J155" s="277"/>
      <c r="K155" s="277"/>
      <c r="L155" s="277"/>
      <c r="M155" s="277"/>
    </row>
    <row r="156" spans="1:16">
      <c r="A156" s="263">
        <v>146</v>
      </c>
      <c r="B156" s="282"/>
      <c r="C156" s="278"/>
      <c r="D156" s="278"/>
      <c r="E156" s="278"/>
      <c r="F156" s="277"/>
      <c r="G156" s="277"/>
      <c r="H156" s="277"/>
      <c r="I156" s="277"/>
      <c r="J156" s="277"/>
      <c r="K156" s="277"/>
      <c r="L156" s="277"/>
      <c r="M156" s="277"/>
    </row>
    <row r="157" spans="1:16">
      <c r="A157" s="263">
        <v>147</v>
      </c>
      <c r="B157" s="282"/>
      <c r="C157" s="278"/>
      <c r="D157" s="278"/>
      <c r="E157" s="278"/>
      <c r="F157" s="277"/>
      <c r="G157" s="277"/>
      <c r="H157" s="277"/>
      <c r="I157" s="277"/>
      <c r="J157" s="277"/>
      <c r="K157" s="277"/>
      <c r="L157" s="277"/>
      <c r="M157" s="277"/>
    </row>
    <row r="158" spans="1:16">
      <c r="A158" s="263"/>
      <c r="C158" s="278"/>
      <c r="D158" s="278"/>
      <c r="E158" s="278"/>
      <c r="F158" s="277"/>
      <c r="G158" s="277"/>
      <c r="H158" s="277"/>
      <c r="I158" s="277"/>
      <c r="J158" s="277"/>
      <c r="K158" s="277"/>
      <c r="L158" s="277"/>
      <c r="M158" s="277"/>
    </row>
    <row r="159" spans="1:16">
      <c r="A159" s="263"/>
      <c r="B159" s="286"/>
      <c r="C159" s="278"/>
      <c r="D159" s="278"/>
      <c r="E159" s="278"/>
      <c r="F159" s="277"/>
      <c r="G159" s="277"/>
      <c r="H159" s="277"/>
      <c r="I159" s="277"/>
      <c r="J159" s="277"/>
      <c r="K159" s="277"/>
      <c r="L159" s="277"/>
      <c r="M159" s="277"/>
    </row>
    <row r="160" spans="1:16">
      <c r="A160" s="263"/>
      <c r="B160" s="307"/>
      <c r="C160" s="278"/>
      <c r="D160" s="278"/>
      <c r="E160" s="278"/>
      <c r="F160" s="277"/>
      <c r="G160" s="277"/>
      <c r="H160" s="277"/>
      <c r="I160" s="277"/>
      <c r="J160" s="277"/>
      <c r="K160" s="277"/>
      <c r="L160" s="277"/>
      <c r="M160" s="277"/>
    </row>
    <row r="161" spans="1:13">
      <c r="A161" s="263"/>
      <c r="B161" s="307"/>
      <c r="D161" s="307"/>
      <c r="E161" s="307"/>
      <c r="F161" s="309"/>
      <c r="G161" s="309"/>
      <c r="H161" s="277"/>
      <c r="I161" s="309"/>
      <c r="J161" s="309"/>
      <c r="K161" s="309"/>
      <c r="L161" s="309"/>
      <c r="M161" s="309"/>
    </row>
    <row r="162" spans="1:13">
      <c r="A162" s="263"/>
      <c r="B162" s="307"/>
      <c r="D162" s="307"/>
      <c r="E162" s="307"/>
      <c r="F162" s="309"/>
      <c r="G162" s="309"/>
      <c r="H162" s="309"/>
      <c r="I162" s="309"/>
      <c r="J162" s="309"/>
      <c r="K162" s="309"/>
      <c r="L162" s="309"/>
      <c r="M162" s="309"/>
    </row>
    <row r="163" spans="1:13">
      <c r="A163" s="263"/>
      <c r="B163" s="308"/>
      <c r="D163" s="308"/>
      <c r="E163" s="308"/>
      <c r="F163" s="309"/>
      <c r="G163" s="309"/>
      <c r="H163" s="309"/>
      <c r="I163" s="309"/>
      <c r="J163" s="309"/>
      <c r="K163" s="309"/>
      <c r="L163" s="309"/>
      <c r="M163" s="309"/>
    </row>
    <row r="164" spans="1:13">
      <c r="A164" s="263"/>
      <c r="B164" s="308"/>
      <c r="D164" s="308"/>
      <c r="E164" s="308"/>
      <c r="F164" s="309"/>
      <c r="G164" s="309"/>
      <c r="H164" s="309"/>
      <c r="I164" s="309"/>
      <c r="J164" s="309"/>
      <c r="K164" s="309"/>
      <c r="L164" s="309"/>
      <c r="M164" s="309"/>
    </row>
    <row r="165" spans="1:13">
      <c r="A165" s="263"/>
      <c r="B165" s="308"/>
      <c r="D165" s="308"/>
      <c r="E165" s="308"/>
      <c r="F165" s="309"/>
      <c r="G165" s="309"/>
      <c r="H165" s="309"/>
      <c r="I165" s="309"/>
      <c r="J165" s="309"/>
      <c r="K165" s="309"/>
      <c r="L165" s="309"/>
      <c r="M165" s="309"/>
    </row>
    <row r="166" spans="1:13">
      <c r="A166" s="263"/>
      <c r="B166" s="308"/>
      <c r="D166" s="308"/>
      <c r="E166" s="308"/>
      <c r="F166" s="309"/>
      <c r="G166" s="309"/>
      <c r="H166" s="309"/>
      <c r="I166" s="309"/>
      <c r="J166" s="309"/>
      <c r="K166" s="309"/>
      <c r="L166" s="309"/>
      <c r="M166" s="309"/>
    </row>
    <row r="167" spans="1:13">
      <c r="A167" s="276"/>
      <c r="B167" s="308"/>
      <c r="D167" s="308"/>
      <c r="E167" s="308"/>
      <c r="F167" s="309"/>
      <c r="G167" s="309"/>
      <c r="H167" s="309"/>
      <c r="I167" s="309"/>
      <c r="J167" s="309"/>
      <c r="K167" s="309"/>
      <c r="L167" s="309"/>
      <c r="M167" s="309"/>
    </row>
    <row r="168" spans="1:13">
      <c r="A168" s="276"/>
      <c r="B168" s="308"/>
      <c r="D168" s="308"/>
      <c r="E168" s="308"/>
      <c r="F168" s="309"/>
      <c r="G168" s="309"/>
      <c r="H168" s="309"/>
      <c r="I168" s="309"/>
      <c r="J168" s="309"/>
      <c r="K168" s="309"/>
      <c r="L168" s="309"/>
      <c r="M168" s="309"/>
    </row>
    <row r="169" spans="1:13">
      <c r="H169" s="309"/>
    </row>
    <row r="175" spans="1:13">
      <c r="A175" s="282" t="s">
        <v>200</v>
      </c>
    </row>
    <row r="176" spans="1:13">
      <c r="A176" s="282" t="s">
        <v>201</v>
      </c>
    </row>
    <row r="177" spans="1:1">
      <c r="A177" s="282" t="s">
        <v>202</v>
      </c>
    </row>
    <row r="178" spans="1:1">
      <c r="A178" s="282" t="s">
        <v>203</v>
      </c>
    </row>
    <row r="179" spans="1:1">
      <c r="A179" s="282" t="s">
        <v>204</v>
      </c>
    </row>
    <row r="181" spans="1:1">
      <c r="A181" s="286" t="s">
        <v>205</v>
      </c>
    </row>
    <row r="182" spans="1:1">
      <c r="A182" s="307" t="s">
        <v>206</v>
      </c>
    </row>
    <row r="183" spans="1:1">
      <c r="A183" s="307" t="s">
        <v>207</v>
      </c>
    </row>
    <row r="184" spans="1:1">
      <c r="A184" s="307" t="s">
        <v>208</v>
      </c>
    </row>
    <row r="185" spans="1:1">
      <c r="A185" s="308" t="s">
        <v>209</v>
      </c>
    </row>
    <row r="186" spans="1:1">
      <c r="A186" s="308" t="s">
        <v>210</v>
      </c>
    </row>
    <row r="187" spans="1:1">
      <c r="A187" s="308" t="s">
        <v>211</v>
      </c>
    </row>
    <row r="188" spans="1:1">
      <c r="A188" s="308" t="s">
        <v>212</v>
      </c>
    </row>
    <row r="189" spans="1:1">
      <c r="A189" s="308" t="s">
        <v>213</v>
      </c>
    </row>
    <row r="190" spans="1:1">
      <c r="A190" s="308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8" sqref="B8:B9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5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91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91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91"/>
      <c r="M4" s="255"/>
      <c r="N4" s="255"/>
      <c r="O4" s="255"/>
    </row>
    <row r="5" spans="1:15" ht="25.5" customHeight="1">
      <c r="M5" s="246" t="s">
        <v>14</v>
      </c>
    </row>
    <row r="6" spans="1:15">
      <c r="A6" s="286" t="s">
        <v>15</v>
      </c>
      <c r="K6" s="266">
        <f>Main!B10</f>
        <v>44242</v>
      </c>
    </row>
    <row r="7" spans="1:15">
      <c r="A7"/>
    </row>
    <row r="8" spans="1:15" ht="28.5" customHeight="1">
      <c r="A8" s="546" t="s">
        <v>16</v>
      </c>
      <c r="B8" s="547" t="s">
        <v>18</v>
      </c>
      <c r="C8" s="545" t="s">
        <v>19</v>
      </c>
      <c r="D8" s="545" t="s">
        <v>20</v>
      </c>
      <c r="E8" s="545" t="s">
        <v>21</v>
      </c>
      <c r="F8" s="545"/>
      <c r="G8" s="545"/>
      <c r="H8" s="545" t="s">
        <v>22</v>
      </c>
      <c r="I8" s="545"/>
      <c r="J8" s="545"/>
      <c r="K8" s="260"/>
      <c r="L8" s="268"/>
      <c r="M8" s="268"/>
    </row>
    <row r="9" spans="1:15" ht="36" customHeight="1">
      <c r="A9" s="541"/>
      <c r="B9" s="543"/>
      <c r="C9" s="548" t="s">
        <v>23</v>
      </c>
      <c r="D9" s="548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92" t="s">
        <v>31</v>
      </c>
      <c r="M9" s="270" t="s">
        <v>215</v>
      </c>
    </row>
    <row r="10" spans="1:15">
      <c r="A10" s="287">
        <v>1</v>
      </c>
      <c r="B10" s="263" t="s">
        <v>216</v>
      </c>
      <c r="C10" s="288">
        <v>15163.3</v>
      </c>
      <c r="D10" s="289">
        <v>15162.6</v>
      </c>
      <c r="E10" s="289">
        <v>15081.7</v>
      </c>
      <c r="F10" s="289">
        <v>15000.1</v>
      </c>
      <c r="G10" s="289">
        <v>14919.2</v>
      </c>
      <c r="H10" s="289">
        <v>15244.2</v>
      </c>
      <c r="I10" s="289">
        <v>15325.099999999999</v>
      </c>
      <c r="J10" s="289">
        <v>15406.7</v>
      </c>
      <c r="K10" s="288">
        <v>15243.5</v>
      </c>
      <c r="L10" s="288">
        <v>15081</v>
      </c>
      <c r="M10" s="293"/>
    </row>
    <row r="11" spans="1:15">
      <c r="A11" s="287">
        <v>2</v>
      </c>
      <c r="B11" s="263" t="s">
        <v>217</v>
      </c>
      <c r="C11" s="290">
        <v>36108.9</v>
      </c>
      <c r="D11" s="265">
        <v>36043.983333333337</v>
      </c>
      <c r="E11" s="265">
        <v>35765.166666666672</v>
      </c>
      <c r="F11" s="265">
        <v>35421.433333333334</v>
      </c>
      <c r="G11" s="265">
        <v>35142.616666666669</v>
      </c>
      <c r="H11" s="265">
        <v>36387.716666666674</v>
      </c>
      <c r="I11" s="265">
        <v>36666.53333333334</v>
      </c>
      <c r="J11" s="265">
        <v>37010.266666666677</v>
      </c>
      <c r="K11" s="290">
        <v>36322.800000000003</v>
      </c>
      <c r="L11" s="290">
        <v>35700.25</v>
      </c>
      <c r="M11" s="293"/>
    </row>
    <row r="12" spans="1:15">
      <c r="A12" s="287">
        <v>3</v>
      </c>
      <c r="B12" s="271" t="s">
        <v>218</v>
      </c>
      <c r="C12" s="290">
        <v>1694.65</v>
      </c>
      <c r="D12" s="265">
        <v>1701.7333333333333</v>
      </c>
      <c r="E12" s="265">
        <v>1676.9166666666667</v>
      </c>
      <c r="F12" s="265">
        <v>1659.1833333333334</v>
      </c>
      <c r="G12" s="265">
        <v>1634.3666666666668</v>
      </c>
      <c r="H12" s="265">
        <v>1719.4666666666667</v>
      </c>
      <c r="I12" s="265">
        <v>1744.2833333333333</v>
      </c>
      <c r="J12" s="265">
        <v>1762.0166666666667</v>
      </c>
      <c r="K12" s="290">
        <v>1726.55</v>
      </c>
      <c r="L12" s="290">
        <v>1684</v>
      </c>
      <c r="M12" s="293"/>
    </row>
    <row r="13" spans="1:15">
      <c r="A13" s="287">
        <v>4</v>
      </c>
      <c r="B13" s="263" t="s">
        <v>219</v>
      </c>
      <c r="C13" s="290">
        <v>4108.1000000000004</v>
      </c>
      <c r="D13" s="265">
        <v>4111.95</v>
      </c>
      <c r="E13" s="265">
        <v>4077.8999999999996</v>
      </c>
      <c r="F13" s="265">
        <v>4047.7</v>
      </c>
      <c r="G13" s="265">
        <v>4013.6499999999996</v>
      </c>
      <c r="H13" s="265">
        <v>4142.1499999999996</v>
      </c>
      <c r="I13" s="265">
        <v>4176.2000000000007</v>
      </c>
      <c r="J13" s="265">
        <v>4206.3999999999996</v>
      </c>
      <c r="K13" s="290">
        <v>4146</v>
      </c>
      <c r="L13" s="290">
        <v>4081.75</v>
      </c>
      <c r="M13" s="293"/>
    </row>
    <row r="14" spans="1:15">
      <c r="A14" s="287">
        <v>5</v>
      </c>
      <c r="B14" s="263" t="s">
        <v>220</v>
      </c>
      <c r="C14" s="290">
        <v>26093.8</v>
      </c>
      <c r="D14" s="265">
        <v>26187.033333333336</v>
      </c>
      <c r="E14" s="265">
        <v>25919.016666666674</v>
      </c>
      <c r="F14" s="265">
        <v>25744.233333333337</v>
      </c>
      <c r="G14" s="265">
        <v>25476.216666666674</v>
      </c>
      <c r="H14" s="265">
        <v>26361.816666666673</v>
      </c>
      <c r="I14" s="265">
        <v>26629.833333333336</v>
      </c>
      <c r="J14" s="265">
        <v>26804.616666666672</v>
      </c>
      <c r="K14" s="290">
        <v>26455.05</v>
      </c>
      <c r="L14" s="290">
        <v>26012.25</v>
      </c>
      <c r="M14" s="293"/>
    </row>
    <row r="15" spans="1:15">
      <c r="A15" s="287">
        <v>6</v>
      </c>
      <c r="B15" s="263" t="s">
        <v>221</v>
      </c>
      <c r="C15" s="290">
        <v>2982.9</v>
      </c>
      <c r="D15" s="265">
        <v>2991.7333333333336</v>
      </c>
      <c r="E15" s="265">
        <v>2957.5166666666673</v>
      </c>
      <c r="F15" s="265">
        <v>2932.1333333333337</v>
      </c>
      <c r="G15" s="265">
        <v>2897.9166666666674</v>
      </c>
      <c r="H15" s="265">
        <v>3017.1166666666672</v>
      </c>
      <c r="I15" s="265">
        <v>3051.3333333333335</v>
      </c>
      <c r="J15" s="265">
        <v>3076.7166666666672</v>
      </c>
      <c r="K15" s="290">
        <v>3025.95</v>
      </c>
      <c r="L15" s="290">
        <v>2966.35</v>
      </c>
      <c r="M15" s="293"/>
    </row>
    <row r="16" spans="1:15">
      <c r="A16" s="287">
        <v>7</v>
      </c>
      <c r="B16" s="263" t="s">
        <v>222</v>
      </c>
      <c r="C16" s="290">
        <v>6739.1</v>
      </c>
      <c r="D16" s="265">
        <v>6745.6500000000005</v>
      </c>
      <c r="E16" s="265">
        <v>6695.7000000000007</v>
      </c>
      <c r="F16" s="265">
        <v>6652.3</v>
      </c>
      <c r="G16" s="265">
        <v>6602.35</v>
      </c>
      <c r="H16" s="265">
        <v>6789.0500000000011</v>
      </c>
      <c r="I16" s="265">
        <v>6839</v>
      </c>
      <c r="J16" s="265">
        <v>6882.4000000000015</v>
      </c>
      <c r="K16" s="290">
        <v>6795.6</v>
      </c>
      <c r="L16" s="290">
        <v>6702.25</v>
      </c>
      <c r="M16" s="293"/>
    </row>
    <row r="17" spans="1:13">
      <c r="A17" s="287">
        <v>8</v>
      </c>
      <c r="B17" s="263" t="s">
        <v>38</v>
      </c>
      <c r="C17" s="263">
        <v>1765.75</v>
      </c>
      <c r="D17" s="265">
        <v>1765.1499999999999</v>
      </c>
      <c r="E17" s="265">
        <v>1716.6999999999998</v>
      </c>
      <c r="F17" s="265">
        <v>1667.6499999999999</v>
      </c>
      <c r="G17" s="265">
        <v>1619.1999999999998</v>
      </c>
      <c r="H17" s="265">
        <v>1814.1999999999998</v>
      </c>
      <c r="I17" s="265">
        <v>1862.65</v>
      </c>
      <c r="J17" s="265">
        <v>1911.6999999999998</v>
      </c>
      <c r="K17" s="263">
        <v>1813.6</v>
      </c>
      <c r="L17" s="263">
        <v>1716.1</v>
      </c>
      <c r="M17" s="263">
        <v>36.73122</v>
      </c>
    </row>
    <row r="18" spans="1:13">
      <c r="A18" s="287">
        <v>9</v>
      </c>
      <c r="B18" s="263" t="s">
        <v>223</v>
      </c>
      <c r="C18" s="263">
        <v>1099.3</v>
      </c>
      <c r="D18" s="265">
        <v>1093.5666666666666</v>
      </c>
      <c r="E18" s="265">
        <v>1061.2333333333331</v>
      </c>
      <c r="F18" s="265">
        <v>1023.1666666666665</v>
      </c>
      <c r="G18" s="265">
        <v>990.83333333333303</v>
      </c>
      <c r="H18" s="265">
        <v>1131.6333333333332</v>
      </c>
      <c r="I18" s="265">
        <v>1163.9666666666667</v>
      </c>
      <c r="J18" s="265">
        <v>1202.0333333333333</v>
      </c>
      <c r="K18" s="263">
        <v>1125.9000000000001</v>
      </c>
      <c r="L18" s="263">
        <v>1055.5</v>
      </c>
      <c r="M18" s="263">
        <v>7.9704899999999999</v>
      </c>
    </row>
    <row r="19" spans="1:13">
      <c r="A19" s="287">
        <v>10</v>
      </c>
      <c r="B19" s="263" t="s">
        <v>736</v>
      </c>
      <c r="C19" s="264">
        <v>1214.1500000000001</v>
      </c>
      <c r="D19" s="265">
        <v>1218.7166666666667</v>
      </c>
      <c r="E19" s="265">
        <v>1200.4333333333334</v>
      </c>
      <c r="F19" s="265">
        <v>1186.7166666666667</v>
      </c>
      <c r="G19" s="265">
        <v>1168.4333333333334</v>
      </c>
      <c r="H19" s="265">
        <v>1232.4333333333334</v>
      </c>
      <c r="I19" s="265">
        <v>1250.7166666666667</v>
      </c>
      <c r="J19" s="265">
        <v>1264.4333333333334</v>
      </c>
      <c r="K19" s="263">
        <v>1237</v>
      </c>
      <c r="L19" s="263">
        <v>1205</v>
      </c>
      <c r="M19" s="263">
        <v>3.22784</v>
      </c>
    </row>
    <row r="20" spans="1:13">
      <c r="A20" s="287">
        <v>11</v>
      </c>
      <c r="B20" s="263" t="s">
        <v>289</v>
      </c>
      <c r="C20" s="263">
        <v>14439.1</v>
      </c>
      <c r="D20" s="265">
        <v>14424.699999999999</v>
      </c>
      <c r="E20" s="265">
        <v>14389.399999999998</v>
      </c>
      <c r="F20" s="265">
        <v>14339.699999999999</v>
      </c>
      <c r="G20" s="265">
        <v>14304.399999999998</v>
      </c>
      <c r="H20" s="265">
        <v>14474.399999999998</v>
      </c>
      <c r="I20" s="265">
        <v>14509.699999999997</v>
      </c>
      <c r="J20" s="265">
        <v>14559.399999999998</v>
      </c>
      <c r="K20" s="263">
        <v>14460</v>
      </c>
      <c r="L20" s="263">
        <v>14375</v>
      </c>
      <c r="M20" s="263">
        <v>0.12309</v>
      </c>
    </row>
    <row r="21" spans="1:13">
      <c r="A21" s="287">
        <v>12</v>
      </c>
      <c r="B21" s="263" t="s">
        <v>40</v>
      </c>
      <c r="C21" s="263">
        <v>718.95</v>
      </c>
      <c r="D21" s="265">
        <v>699.53333333333342</v>
      </c>
      <c r="E21" s="265">
        <v>674.61666666666679</v>
      </c>
      <c r="F21" s="265">
        <v>630.28333333333342</v>
      </c>
      <c r="G21" s="265">
        <v>605.36666666666679</v>
      </c>
      <c r="H21" s="265">
        <v>743.86666666666679</v>
      </c>
      <c r="I21" s="265">
        <v>768.78333333333353</v>
      </c>
      <c r="J21" s="265">
        <v>813.11666666666679</v>
      </c>
      <c r="K21" s="263">
        <v>724.45</v>
      </c>
      <c r="L21" s="263">
        <v>655.20000000000005</v>
      </c>
      <c r="M21" s="263">
        <v>168.10897</v>
      </c>
    </row>
    <row r="22" spans="1:13">
      <c r="A22" s="287">
        <v>13</v>
      </c>
      <c r="B22" s="263" t="s">
        <v>290</v>
      </c>
      <c r="C22" s="263">
        <v>1068.95</v>
      </c>
      <c r="D22" s="265">
        <v>1067.55</v>
      </c>
      <c r="E22" s="265">
        <v>1053.3999999999999</v>
      </c>
      <c r="F22" s="265">
        <v>1037.8499999999999</v>
      </c>
      <c r="G22" s="265">
        <v>1023.6999999999998</v>
      </c>
      <c r="H22" s="265">
        <v>1083.0999999999999</v>
      </c>
      <c r="I22" s="265">
        <v>1097.25</v>
      </c>
      <c r="J22" s="265">
        <v>1112.8</v>
      </c>
      <c r="K22" s="263">
        <v>1081.7</v>
      </c>
      <c r="L22" s="263">
        <v>1052</v>
      </c>
      <c r="M22" s="263">
        <v>45.324860000000001</v>
      </c>
    </row>
    <row r="23" spans="1:13">
      <c r="A23" s="287">
        <v>14</v>
      </c>
      <c r="B23" s="263" t="s">
        <v>41</v>
      </c>
      <c r="C23" s="263">
        <v>616.6</v>
      </c>
      <c r="D23" s="265">
        <v>608.11666666666667</v>
      </c>
      <c r="E23" s="265">
        <v>594.58333333333337</v>
      </c>
      <c r="F23" s="265">
        <v>572.56666666666672</v>
      </c>
      <c r="G23" s="265">
        <v>559.03333333333342</v>
      </c>
      <c r="H23" s="265">
        <v>630.13333333333333</v>
      </c>
      <c r="I23" s="265">
        <v>643.66666666666663</v>
      </c>
      <c r="J23" s="265">
        <v>665.68333333333328</v>
      </c>
      <c r="K23" s="263">
        <v>621.65</v>
      </c>
      <c r="L23" s="263">
        <v>586.1</v>
      </c>
      <c r="M23" s="263">
        <v>249.53701000000001</v>
      </c>
    </row>
    <row r="24" spans="1:13">
      <c r="A24" s="287">
        <v>15</v>
      </c>
      <c r="B24" s="263" t="s">
        <v>838</v>
      </c>
      <c r="C24" s="263">
        <v>382.55</v>
      </c>
      <c r="D24" s="265">
        <v>381.40000000000003</v>
      </c>
      <c r="E24" s="265">
        <v>379.40000000000009</v>
      </c>
      <c r="F24" s="265">
        <v>376.25000000000006</v>
      </c>
      <c r="G24" s="265">
        <v>374.25000000000011</v>
      </c>
      <c r="H24" s="265">
        <v>384.55000000000007</v>
      </c>
      <c r="I24" s="265">
        <v>386.54999999999995</v>
      </c>
      <c r="J24" s="265">
        <v>389.70000000000005</v>
      </c>
      <c r="K24" s="263">
        <v>383.4</v>
      </c>
      <c r="L24" s="263">
        <v>378.25</v>
      </c>
      <c r="M24" s="263">
        <v>12.19553</v>
      </c>
    </row>
    <row r="25" spans="1:13">
      <c r="A25" s="287">
        <v>16</v>
      </c>
      <c r="B25" s="263" t="s">
        <v>291</v>
      </c>
      <c r="C25" s="263">
        <v>627.54999999999995</v>
      </c>
      <c r="D25" s="265">
        <v>616.5333333333333</v>
      </c>
      <c r="E25" s="265">
        <v>600.16666666666663</v>
      </c>
      <c r="F25" s="265">
        <v>572.7833333333333</v>
      </c>
      <c r="G25" s="265">
        <v>556.41666666666663</v>
      </c>
      <c r="H25" s="265">
        <v>643.91666666666663</v>
      </c>
      <c r="I25" s="265">
        <v>660.28333333333342</v>
      </c>
      <c r="J25" s="265">
        <v>687.66666666666663</v>
      </c>
      <c r="K25" s="263">
        <v>632.9</v>
      </c>
      <c r="L25" s="263">
        <v>589.15</v>
      </c>
      <c r="M25" s="263">
        <v>24.14639</v>
      </c>
    </row>
    <row r="26" spans="1:13">
      <c r="A26" s="287">
        <v>17</v>
      </c>
      <c r="B26" s="263" t="s">
        <v>224</v>
      </c>
      <c r="C26" s="263">
        <v>88.7</v>
      </c>
      <c r="D26" s="265">
        <v>88.850000000000009</v>
      </c>
      <c r="E26" s="265">
        <v>88.000000000000014</v>
      </c>
      <c r="F26" s="265">
        <v>87.300000000000011</v>
      </c>
      <c r="G26" s="265">
        <v>86.450000000000017</v>
      </c>
      <c r="H26" s="265">
        <v>89.550000000000011</v>
      </c>
      <c r="I26" s="265">
        <v>90.4</v>
      </c>
      <c r="J26" s="265">
        <v>91.100000000000009</v>
      </c>
      <c r="K26" s="263">
        <v>89.7</v>
      </c>
      <c r="L26" s="263">
        <v>88.15</v>
      </c>
      <c r="M26" s="263">
        <v>13.056190000000001</v>
      </c>
    </row>
    <row r="27" spans="1:13">
      <c r="A27" s="287">
        <v>18</v>
      </c>
      <c r="B27" s="263" t="s">
        <v>225</v>
      </c>
      <c r="C27" s="263">
        <v>166.45</v>
      </c>
      <c r="D27" s="265">
        <v>166.6</v>
      </c>
      <c r="E27" s="265">
        <v>164.35</v>
      </c>
      <c r="F27" s="265">
        <v>162.25</v>
      </c>
      <c r="G27" s="265">
        <v>160</v>
      </c>
      <c r="H27" s="265">
        <v>168.7</v>
      </c>
      <c r="I27" s="265">
        <v>170.95</v>
      </c>
      <c r="J27" s="265">
        <v>173.04999999999998</v>
      </c>
      <c r="K27" s="263">
        <v>168.85</v>
      </c>
      <c r="L27" s="263">
        <v>164.5</v>
      </c>
      <c r="M27" s="263">
        <v>14.56945</v>
      </c>
    </row>
    <row r="28" spans="1:13">
      <c r="A28" s="287">
        <v>19</v>
      </c>
      <c r="B28" s="263" t="s">
        <v>226</v>
      </c>
      <c r="C28" s="263">
        <v>1804.6</v>
      </c>
      <c r="D28" s="265">
        <v>1808.5833333333333</v>
      </c>
      <c r="E28" s="265">
        <v>1788.1666666666665</v>
      </c>
      <c r="F28" s="265">
        <v>1771.7333333333333</v>
      </c>
      <c r="G28" s="265">
        <v>1751.3166666666666</v>
      </c>
      <c r="H28" s="265">
        <v>1825.0166666666664</v>
      </c>
      <c r="I28" s="265">
        <v>1845.4333333333329</v>
      </c>
      <c r="J28" s="265">
        <v>1861.8666666666663</v>
      </c>
      <c r="K28" s="263">
        <v>1829</v>
      </c>
      <c r="L28" s="263">
        <v>1792.15</v>
      </c>
      <c r="M28" s="263">
        <v>0.37163000000000002</v>
      </c>
    </row>
    <row r="29" spans="1:13">
      <c r="A29" s="287">
        <v>20</v>
      </c>
      <c r="B29" s="263" t="s">
        <v>295</v>
      </c>
      <c r="C29" s="263">
        <v>965.9</v>
      </c>
      <c r="D29" s="265">
        <v>957.43333333333339</v>
      </c>
      <c r="E29" s="265">
        <v>943.71666666666681</v>
      </c>
      <c r="F29" s="265">
        <v>921.53333333333342</v>
      </c>
      <c r="G29" s="265">
        <v>907.81666666666683</v>
      </c>
      <c r="H29" s="265">
        <v>979.61666666666679</v>
      </c>
      <c r="I29" s="265">
        <v>993.33333333333348</v>
      </c>
      <c r="J29" s="265">
        <v>1015.5166666666668</v>
      </c>
      <c r="K29" s="263">
        <v>971.15</v>
      </c>
      <c r="L29" s="263">
        <v>935.25</v>
      </c>
      <c r="M29" s="263">
        <v>6.2914300000000001</v>
      </c>
    </row>
    <row r="30" spans="1:13">
      <c r="A30" s="287">
        <v>21</v>
      </c>
      <c r="B30" s="263" t="s">
        <v>227</v>
      </c>
      <c r="C30" s="263">
        <v>2869.25</v>
      </c>
      <c r="D30" s="265">
        <v>2876.4166666666665</v>
      </c>
      <c r="E30" s="265">
        <v>2852.833333333333</v>
      </c>
      <c r="F30" s="265">
        <v>2836.4166666666665</v>
      </c>
      <c r="G30" s="265">
        <v>2812.833333333333</v>
      </c>
      <c r="H30" s="265">
        <v>2892.833333333333</v>
      </c>
      <c r="I30" s="265">
        <v>2916.4166666666661</v>
      </c>
      <c r="J30" s="265">
        <v>2932.833333333333</v>
      </c>
      <c r="K30" s="263">
        <v>2900</v>
      </c>
      <c r="L30" s="263">
        <v>2860</v>
      </c>
      <c r="M30" s="263">
        <v>0.50539999999999996</v>
      </c>
    </row>
    <row r="31" spans="1:13">
      <c r="A31" s="287">
        <v>22</v>
      </c>
      <c r="B31" s="263" t="s">
        <v>44</v>
      </c>
      <c r="C31" s="263">
        <v>987.65</v>
      </c>
      <c r="D31" s="265">
        <v>984.5</v>
      </c>
      <c r="E31" s="265">
        <v>969.15</v>
      </c>
      <c r="F31" s="265">
        <v>950.65</v>
      </c>
      <c r="G31" s="265">
        <v>935.3</v>
      </c>
      <c r="H31" s="265">
        <v>1003</v>
      </c>
      <c r="I31" s="265">
        <v>1018.3499999999999</v>
      </c>
      <c r="J31" s="265">
        <v>1036.8499999999999</v>
      </c>
      <c r="K31" s="263">
        <v>999.85</v>
      </c>
      <c r="L31" s="263">
        <v>966</v>
      </c>
      <c r="M31" s="263">
        <v>6.7225099999999998</v>
      </c>
    </row>
    <row r="32" spans="1:13">
      <c r="A32" s="287">
        <v>23</v>
      </c>
      <c r="B32" s="263" t="s">
        <v>45</v>
      </c>
      <c r="C32" s="263">
        <v>277.45</v>
      </c>
      <c r="D32" s="265">
        <v>278.86666666666662</v>
      </c>
      <c r="E32" s="265">
        <v>272.83333333333326</v>
      </c>
      <c r="F32" s="265">
        <v>268.21666666666664</v>
      </c>
      <c r="G32" s="265">
        <v>262.18333333333328</v>
      </c>
      <c r="H32" s="265">
        <v>283.48333333333323</v>
      </c>
      <c r="I32" s="265">
        <v>289.51666666666665</v>
      </c>
      <c r="J32" s="265">
        <v>294.13333333333321</v>
      </c>
      <c r="K32" s="263">
        <v>284.89999999999998</v>
      </c>
      <c r="L32" s="263">
        <v>274.25</v>
      </c>
      <c r="M32" s="263">
        <v>99.376769999999993</v>
      </c>
    </row>
    <row r="33" spans="1:13">
      <c r="A33" s="287">
        <v>24</v>
      </c>
      <c r="B33" s="263" t="s">
        <v>46</v>
      </c>
      <c r="C33" s="263">
        <v>2748.1</v>
      </c>
      <c r="D33" s="265">
        <v>2754.7333333333336</v>
      </c>
      <c r="E33" s="265">
        <v>2719.4666666666672</v>
      </c>
      <c r="F33" s="265">
        <v>2690.8333333333335</v>
      </c>
      <c r="G33" s="265">
        <v>2655.5666666666671</v>
      </c>
      <c r="H33" s="265">
        <v>2783.3666666666672</v>
      </c>
      <c r="I33" s="265">
        <v>2818.6333333333337</v>
      </c>
      <c r="J33" s="265">
        <v>2847.2666666666673</v>
      </c>
      <c r="K33" s="263">
        <v>2790</v>
      </c>
      <c r="L33" s="263">
        <v>2726.1</v>
      </c>
      <c r="M33" s="263">
        <v>6.9356200000000001</v>
      </c>
    </row>
    <row r="34" spans="1:13">
      <c r="A34" s="287">
        <v>25</v>
      </c>
      <c r="B34" s="263" t="s">
        <v>47</v>
      </c>
      <c r="C34" s="263">
        <v>239.6</v>
      </c>
      <c r="D34" s="265">
        <v>239.83333333333334</v>
      </c>
      <c r="E34" s="265">
        <v>236.31666666666669</v>
      </c>
      <c r="F34" s="265">
        <v>233.03333333333336</v>
      </c>
      <c r="G34" s="265">
        <v>229.51666666666671</v>
      </c>
      <c r="H34" s="265">
        <v>243.11666666666667</v>
      </c>
      <c r="I34" s="265">
        <v>246.63333333333333</v>
      </c>
      <c r="J34" s="265">
        <v>249.91666666666666</v>
      </c>
      <c r="K34" s="263">
        <v>243.35</v>
      </c>
      <c r="L34" s="263">
        <v>236.55</v>
      </c>
      <c r="M34" s="263">
        <v>94.076490000000007</v>
      </c>
    </row>
    <row r="35" spans="1:13">
      <c r="A35" s="287">
        <v>26</v>
      </c>
      <c r="B35" s="263" t="s">
        <v>48</v>
      </c>
      <c r="C35" s="263">
        <v>128.25</v>
      </c>
      <c r="D35" s="265">
        <v>129.04999999999998</v>
      </c>
      <c r="E35" s="265">
        <v>125.09999999999997</v>
      </c>
      <c r="F35" s="265">
        <v>121.94999999999999</v>
      </c>
      <c r="G35" s="265">
        <v>117.99999999999997</v>
      </c>
      <c r="H35" s="265">
        <v>132.19999999999996</v>
      </c>
      <c r="I35" s="265">
        <v>136.14999999999995</v>
      </c>
      <c r="J35" s="265">
        <v>139.29999999999995</v>
      </c>
      <c r="K35" s="263">
        <v>133</v>
      </c>
      <c r="L35" s="263">
        <v>125.9</v>
      </c>
      <c r="M35" s="263">
        <v>796.28255000000001</v>
      </c>
    </row>
    <row r="36" spans="1:13">
      <c r="A36" s="287">
        <v>27</v>
      </c>
      <c r="B36" s="263" t="s">
        <v>50</v>
      </c>
      <c r="C36" s="263">
        <v>2486.1</v>
      </c>
      <c r="D36" s="265">
        <v>2491.1</v>
      </c>
      <c r="E36" s="265">
        <v>2459.1999999999998</v>
      </c>
      <c r="F36" s="265">
        <v>2432.2999999999997</v>
      </c>
      <c r="G36" s="265">
        <v>2400.3999999999996</v>
      </c>
      <c r="H36" s="265">
        <v>2518</v>
      </c>
      <c r="I36" s="265">
        <v>2549.9000000000005</v>
      </c>
      <c r="J36" s="265">
        <v>2576.8000000000002</v>
      </c>
      <c r="K36" s="263">
        <v>2523</v>
      </c>
      <c r="L36" s="263">
        <v>2464.1999999999998</v>
      </c>
      <c r="M36" s="263">
        <v>13.76085</v>
      </c>
    </row>
    <row r="37" spans="1:13">
      <c r="A37" s="287">
        <v>28</v>
      </c>
      <c r="B37" s="263" t="s">
        <v>52</v>
      </c>
      <c r="C37" s="263">
        <v>929.95</v>
      </c>
      <c r="D37" s="265">
        <v>933.66666666666663</v>
      </c>
      <c r="E37" s="265">
        <v>919.83333333333326</v>
      </c>
      <c r="F37" s="265">
        <v>909.71666666666658</v>
      </c>
      <c r="G37" s="265">
        <v>895.88333333333321</v>
      </c>
      <c r="H37" s="265">
        <v>943.7833333333333</v>
      </c>
      <c r="I37" s="265">
        <v>957.61666666666656</v>
      </c>
      <c r="J37" s="265">
        <v>967.73333333333335</v>
      </c>
      <c r="K37" s="263">
        <v>947.5</v>
      </c>
      <c r="L37" s="263">
        <v>923.55</v>
      </c>
      <c r="M37" s="263">
        <v>26.414850000000001</v>
      </c>
    </row>
    <row r="38" spans="1:13">
      <c r="A38" s="287">
        <v>29</v>
      </c>
      <c r="B38" s="263" t="s">
        <v>228</v>
      </c>
      <c r="C38" s="263">
        <v>2928.9</v>
      </c>
      <c r="D38" s="265">
        <v>2935.8166666666671</v>
      </c>
      <c r="E38" s="265">
        <v>2908.0833333333339</v>
      </c>
      <c r="F38" s="265">
        <v>2887.2666666666669</v>
      </c>
      <c r="G38" s="265">
        <v>2859.5333333333338</v>
      </c>
      <c r="H38" s="265">
        <v>2956.6333333333341</v>
      </c>
      <c r="I38" s="265">
        <v>2984.3666666666668</v>
      </c>
      <c r="J38" s="265">
        <v>3005.1833333333343</v>
      </c>
      <c r="K38" s="263">
        <v>2963.55</v>
      </c>
      <c r="L38" s="263">
        <v>2915</v>
      </c>
      <c r="M38" s="263">
        <v>1.88886</v>
      </c>
    </row>
    <row r="39" spans="1:13">
      <c r="A39" s="287">
        <v>30</v>
      </c>
      <c r="B39" s="263" t="s">
        <v>54</v>
      </c>
      <c r="C39" s="263">
        <v>750.4</v>
      </c>
      <c r="D39" s="265">
        <v>746.54999999999984</v>
      </c>
      <c r="E39" s="265">
        <v>738.39999999999964</v>
      </c>
      <c r="F39" s="265">
        <v>726.39999999999975</v>
      </c>
      <c r="G39" s="265">
        <v>718.24999999999955</v>
      </c>
      <c r="H39" s="265">
        <v>758.54999999999973</v>
      </c>
      <c r="I39" s="265">
        <v>766.7</v>
      </c>
      <c r="J39" s="265">
        <v>778.69999999999982</v>
      </c>
      <c r="K39" s="263">
        <v>754.7</v>
      </c>
      <c r="L39" s="263">
        <v>734.55</v>
      </c>
      <c r="M39" s="263">
        <v>156.68441999999999</v>
      </c>
    </row>
    <row r="40" spans="1:13">
      <c r="A40" s="287">
        <v>31</v>
      </c>
      <c r="B40" s="263" t="s">
        <v>55</v>
      </c>
      <c r="C40" s="263">
        <v>4136.05</v>
      </c>
      <c r="D40" s="265">
        <v>4149.6166666666668</v>
      </c>
      <c r="E40" s="265">
        <v>4103.4333333333334</v>
      </c>
      <c r="F40" s="265">
        <v>4070.8166666666666</v>
      </c>
      <c r="G40" s="265">
        <v>4024.6333333333332</v>
      </c>
      <c r="H40" s="265">
        <v>4182.2333333333336</v>
      </c>
      <c r="I40" s="265">
        <v>4228.4166666666679</v>
      </c>
      <c r="J40" s="265">
        <v>4261.0333333333338</v>
      </c>
      <c r="K40" s="263">
        <v>4195.8</v>
      </c>
      <c r="L40" s="263">
        <v>4117</v>
      </c>
      <c r="M40" s="263">
        <v>3.6006300000000002</v>
      </c>
    </row>
    <row r="41" spans="1:13">
      <c r="A41" s="287">
        <v>32</v>
      </c>
      <c r="B41" s="263" t="s">
        <v>58</v>
      </c>
      <c r="C41" s="263">
        <v>5577.45</v>
      </c>
      <c r="D41" s="265">
        <v>5575.833333333333</v>
      </c>
      <c r="E41" s="265">
        <v>5533.6666666666661</v>
      </c>
      <c r="F41" s="265">
        <v>5489.8833333333332</v>
      </c>
      <c r="G41" s="265">
        <v>5447.7166666666662</v>
      </c>
      <c r="H41" s="265">
        <v>5619.6166666666659</v>
      </c>
      <c r="I41" s="265">
        <v>5661.7833333333319</v>
      </c>
      <c r="J41" s="265">
        <v>5705.5666666666657</v>
      </c>
      <c r="K41" s="263">
        <v>5618</v>
      </c>
      <c r="L41" s="263">
        <v>5532.05</v>
      </c>
      <c r="M41" s="263">
        <v>16.252680000000002</v>
      </c>
    </row>
    <row r="42" spans="1:13">
      <c r="A42" s="287">
        <v>33</v>
      </c>
      <c r="B42" s="263" t="s">
        <v>57</v>
      </c>
      <c r="C42" s="263">
        <v>10278.799999999999</v>
      </c>
      <c r="D42" s="265">
        <v>10259.316666666666</v>
      </c>
      <c r="E42" s="265">
        <v>10187.483333333332</v>
      </c>
      <c r="F42" s="265">
        <v>10096.166666666666</v>
      </c>
      <c r="G42" s="265">
        <v>10024.333333333332</v>
      </c>
      <c r="H42" s="265">
        <v>10350.633333333331</v>
      </c>
      <c r="I42" s="265">
        <v>10422.466666666667</v>
      </c>
      <c r="J42" s="265">
        <v>10513.783333333331</v>
      </c>
      <c r="K42" s="263">
        <v>10331.15</v>
      </c>
      <c r="L42" s="263">
        <v>10168</v>
      </c>
      <c r="M42" s="263">
        <v>3.8028499999999998</v>
      </c>
    </row>
    <row r="43" spans="1:13">
      <c r="A43" s="287">
        <v>34</v>
      </c>
      <c r="B43" s="263" t="s">
        <v>229</v>
      </c>
      <c r="C43" s="263">
        <v>3544.6</v>
      </c>
      <c r="D43" s="265">
        <v>3553.9</v>
      </c>
      <c r="E43" s="265">
        <v>3517.8</v>
      </c>
      <c r="F43" s="265">
        <v>3491</v>
      </c>
      <c r="G43" s="265">
        <v>3454.9</v>
      </c>
      <c r="H43" s="265">
        <v>3580.7000000000003</v>
      </c>
      <c r="I43" s="265">
        <v>3616.7999999999997</v>
      </c>
      <c r="J43" s="265">
        <v>3643.6000000000004</v>
      </c>
      <c r="K43" s="263">
        <v>3590</v>
      </c>
      <c r="L43" s="263">
        <v>3527.1</v>
      </c>
      <c r="M43" s="263">
        <v>0.38823999999999997</v>
      </c>
    </row>
    <row r="44" spans="1:13">
      <c r="A44" s="287">
        <v>35</v>
      </c>
      <c r="B44" s="263" t="s">
        <v>59</v>
      </c>
      <c r="C44" s="263">
        <v>1655.15</v>
      </c>
      <c r="D44" s="265">
        <v>1660.1833333333334</v>
      </c>
      <c r="E44" s="265">
        <v>1641.4166666666667</v>
      </c>
      <c r="F44" s="265">
        <v>1627.6833333333334</v>
      </c>
      <c r="G44" s="265">
        <v>1608.9166666666667</v>
      </c>
      <c r="H44" s="265">
        <v>1673.9166666666667</v>
      </c>
      <c r="I44" s="265">
        <v>1692.6833333333332</v>
      </c>
      <c r="J44" s="265">
        <v>1706.4166666666667</v>
      </c>
      <c r="K44" s="263">
        <v>1678.95</v>
      </c>
      <c r="L44" s="263">
        <v>1646.45</v>
      </c>
      <c r="M44" s="263">
        <v>9.7568099999999998</v>
      </c>
    </row>
    <row r="45" spans="1:13">
      <c r="A45" s="287">
        <v>36</v>
      </c>
      <c r="B45" s="263" t="s">
        <v>230</v>
      </c>
      <c r="C45" s="263">
        <v>337.5</v>
      </c>
      <c r="D45" s="265">
        <v>337.51666666666671</v>
      </c>
      <c r="E45" s="265">
        <v>333.08333333333343</v>
      </c>
      <c r="F45" s="265">
        <v>328.66666666666674</v>
      </c>
      <c r="G45" s="265">
        <v>324.23333333333346</v>
      </c>
      <c r="H45" s="265">
        <v>341.93333333333339</v>
      </c>
      <c r="I45" s="265">
        <v>346.36666666666667</v>
      </c>
      <c r="J45" s="265">
        <v>350.78333333333336</v>
      </c>
      <c r="K45" s="263">
        <v>341.95</v>
      </c>
      <c r="L45" s="263">
        <v>333.1</v>
      </c>
      <c r="M45" s="263">
        <v>94.553319999999999</v>
      </c>
    </row>
    <row r="46" spans="1:13">
      <c r="A46" s="287">
        <v>37</v>
      </c>
      <c r="B46" s="263" t="s">
        <v>60</v>
      </c>
      <c r="C46" s="263">
        <v>78.349999999999994</v>
      </c>
      <c r="D46" s="265">
        <v>78.283333333333331</v>
      </c>
      <c r="E46" s="265">
        <v>77.066666666666663</v>
      </c>
      <c r="F46" s="265">
        <v>75.783333333333331</v>
      </c>
      <c r="G46" s="265">
        <v>74.566666666666663</v>
      </c>
      <c r="H46" s="265">
        <v>79.566666666666663</v>
      </c>
      <c r="I46" s="265">
        <v>80.783333333333331</v>
      </c>
      <c r="J46" s="265">
        <v>82.066666666666663</v>
      </c>
      <c r="K46" s="263">
        <v>79.5</v>
      </c>
      <c r="L46" s="263">
        <v>77</v>
      </c>
      <c r="M46" s="263">
        <v>484.90726999999998</v>
      </c>
    </row>
    <row r="47" spans="1:13">
      <c r="A47" s="287">
        <v>38</v>
      </c>
      <c r="B47" s="263" t="s">
        <v>61</v>
      </c>
      <c r="C47" s="263">
        <v>58.85</v>
      </c>
      <c r="D47" s="265">
        <v>59.333333333333336</v>
      </c>
      <c r="E47" s="265">
        <v>58.116666666666674</v>
      </c>
      <c r="F47" s="265">
        <v>57.38333333333334</v>
      </c>
      <c r="G47" s="265">
        <v>56.166666666666679</v>
      </c>
      <c r="H47" s="265">
        <v>60.06666666666667</v>
      </c>
      <c r="I47" s="265">
        <v>61.283333333333324</v>
      </c>
      <c r="J47" s="265">
        <v>62.016666666666666</v>
      </c>
      <c r="K47" s="263">
        <v>60.55</v>
      </c>
      <c r="L47" s="263">
        <v>58.6</v>
      </c>
      <c r="M47" s="263">
        <v>40.749560000000002</v>
      </c>
    </row>
    <row r="48" spans="1:13">
      <c r="A48" s="287">
        <v>39</v>
      </c>
      <c r="B48" s="263" t="s">
        <v>62</v>
      </c>
      <c r="C48" s="263">
        <v>1527.45</v>
      </c>
      <c r="D48" s="265">
        <v>1539.5833333333333</v>
      </c>
      <c r="E48" s="265">
        <v>1510.3666666666666</v>
      </c>
      <c r="F48" s="265">
        <v>1493.2833333333333</v>
      </c>
      <c r="G48" s="265">
        <v>1464.0666666666666</v>
      </c>
      <c r="H48" s="265">
        <v>1556.6666666666665</v>
      </c>
      <c r="I48" s="265">
        <v>1585.8833333333332</v>
      </c>
      <c r="J48" s="265">
        <v>1602.9666666666665</v>
      </c>
      <c r="K48" s="263">
        <v>1568.8</v>
      </c>
      <c r="L48" s="263">
        <v>1522.5</v>
      </c>
      <c r="M48" s="263">
        <v>10.690670000000001</v>
      </c>
    </row>
    <row r="49" spans="1:13">
      <c r="A49" s="287">
        <v>40</v>
      </c>
      <c r="B49" s="263" t="s">
        <v>65</v>
      </c>
      <c r="C49" s="263">
        <v>770.35</v>
      </c>
      <c r="D49" s="265">
        <v>765.68333333333339</v>
      </c>
      <c r="E49" s="265">
        <v>758.36666666666679</v>
      </c>
      <c r="F49" s="265">
        <v>746.38333333333344</v>
      </c>
      <c r="G49" s="265">
        <v>739.06666666666683</v>
      </c>
      <c r="H49" s="265">
        <v>777.66666666666674</v>
      </c>
      <c r="I49" s="265">
        <v>784.98333333333335</v>
      </c>
      <c r="J49" s="265">
        <v>796.9666666666667</v>
      </c>
      <c r="K49" s="263">
        <v>773</v>
      </c>
      <c r="L49" s="263">
        <v>753.7</v>
      </c>
      <c r="M49" s="263">
        <v>14.97926</v>
      </c>
    </row>
    <row r="50" spans="1:13">
      <c r="A50" s="287">
        <v>41</v>
      </c>
      <c r="B50" s="263" t="s">
        <v>64</v>
      </c>
      <c r="C50" s="263">
        <v>136.25</v>
      </c>
      <c r="D50" s="265">
        <v>135.79999999999998</v>
      </c>
      <c r="E50" s="265">
        <v>134.59999999999997</v>
      </c>
      <c r="F50" s="265">
        <v>132.94999999999999</v>
      </c>
      <c r="G50" s="265">
        <v>131.74999999999997</v>
      </c>
      <c r="H50" s="265">
        <v>137.44999999999996</v>
      </c>
      <c r="I50" s="265">
        <v>138.64999999999995</v>
      </c>
      <c r="J50" s="265">
        <v>140.29999999999995</v>
      </c>
      <c r="K50" s="263">
        <v>137</v>
      </c>
      <c r="L50" s="263">
        <v>134.15</v>
      </c>
      <c r="M50" s="263">
        <v>82.687550000000002</v>
      </c>
    </row>
    <row r="51" spans="1:13">
      <c r="A51" s="287">
        <v>42</v>
      </c>
      <c r="B51" s="263" t="s">
        <v>66</v>
      </c>
      <c r="C51" s="263">
        <v>640.1</v>
      </c>
      <c r="D51" s="265">
        <v>639.2833333333333</v>
      </c>
      <c r="E51" s="265">
        <v>624.56666666666661</v>
      </c>
      <c r="F51" s="265">
        <v>609.0333333333333</v>
      </c>
      <c r="G51" s="265">
        <v>594.31666666666661</v>
      </c>
      <c r="H51" s="265">
        <v>654.81666666666661</v>
      </c>
      <c r="I51" s="265">
        <v>669.5333333333333</v>
      </c>
      <c r="J51" s="265">
        <v>685.06666666666661</v>
      </c>
      <c r="K51" s="263">
        <v>654</v>
      </c>
      <c r="L51" s="263">
        <v>623.75</v>
      </c>
      <c r="M51" s="263">
        <v>62.161430000000003</v>
      </c>
    </row>
    <row r="52" spans="1:13">
      <c r="A52" s="287">
        <v>43</v>
      </c>
      <c r="B52" s="263" t="s">
        <v>69</v>
      </c>
      <c r="C52" s="263">
        <v>38.799999999999997</v>
      </c>
      <c r="D52" s="265">
        <v>38.949999999999996</v>
      </c>
      <c r="E52" s="265">
        <v>38.449999999999989</v>
      </c>
      <c r="F52" s="265">
        <v>38.099999999999994</v>
      </c>
      <c r="G52" s="265">
        <v>37.599999999999987</v>
      </c>
      <c r="H52" s="265">
        <v>39.29999999999999</v>
      </c>
      <c r="I52" s="265">
        <v>39.800000000000004</v>
      </c>
      <c r="J52" s="265">
        <v>40.149999999999991</v>
      </c>
      <c r="K52" s="263">
        <v>39.450000000000003</v>
      </c>
      <c r="L52" s="263">
        <v>38.6</v>
      </c>
      <c r="M52" s="263">
        <v>247.70265000000001</v>
      </c>
    </row>
    <row r="53" spans="1:13">
      <c r="A53" s="287">
        <v>44</v>
      </c>
      <c r="B53" s="263" t="s">
        <v>73</v>
      </c>
      <c r="C53" s="263">
        <v>418.1</v>
      </c>
      <c r="D53" s="265">
        <v>419.51666666666671</v>
      </c>
      <c r="E53" s="265">
        <v>413.18333333333339</v>
      </c>
      <c r="F53" s="265">
        <v>408.26666666666671</v>
      </c>
      <c r="G53" s="265">
        <v>401.93333333333339</v>
      </c>
      <c r="H53" s="265">
        <v>424.43333333333339</v>
      </c>
      <c r="I53" s="265">
        <v>430.76666666666677</v>
      </c>
      <c r="J53" s="265">
        <v>435.68333333333339</v>
      </c>
      <c r="K53" s="263">
        <v>425.85</v>
      </c>
      <c r="L53" s="263">
        <v>414.6</v>
      </c>
      <c r="M53" s="263">
        <v>54.709449999999997</v>
      </c>
    </row>
    <row r="54" spans="1:13">
      <c r="A54" s="287">
        <v>45</v>
      </c>
      <c r="B54" s="263" t="s">
        <v>68</v>
      </c>
      <c r="C54" s="263">
        <v>586.25</v>
      </c>
      <c r="D54" s="265">
        <v>589.56666666666661</v>
      </c>
      <c r="E54" s="265">
        <v>581.28333333333319</v>
      </c>
      <c r="F54" s="265">
        <v>576.31666666666661</v>
      </c>
      <c r="G54" s="265">
        <v>568.03333333333319</v>
      </c>
      <c r="H54" s="265">
        <v>594.53333333333319</v>
      </c>
      <c r="I54" s="265">
        <v>602.81666666666649</v>
      </c>
      <c r="J54" s="265">
        <v>607.78333333333319</v>
      </c>
      <c r="K54" s="263">
        <v>597.85</v>
      </c>
      <c r="L54" s="263">
        <v>584.6</v>
      </c>
      <c r="M54" s="263">
        <v>156.11939000000001</v>
      </c>
    </row>
    <row r="55" spans="1:13">
      <c r="A55" s="287">
        <v>46</v>
      </c>
      <c r="B55" s="263" t="s">
        <v>70</v>
      </c>
      <c r="C55" s="263">
        <v>408.05</v>
      </c>
      <c r="D55" s="265">
        <v>407.7</v>
      </c>
      <c r="E55" s="265">
        <v>404.15</v>
      </c>
      <c r="F55" s="265">
        <v>400.25</v>
      </c>
      <c r="G55" s="265">
        <v>396.7</v>
      </c>
      <c r="H55" s="265">
        <v>411.59999999999997</v>
      </c>
      <c r="I55" s="265">
        <v>415.15000000000003</v>
      </c>
      <c r="J55" s="265">
        <v>419.04999999999995</v>
      </c>
      <c r="K55" s="263">
        <v>411.25</v>
      </c>
      <c r="L55" s="263">
        <v>403.8</v>
      </c>
      <c r="M55" s="263">
        <v>29.986899999999999</v>
      </c>
    </row>
    <row r="56" spans="1:13">
      <c r="A56" s="287">
        <v>47</v>
      </c>
      <c r="B56" s="263" t="s">
        <v>231</v>
      </c>
      <c r="C56" s="263">
        <v>1241.3</v>
      </c>
      <c r="D56" s="265">
        <v>1247.1666666666667</v>
      </c>
      <c r="E56" s="265">
        <v>1230.0833333333335</v>
      </c>
      <c r="F56" s="265">
        <v>1218.8666666666668</v>
      </c>
      <c r="G56" s="265">
        <v>1201.7833333333335</v>
      </c>
      <c r="H56" s="265">
        <v>1258.3833333333334</v>
      </c>
      <c r="I56" s="265">
        <v>1275.4666666666669</v>
      </c>
      <c r="J56" s="265">
        <v>1286.6833333333334</v>
      </c>
      <c r="K56" s="263">
        <v>1264.25</v>
      </c>
      <c r="L56" s="263">
        <v>1235.95</v>
      </c>
      <c r="M56" s="263">
        <v>0.30153999999999997</v>
      </c>
    </row>
    <row r="57" spans="1:13">
      <c r="A57" s="287">
        <v>48</v>
      </c>
      <c r="B57" s="263" t="s">
        <v>71</v>
      </c>
      <c r="C57" s="263">
        <v>15615.35</v>
      </c>
      <c r="D57" s="265">
        <v>15778.4</v>
      </c>
      <c r="E57" s="265">
        <v>15357.15</v>
      </c>
      <c r="F57" s="265">
        <v>15098.95</v>
      </c>
      <c r="G57" s="265">
        <v>14677.7</v>
      </c>
      <c r="H57" s="265">
        <v>16036.599999999999</v>
      </c>
      <c r="I57" s="265">
        <v>16457.849999999999</v>
      </c>
      <c r="J57" s="265">
        <v>16716.049999999996</v>
      </c>
      <c r="K57" s="263">
        <v>16199.65</v>
      </c>
      <c r="L57" s="263">
        <v>15520.2</v>
      </c>
      <c r="M57" s="263">
        <v>1.2989299999999999</v>
      </c>
    </row>
    <row r="58" spans="1:13">
      <c r="A58" s="287">
        <v>49</v>
      </c>
      <c r="B58" s="263" t="s">
        <v>74</v>
      </c>
      <c r="C58" s="263">
        <v>3421.25</v>
      </c>
      <c r="D58" s="265">
        <v>3439.7666666666664</v>
      </c>
      <c r="E58" s="265">
        <v>3390.5333333333328</v>
      </c>
      <c r="F58" s="265">
        <v>3359.8166666666666</v>
      </c>
      <c r="G58" s="265">
        <v>3310.583333333333</v>
      </c>
      <c r="H58" s="265">
        <v>3470.4833333333327</v>
      </c>
      <c r="I58" s="265">
        <v>3519.7166666666662</v>
      </c>
      <c r="J58" s="265">
        <v>3550.4333333333325</v>
      </c>
      <c r="K58" s="263">
        <v>3489</v>
      </c>
      <c r="L58" s="263">
        <v>3409.05</v>
      </c>
      <c r="M58" s="263">
        <v>6.1887400000000001</v>
      </c>
    </row>
    <row r="59" spans="1:13">
      <c r="A59" s="287">
        <v>50</v>
      </c>
      <c r="B59" s="263" t="s">
        <v>80</v>
      </c>
      <c r="C59" s="263">
        <v>621.25</v>
      </c>
      <c r="D59" s="265">
        <v>621.9666666666667</v>
      </c>
      <c r="E59" s="265">
        <v>617.28333333333342</v>
      </c>
      <c r="F59" s="265">
        <v>613.31666666666672</v>
      </c>
      <c r="G59" s="265">
        <v>608.63333333333344</v>
      </c>
      <c r="H59" s="265">
        <v>625.93333333333339</v>
      </c>
      <c r="I59" s="265">
        <v>630.61666666666679</v>
      </c>
      <c r="J59" s="265">
        <v>634.58333333333337</v>
      </c>
      <c r="K59" s="263">
        <v>626.65</v>
      </c>
      <c r="L59" s="263">
        <v>618</v>
      </c>
      <c r="M59" s="263">
        <v>1.9201999999999999</v>
      </c>
    </row>
    <row r="60" spans="1:13">
      <c r="A60" s="287">
        <v>51</v>
      </c>
      <c r="B60" s="263" t="s">
        <v>75</v>
      </c>
      <c r="C60" s="263">
        <v>468.05</v>
      </c>
      <c r="D60" s="265">
        <v>471.2166666666667</v>
      </c>
      <c r="E60" s="265">
        <v>463.43333333333339</v>
      </c>
      <c r="F60" s="265">
        <v>458.81666666666672</v>
      </c>
      <c r="G60" s="265">
        <v>451.03333333333342</v>
      </c>
      <c r="H60" s="265">
        <v>475.83333333333337</v>
      </c>
      <c r="I60" s="265">
        <v>483.61666666666667</v>
      </c>
      <c r="J60" s="265">
        <v>488.23333333333335</v>
      </c>
      <c r="K60" s="263">
        <v>479</v>
      </c>
      <c r="L60" s="263">
        <v>466.6</v>
      </c>
      <c r="M60" s="263">
        <v>30.297499999999999</v>
      </c>
    </row>
    <row r="61" spans="1:13">
      <c r="A61" s="287">
        <v>52</v>
      </c>
      <c r="B61" s="263" t="s">
        <v>76</v>
      </c>
      <c r="C61" s="263">
        <v>157.1</v>
      </c>
      <c r="D61" s="265">
        <v>158.31666666666663</v>
      </c>
      <c r="E61" s="265">
        <v>154.93333333333328</v>
      </c>
      <c r="F61" s="265">
        <v>152.76666666666665</v>
      </c>
      <c r="G61" s="265">
        <v>149.3833333333333</v>
      </c>
      <c r="H61" s="265">
        <v>160.48333333333326</v>
      </c>
      <c r="I61" s="265">
        <v>163.86666666666665</v>
      </c>
      <c r="J61" s="265">
        <v>166.03333333333325</v>
      </c>
      <c r="K61" s="263">
        <v>161.69999999999999</v>
      </c>
      <c r="L61" s="263">
        <v>156.15</v>
      </c>
      <c r="M61" s="263">
        <v>212.25228999999999</v>
      </c>
    </row>
    <row r="62" spans="1:13">
      <c r="A62" s="287">
        <v>53</v>
      </c>
      <c r="B62" s="263" t="s">
        <v>77</v>
      </c>
      <c r="C62" s="263">
        <v>128.9</v>
      </c>
      <c r="D62" s="265">
        <v>129.26666666666668</v>
      </c>
      <c r="E62" s="265">
        <v>127.83333333333337</v>
      </c>
      <c r="F62" s="265">
        <v>126.76666666666668</v>
      </c>
      <c r="G62" s="265">
        <v>125.33333333333337</v>
      </c>
      <c r="H62" s="265">
        <v>130.33333333333337</v>
      </c>
      <c r="I62" s="265">
        <v>131.76666666666671</v>
      </c>
      <c r="J62" s="265">
        <v>132.83333333333337</v>
      </c>
      <c r="K62" s="263">
        <v>130.69999999999999</v>
      </c>
      <c r="L62" s="263">
        <v>128.19999999999999</v>
      </c>
      <c r="M62" s="263">
        <v>7.54413</v>
      </c>
    </row>
    <row r="63" spans="1:13">
      <c r="A63" s="287">
        <v>54</v>
      </c>
      <c r="B63" s="263" t="s">
        <v>81</v>
      </c>
      <c r="C63" s="263">
        <v>468.55</v>
      </c>
      <c r="D63" s="265">
        <v>470.56666666666666</v>
      </c>
      <c r="E63" s="265">
        <v>463.33333333333331</v>
      </c>
      <c r="F63" s="265">
        <v>458.11666666666667</v>
      </c>
      <c r="G63" s="265">
        <v>450.88333333333333</v>
      </c>
      <c r="H63" s="265">
        <v>475.7833333333333</v>
      </c>
      <c r="I63" s="265">
        <v>483.01666666666665</v>
      </c>
      <c r="J63" s="265">
        <v>488.23333333333329</v>
      </c>
      <c r="K63" s="263">
        <v>477.8</v>
      </c>
      <c r="L63" s="263">
        <v>465.35</v>
      </c>
      <c r="M63" s="263">
        <v>25.726330000000001</v>
      </c>
    </row>
    <row r="64" spans="1:13">
      <c r="A64" s="287">
        <v>55</v>
      </c>
      <c r="B64" s="263" t="s">
        <v>82</v>
      </c>
      <c r="C64" s="263">
        <v>848.55</v>
      </c>
      <c r="D64" s="265">
        <v>852.80000000000007</v>
      </c>
      <c r="E64" s="265">
        <v>841.25000000000011</v>
      </c>
      <c r="F64" s="265">
        <v>833.95</v>
      </c>
      <c r="G64" s="265">
        <v>822.40000000000009</v>
      </c>
      <c r="H64" s="265">
        <v>860.10000000000014</v>
      </c>
      <c r="I64" s="265">
        <v>871.65000000000009</v>
      </c>
      <c r="J64" s="265">
        <v>878.95000000000016</v>
      </c>
      <c r="K64" s="263">
        <v>864.35</v>
      </c>
      <c r="L64" s="263">
        <v>845.5</v>
      </c>
      <c r="M64" s="263">
        <v>24.730119999999999</v>
      </c>
    </row>
    <row r="65" spans="1:13">
      <c r="A65" s="287">
        <v>56</v>
      </c>
      <c r="B65" s="263" t="s">
        <v>232</v>
      </c>
      <c r="C65" s="263">
        <v>162.94999999999999</v>
      </c>
      <c r="D65" s="265">
        <v>163.70000000000002</v>
      </c>
      <c r="E65" s="265">
        <v>160.75000000000003</v>
      </c>
      <c r="F65" s="265">
        <v>158.55000000000001</v>
      </c>
      <c r="G65" s="265">
        <v>155.60000000000002</v>
      </c>
      <c r="H65" s="265">
        <v>165.90000000000003</v>
      </c>
      <c r="I65" s="265">
        <v>168.85000000000002</v>
      </c>
      <c r="J65" s="265">
        <v>171.05000000000004</v>
      </c>
      <c r="K65" s="263">
        <v>166.65</v>
      </c>
      <c r="L65" s="263">
        <v>161.5</v>
      </c>
      <c r="M65" s="263">
        <v>23.650649999999999</v>
      </c>
    </row>
    <row r="66" spans="1:13">
      <c r="A66" s="287">
        <v>57</v>
      </c>
      <c r="B66" s="263" t="s">
        <v>83</v>
      </c>
      <c r="C66" s="263">
        <v>133.85</v>
      </c>
      <c r="D66" s="265">
        <v>134.53333333333333</v>
      </c>
      <c r="E66" s="265">
        <v>132.06666666666666</v>
      </c>
      <c r="F66" s="265">
        <v>130.28333333333333</v>
      </c>
      <c r="G66" s="265">
        <v>127.81666666666666</v>
      </c>
      <c r="H66" s="265">
        <v>136.31666666666666</v>
      </c>
      <c r="I66" s="265">
        <v>138.7833333333333</v>
      </c>
      <c r="J66" s="265">
        <v>140.56666666666666</v>
      </c>
      <c r="K66" s="263">
        <v>137</v>
      </c>
      <c r="L66" s="263">
        <v>132.75</v>
      </c>
      <c r="M66" s="263">
        <v>164.53706</v>
      </c>
    </row>
    <row r="67" spans="1:13">
      <c r="A67" s="287">
        <v>58</v>
      </c>
      <c r="B67" s="263" t="s">
        <v>825</v>
      </c>
      <c r="C67" s="263">
        <v>2611.8000000000002</v>
      </c>
      <c r="D67" s="265">
        <v>2637.2333333333336</v>
      </c>
      <c r="E67" s="265">
        <v>2574.5666666666671</v>
      </c>
      <c r="F67" s="265">
        <v>2537.3333333333335</v>
      </c>
      <c r="G67" s="265">
        <v>2474.666666666667</v>
      </c>
      <c r="H67" s="265">
        <v>2674.4666666666672</v>
      </c>
      <c r="I67" s="265">
        <v>2737.1333333333332</v>
      </c>
      <c r="J67" s="265">
        <v>2774.3666666666672</v>
      </c>
      <c r="K67" s="263">
        <v>2699.9</v>
      </c>
      <c r="L67" s="263">
        <v>2600</v>
      </c>
      <c r="M67" s="263">
        <v>3.81351</v>
      </c>
    </row>
    <row r="68" spans="1:13">
      <c r="A68" s="287">
        <v>59</v>
      </c>
      <c r="B68" s="263" t="s">
        <v>84</v>
      </c>
      <c r="C68" s="263">
        <v>1591.05</v>
      </c>
      <c r="D68" s="265">
        <v>1596.55</v>
      </c>
      <c r="E68" s="265">
        <v>1579.55</v>
      </c>
      <c r="F68" s="265">
        <v>1568.05</v>
      </c>
      <c r="G68" s="265">
        <v>1551.05</v>
      </c>
      <c r="H68" s="265">
        <v>1608.05</v>
      </c>
      <c r="I68" s="265">
        <v>1625.05</v>
      </c>
      <c r="J68" s="265">
        <v>1636.55</v>
      </c>
      <c r="K68" s="263">
        <v>1613.55</v>
      </c>
      <c r="L68" s="263">
        <v>1585.05</v>
      </c>
      <c r="M68" s="263">
        <v>2.2502800000000001</v>
      </c>
    </row>
    <row r="69" spans="1:13">
      <c r="A69" s="287">
        <v>60</v>
      </c>
      <c r="B69" s="263" t="s">
        <v>85</v>
      </c>
      <c r="C69" s="263">
        <v>549.5</v>
      </c>
      <c r="D69" s="265">
        <v>539.38333333333333</v>
      </c>
      <c r="E69" s="265">
        <v>505.7166666666667</v>
      </c>
      <c r="F69" s="265">
        <v>461.93333333333339</v>
      </c>
      <c r="G69" s="265">
        <v>428.26666666666677</v>
      </c>
      <c r="H69" s="265">
        <v>583.16666666666663</v>
      </c>
      <c r="I69" s="265">
        <v>616.83333333333337</v>
      </c>
      <c r="J69" s="265">
        <v>660.61666666666656</v>
      </c>
      <c r="K69" s="263">
        <v>573.04999999999995</v>
      </c>
      <c r="L69" s="263">
        <v>495.6</v>
      </c>
      <c r="M69" s="263">
        <v>140.59902</v>
      </c>
    </row>
    <row r="70" spans="1:13">
      <c r="A70" s="287">
        <v>61</v>
      </c>
      <c r="B70" s="263" t="s">
        <v>233</v>
      </c>
      <c r="C70" s="263">
        <v>756.25</v>
      </c>
      <c r="D70" s="265">
        <v>758.69999999999993</v>
      </c>
      <c r="E70" s="265">
        <v>749.54999999999984</v>
      </c>
      <c r="F70" s="265">
        <v>742.84999999999991</v>
      </c>
      <c r="G70" s="265">
        <v>733.69999999999982</v>
      </c>
      <c r="H70" s="265">
        <v>765.39999999999986</v>
      </c>
      <c r="I70" s="265">
        <v>774.55</v>
      </c>
      <c r="J70" s="265">
        <v>781.24999999999989</v>
      </c>
      <c r="K70" s="263">
        <v>767.85</v>
      </c>
      <c r="L70" s="263">
        <v>752</v>
      </c>
      <c r="M70" s="263">
        <v>1.9776899999999999</v>
      </c>
    </row>
    <row r="71" spans="1:13">
      <c r="A71" s="287">
        <v>62</v>
      </c>
      <c r="B71" s="263" t="s">
        <v>234</v>
      </c>
      <c r="C71" s="263">
        <v>398.9</v>
      </c>
      <c r="D71" s="265">
        <v>396.7166666666667</v>
      </c>
      <c r="E71" s="265">
        <v>393.68333333333339</v>
      </c>
      <c r="F71" s="265">
        <v>388.4666666666667</v>
      </c>
      <c r="G71" s="265">
        <v>385.43333333333339</v>
      </c>
      <c r="H71" s="265">
        <v>401.93333333333339</v>
      </c>
      <c r="I71" s="265">
        <v>404.9666666666667</v>
      </c>
      <c r="J71" s="265">
        <v>410.18333333333339</v>
      </c>
      <c r="K71" s="263">
        <v>399.75</v>
      </c>
      <c r="L71" s="263">
        <v>391.5</v>
      </c>
      <c r="M71" s="263">
        <v>24.948650000000001</v>
      </c>
    </row>
    <row r="72" spans="1:13">
      <c r="A72" s="287">
        <v>63</v>
      </c>
      <c r="B72" s="263" t="s">
        <v>86</v>
      </c>
      <c r="C72" s="263">
        <v>753.75</v>
      </c>
      <c r="D72" s="265">
        <v>760.73333333333323</v>
      </c>
      <c r="E72" s="265">
        <v>743.31666666666649</v>
      </c>
      <c r="F72" s="265">
        <v>732.88333333333321</v>
      </c>
      <c r="G72" s="265">
        <v>715.46666666666647</v>
      </c>
      <c r="H72" s="265">
        <v>771.16666666666652</v>
      </c>
      <c r="I72" s="265">
        <v>788.58333333333326</v>
      </c>
      <c r="J72" s="265">
        <v>799.01666666666654</v>
      </c>
      <c r="K72" s="263">
        <v>778.15</v>
      </c>
      <c r="L72" s="263">
        <v>750.3</v>
      </c>
      <c r="M72" s="263">
        <v>11.12501</v>
      </c>
    </row>
    <row r="73" spans="1:13">
      <c r="A73" s="287">
        <v>64</v>
      </c>
      <c r="B73" s="263" t="s">
        <v>92</v>
      </c>
      <c r="C73" s="263">
        <v>311.75</v>
      </c>
      <c r="D73" s="265">
        <v>312.25</v>
      </c>
      <c r="E73" s="265">
        <v>308.10000000000002</v>
      </c>
      <c r="F73" s="265">
        <v>304.45000000000005</v>
      </c>
      <c r="G73" s="265">
        <v>300.30000000000007</v>
      </c>
      <c r="H73" s="265">
        <v>315.89999999999998</v>
      </c>
      <c r="I73" s="265">
        <v>320.04999999999995</v>
      </c>
      <c r="J73" s="265">
        <v>323.69999999999993</v>
      </c>
      <c r="K73" s="263">
        <v>316.39999999999998</v>
      </c>
      <c r="L73" s="263">
        <v>308.60000000000002</v>
      </c>
      <c r="M73" s="263">
        <v>165.00467</v>
      </c>
    </row>
    <row r="74" spans="1:13">
      <c r="A74" s="287">
        <v>65</v>
      </c>
      <c r="B74" s="263" t="s">
        <v>87</v>
      </c>
      <c r="C74" s="263">
        <v>534</v>
      </c>
      <c r="D74" s="265">
        <v>536.83333333333337</v>
      </c>
      <c r="E74" s="265">
        <v>529.2166666666667</v>
      </c>
      <c r="F74" s="265">
        <v>524.43333333333328</v>
      </c>
      <c r="G74" s="265">
        <v>516.81666666666661</v>
      </c>
      <c r="H74" s="265">
        <v>541.61666666666679</v>
      </c>
      <c r="I74" s="265">
        <v>549.23333333333335</v>
      </c>
      <c r="J74" s="265">
        <v>554.01666666666688</v>
      </c>
      <c r="K74" s="263">
        <v>544.45000000000005</v>
      </c>
      <c r="L74" s="263">
        <v>532.04999999999995</v>
      </c>
      <c r="M74" s="263">
        <v>42.182650000000002</v>
      </c>
    </row>
    <row r="75" spans="1:13">
      <c r="A75" s="287">
        <v>66</v>
      </c>
      <c r="B75" s="263" t="s">
        <v>235</v>
      </c>
      <c r="C75" s="263">
        <v>1481.45</v>
      </c>
      <c r="D75" s="265">
        <v>1455.1499999999999</v>
      </c>
      <c r="E75" s="265">
        <v>1410.2999999999997</v>
      </c>
      <c r="F75" s="265">
        <v>1339.1499999999999</v>
      </c>
      <c r="G75" s="265">
        <v>1294.2999999999997</v>
      </c>
      <c r="H75" s="265">
        <v>1526.2999999999997</v>
      </c>
      <c r="I75" s="265">
        <v>1571.1499999999996</v>
      </c>
      <c r="J75" s="265">
        <v>1642.2999999999997</v>
      </c>
      <c r="K75" s="263">
        <v>1500</v>
      </c>
      <c r="L75" s="263">
        <v>1384</v>
      </c>
      <c r="M75" s="263">
        <v>5.8240299999999996</v>
      </c>
    </row>
    <row r="76" spans="1:13">
      <c r="A76" s="287">
        <v>67</v>
      </c>
      <c r="B76" s="263" t="s">
        <v>840</v>
      </c>
      <c r="C76" s="263">
        <v>362.7</v>
      </c>
      <c r="D76" s="265">
        <v>363.23333333333335</v>
      </c>
      <c r="E76" s="265">
        <v>353.4666666666667</v>
      </c>
      <c r="F76" s="265">
        <v>344.23333333333335</v>
      </c>
      <c r="G76" s="265">
        <v>334.4666666666667</v>
      </c>
      <c r="H76" s="265">
        <v>372.4666666666667</v>
      </c>
      <c r="I76" s="265">
        <v>382.23333333333335</v>
      </c>
      <c r="J76" s="265">
        <v>391.4666666666667</v>
      </c>
      <c r="K76" s="263">
        <v>373</v>
      </c>
      <c r="L76" s="263">
        <v>354</v>
      </c>
      <c r="M76" s="263">
        <v>8.4737500000000008</v>
      </c>
    </row>
    <row r="77" spans="1:13">
      <c r="A77" s="287">
        <v>68</v>
      </c>
      <c r="B77" s="263" t="s">
        <v>90</v>
      </c>
      <c r="C77" s="263">
        <v>3719.4</v>
      </c>
      <c r="D77" s="265">
        <v>3722.7999999999997</v>
      </c>
      <c r="E77" s="265">
        <v>3691.7499999999995</v>
      </c>
      <c r="F77" s="265">
        <v>3664.1</v>
      </c>
      <c r="G77" s="265">
        <v>3633.0499999999997</v>
      </c>
      <c r="H77" s="265">
        <v>3750.4499999999994</v>
      </c>
      <c r="I77" s="265">
        <v>3781.4999999999995</v>
      </c>
      <c r="J77" s="265">
        <v>3809.1499999999992</v>
      </c>
      <c r="K77" s="263">
        <v>3753.85</v>
      </c>
      <c r="L77" s="263">
        <v>3695.15</v>
      </c>
      <c r="M77" s="263">
        <v>5.61226</v>
      </c>
    </row>
    <row r="78" spans="1:13">
      <c r="A78" s="287">
        <v>69</v>
      </c>
      <c r="B78" s="263" t="s">
        <v>349</v>
      </c>
      <c r="C78" s="263">
        <v>2426.0500000000002</v>
      </c>
      <c r="D78" s="265">
        <v>2423.4500000000003</v>
      </c>
      <c r="E78" s="265">
        <v>2392.6000000000004</v>
      </c>
      <c r="F78" s="265">
        <v>2359.15</v>
      </c>
      <c r="G78" s="265">
        <v>2328.3000000000002</v>
      </c>
      <c r="H78" s="265">
        <v>2456.9000000000005</v>
      </c>
      <c r="I78" s="265">
        <v>2487.75</v>
      </c>
      <c r="J78" s="265">
        <v>2521.2000000000007</v>
      </c>
      <c r="K78" s="263">
        <v>2454.3000000000002</v>
      </c>
      <c r="L78" s="263">
        <v>2390</v>
      </c>
      <c r="M78" s="263">
        <v>1.0903799999999999</v>
      </c>
    </row>
    <row r="79" spans="1:13">
      <c r="A79" s="287">
        <v>70</v>
      </c>
      <c r="B79" s="263" t="s">
        <v>93</v>
      </c>
      <c r="C79" s="263">
        <v>4792</v>
      </c>
      <c r="D79" s="265">
        <v>4812.2666666666664</v>
      </c>
      <c r="E79" s="265">
        <v>4764.7333333333327</v>
      </c>
      <c r="F79" s="265">
        <v>4737.4666666666662</v>
      </c>
      <c r="G79" s="265">
        <v>4689.9333333333325</v>
      </c>
      <c r="H79" s="265">
        <v>4839.5333333333328</v>
      </c>
      <c r="I79" s="265">
        <v>4887.0666666666657</v>
      </c>
      <c r="J79" s="265">
        <v>4914.333333333333</v>
      </c>
      <c r="K79" s="263">
        <v>4859.8</v>
      </c>
      <c r="L79" s="263">
        <v>4785</v>
      </c>
      <c r="M79" s="263">
        <v>5.0090199999999996</v>
      </c>
    </row>
    <row r="80" spans="1:13">
      <c r="A80" s="287">
        <v>71</v>
      </c>
      <c r="B80" s="263" t="s">
        <v>236</v>
      </c>
      <c r="C80" s="263">
        <v>71.05</v>
      </c>
      <c r="D80" s="265">
        <v>70.649999999999991</v>
      </c>
      <c r="E80" s="265">
        <v>68.499999999999986</v>
      </c>
      <c r="F80" s="265">
        <v>65.949999999999989</v>
      </c>
      <c r="G80" s="265">
        <v>63.799999999999983</v>
      </c>
      <c r="H80" s="265">
        <v>73.199999999999989</v>
      </c>
      <c r="I80" s="265">
        <v>75.349999999999994</v>
      </c>
      <c r="J80" s="265">
        <v>77.899999999999991</v>
      </c>
      <c r="K80" s="263">
        <v>72.8</v>
      </c>
      <c r="L80" s="263">
        <v>68.099999999999994</v>
      </c>
      <c r="M80" s="263">
        <v>41.868589999999998</v>
      </c>
    </row>
    <row r="81" spans="1:13">
      <c r="A81" s="287">
        <v>72</v>
      </c>
      <c r="B81" s="263" t="s">
        <v>94</v>
      </c>
      <c r="C81" s="263">
        <v>2781.25</v>
      </c>
      <c r="D81" s="265">
        <v>2797.0833333333335</v>
      </c>
      <c r="E81" s="265">
        <v>2749.2166666666672</v>
      </c>
      <c r="F81" s="265">
        <v>2717.1833333333338</v>
      </c>
      <c r="G81" s="265">
        <v>2669.3166666666675</v>
      </c>
      <c r="H81" s="265">
        <v>2829.1166666666668</v>
      </c>
      <c r="I81" s="265">
        <v>2876.9833333333327</v>
      </c>
      <c r="J81" s="265">
        <v>2909.0166666666664</v>
      </c>
      <c r="K81" s="263">
        <v>2844.95</v>
      </c>
      <c r="L81" s="263">
        <v>2765.05</v>
      </c>
      <c r="M81" s="263">
        <v>19.074860000000001</v>
      </c>
    </row>
    <row r="82" spans="1:13">
      <c r="A82" s="287">
        <v>73</v>
      </c>
      <c r="B82" s="263" t="s">
        <v>237</v>
      </c>
      <c r="C82" s="263">
        <v>479.25</v>
      </c>
      <c r="D82" s="265">
        <v>481.18333333333339</v>
      </c>
      <c r="E82" s="265">
        <v>474.1666666666668</v>
      </c>
      <c r="F82" s="265">
        <v>469.08333333333343</v>
      </c>
      <c r="G82" s="265">
        <v>462.06666666666683</v>
      </c>
      <c r="H82" s="265">
        <v>486.26666666666677</v>
      </c>
      <c r="I82" s="265">
        <v>493.28333333333342</v>
      </c>
      <c r="J82" s="265">
        <v>498.36666666666673</v>
      </c>
      <c r="K82" s="263">
        <v>488.2</v>
      </c>
      <c r="L82" s="263">
        <v>476.1</v>
      </c>
      <c r="M82" s="263">
        <v>3.29562</v>
      </c>
    </row>
    <row r="83" spans="1:13">
      <c r="A83" s="287">
        <v>74</v>
      </c>
      <c r="B83" s="263" t="s">
        <v>238</v>
      </c>
      <c r="C83" s="263">
        <v>1478.65</v>
      </c>
      <c r="D83" s="265">
        <v>1486.2166666666665</v>
      </c>
      <c r="E83" s="265">
        <v>1462.4333333333329</v>
      </c>
      <c r="F83" s="265">
        <v>1446.2166666666665</v>
      </c>
      <c r="G83" s="265">
        <v>1422.4333333333329</v>
      </c>
      <c r="H83" s="265">
        <v>1502.4333333333329</v>
      </c>
      <c r="I83" s="265">
        <v>1526.2166666666662</v>
      </c>
      <c r="J83" s="265">
        <v>1542.4333333333329</v>
      </c>
      <c r="K83" s="263">
        <v>1510</v>
      </c>
      <c r="L83" s="263">
        <v>1470</v>
      </c>
      <c r="M83" s="263">
        <v>0.89964999999999995</v>
      </c>
    </row>
    <row r="84" spans="1:13">
      <c r="A84" s="287">
        <v>75</v>
      </c>
      <c r="B84" s="263" t="s">
        <v>96</v>
      </c>
      <c r="C84" s="263">
        <v>1423.9</v>
      </c>
      <c r="D84" s="265">
        <v>1422.9666666666665</v>
      </c>
      <c r="E84" s="265">
        <v>1409.9333333333329</v>
      </c>
      <c r="F84" s="265">
        <v>1395.9666666666665</v>
      </c>
      <c r="G84" s="265">
        <v>1382.9333333333329</v>
      </c>
      <c r="H84" s="265">
        <v>1436.9333333333329</v>
      </c>
      <c r="I84" s="265">
        <v>1449.9666666666662</v>
      </c>
      <c r="J84" s="265">
        <v>1463.9333333333329</v>
      </c>
      <c r="K84" s="263">
        <v>1436</v>
      </c>
      <c r="L84" s="263">
        <v>1409</v>
      </c>
      <c r="M84" s="263">
        <v>6.4346699999999997</v>
      </c>
    </row>
    <row r="85" spans="1:13">
      <c r="A85" s="287">
        <v>76</v>
      </c>
      <c r="B85" s="263" t="s">
        <v>97</v>
      </c>
      <c r="C85" s="263">
        <v>211.35</v>
      </c>
      <c r="D85" s="265">
        <v>211.85</v>
      </c>
      <c r="E85" s="265">
        <v>209.5</v>
      </c>
      <c r="F85" s="265">
        <v>207.65</v>
      </c>
      <c r="G85" s="265">
        <v>205.3</v>
      </c>
      <c r="H85" s="265">
        <v>213.7</v>
      </c>
      <c r="I85" s="265">
        <v>216.04999999999995</v>
      </c>
      <c r="J85" s="265">
        <v>217.89999999999998</v>
      </c>
      <c r="K85" s="263">
        <v>214.2</v>
      </c>
      <c r="L85" s="263">
        <v>210</v>
      </c>
      <c r="M85" s="263">
        <v>37.475059999999999</v>
      </c>
    </row>
    <row r="86" spans="1:13">
      <c r="A86" s="287">
        <v>77</v>
      </c>
      <c r="B86" s="263" t="s">
        <v>98</v>
      </c>
      <c r="C86" s="263">
        <v>83.15</v>
      </c>
      <c r="D86" s="265">
        <v>83.316666666666677</v>
      </c>
      <c r="E86" s="265">
        <v>82.483333333333348</v>
      </c>
      <c r="F86" s="265">
        <v>81.816666666666677</v>
      </c>
      <c r="G86" s="265">
        <v>80.983333333333348</v>
      </c>
      <c r="H86" s="265">
        <v>83.983333333333348</v>
      </c>
      <c r="I86" s="265">
        <v>84.816666666666691</v>
      </c>
      <c r="J86" s="265">
        <v>85.483333333333348</v>
      </c>
      <c r="K86" s="263">
        <v>84.15</v>
      </c>
      <c r="L86" s="263">
        <v>82.65</v>
      </c>
      <c r="M86" s="263">
        <v>129.11103</v>
      </c>
    </row>
    <row r="87" spans="1:13">
      <c r="A87" s="287">
        <v>78</v>
      </c>
      <c r="B87" s="263" t="s">
        <v>360</v>
      </c>
      <c r="C87" s="263">
        <v>165.45</v>
      </c>
      <c r="D87" s="265">
        <v>167.73333333333332</v>
      </c>
      <c r="E87" s="265">
        <v>162.71666666666664</v>
      </c>
      <c r="F87" s="265">
        <v>159.98333333333332</v>
      </c>
      <c r="G87" s="265">
        <v>154.96666666666664</v>
      </c>
      <c r="H87" s="265">
        <v>170.46666666666664</v>
      </c>
      <c r="I87" s="265">
        <v>175.48333333333335</v>
      </c>
      <c r="J87" s="265">
        <v>178.21666666666664</v>
      </c>
      <c r="K87" s="263">
        <v>172.75</v>
      </c>
      <c r="L87" s="263">
        <v>165</v>
      </c>
      <c r="M87" s="263">
        <v>39.105899999999998</v>
      </c>
    </row>
    <row r="88" spans="1:13">
      <c r="A88" s="287">
        <v>79</v>
      </c>
      <c r="B88" s="263" t="s">
        <v>241</v>
      </c>
      <c r="C88" s="263">
        <v>76.45</v>
      </c>
      <c r="D88" s="265">
        <v>76.783333333333346</v>
      </c>
      <c r="E88" s="265">
        <v>75.666666666666686</v>
      </c>
      <c r="F88" s="265">
        <v>74.88333333333334</v>
      </c>
      <c r="G88" s="265">
        <v>73.76666666666668</v>
      </c>
      <c r="H88" s="265">
        <v>77.566666666666691</v>
      </c>
      <c r="I88" s="265">
        <v>78.683333333333337</v>
      </c>
      <c r="J88" s="265">
        <v>79.466666666666697</v>
      </c>
      <c r="K88" s="263">
        <v>77.900000000000006</v>
      </c>
      <c r="L88" s="263">
        <v>76</v>
      </c>
      <c r="M88" s="263">
        <v>19.788170000000001</v>
      </c>
    </row>
    <row r="89" spans="1:13">
      <c r="A89" s="287">
        <v>80</v>
      </c>
      <c r="B89" s="263" t="s">
        <v>99</v>
      </c>
      <c r="C89" s="263">
        <v>132.9</v>
      </c>
      <c r="D89" s="265">
        <v>134.16666666666666</v>
      </c>
      <c r="E89" s="265">
        <v>131.08333333333331</v>
      </c>
      <c r="F89" s="265">
        <v>129.26666666666665</v>
      </c>
      <c r="G89" s="265">
        <v>126.18333333333331</v>
      </c>
      <c r="H89" s="265">
        <v>135.98333333333332</v>
      </c>
      <c r="I89" s="265">
        <v>139.06666666666663</v>
      </c>
      <c r="J89" s="265">
        <v>140.88333333333333</v>
      </c>
      <c r="K89" s="263">
        <v>137.25</v>
      </c>
      <c r="L89" s="263">
        <v>132.35</v>
      </c>
      <c r="M89" s="263">
        <v>139.80719999999999</v>
      </c>
    </row>
    <row r="90" spans="1:13">
      <c r="A90" s="287">
        <v>81</v>
      </c>
      <c r="B90" s="263" t="s">
        <v>102</v>
      </c>
      <c r="C90" s="263">
        <v>26.1</v>
      </c>
      <c r="D90" s="265">
        <v>26.150000000000002</v>
      </c>
      <c r="E90" s="265">
        <v>25.800000000000004</v>
      </c>
      <c r="F90" s="265">
        <v>25.500000000000004</v>
      </c>
      <c r="G90" s="265">
        <v>25.150000000000006</v>
      </c>
      <c r="H90" s="265">
        <v>26.450000000000003</v>
      </c>
      <c r="I90" s="265">
        <v>26.800000000000004</v>
      </c>
      <c r="J90" s="265">
        <v>27.1</v>
      </c>
      <c r="K90" s="263">
        <v>26.5</v>
      </c>
      <c r="L90" s="263">
        <v>25.85</v>
      </c>
      <c r="M90" s="263">
        <v>71.694829999999996</v>
      </c>
    </row>
    <row r="91" spans="1:13">
      <c r="A91" s="287">
        <v>82</v>
      </c>
      <c r="B91" s="263" t="s">
        <v>242</v>
      </c>
      <c r="C91" s="263">
        <v>142.55000000000001</v>
      </c>
      <c r="D91" s="265">
        <v>143.08333333333334</v>
      </c>
      <c r="E91" s="265">
        <v>141.16666666666669</v>
      </c>
      <c r="F91" s="265">
        <v>139.78333333333333</v>
      </c>
      <c r="G91" s="265">
        <v>137.86666666666667</v>
      </c>
      <c r="H91" s="265">
        <v>144.4666666666667</v>
      </c>
      <c r="I91" s="265">
        <v>146.38333333333338</v>
      </c>
      <c r="J91" s="265">
        <v>147.76666666666671</v>
      </c>
      <c r="K91" s="263">
        <v>145</v>
      </c>
      <c r="L91" s="263">
        <v>141.69999999999999</v>
      </c>
      <c r="M91" s="263">
        <v>17.553599999999999</v>
      </c>
    </row>
    <row r="92" spans="1:13">
      <c r="A92" s="287">
        <v>83</v>
      </c>
      <c r="B92" s="263" t="s">
        <v>100</v>
      </c>
      <c r="C92" s="263">
        <v>504.1</v>
      </c>
      <c r="D92" s="265">
        <v>505.68333333333334</v>
      </c>
      <c r="E92" s="265">
        <v>500.41666666666669</v>
      </c>
      <c r="F92" s="265">
        <v>496.73333333333335</v>
      </c>
      <c r="G92" s="265">
        <v>491.4666666666667</v>
      </c>
      <c r="H92" s="265">
        <v>509.36666666666667</v>
      </c>
      <c r="I92" s="265">
        <v>514.63333333333333</v>
      </c>
      <c r="J92" s="265">
        <v>518.31666666666661</v>
      </c>
      <c r="K92" s="263">
        <v>510.95</v>
      </c>
      <c r="L92" s="263">
        <v>502</v>
      </c>
      <c r="M92" s="263">
        <v>10.62354</v>
      </c>
    </row>
    <row r="93" spans="1:13">
      <c r="A93" s="287">
        <v>84</v>
      </c>
      <c r="B93" s="263" t="s">
        <v>243</v>
      </c>
      <c r="C93" s="263">
        <v>501.3</v>
      </c>
      <c r="D93" s="265">
        <v>502.2166666666667</v>
      </c>
      <c r="E93" s="265">
        <v>499.08333333333337</v>
      </c>
      <c r="F93" s="265">
        <v>496.86666666666667</v>
      </c>
      <c r="G93" s="265">
        <v>493.73333333333335</v>
      </c>
      <c r="H93" s="265">
        <v>504.43333333333339</v>
      </c>
      <c r="I93" s="265">
        <v>507.56666666666672</v>
      </c>
      <c r="J93" s="265">
        <v>509.78333333333342</v>
      </c>
      <c r="K93" s="263">
        <v>505.35</v>
      </c>
      <c r="L93" s="263">
        <v>500</v>
      </c>
      <c r="M93" s="263">
        <v>0.58196999999999999</v>
      </c>
    </row>
    <row r="94" spans="1:13">
      <c r="A94" s="287">
        <v>85</v>
      </c>
      <c r="B94" s="263" t="s">
        <v>103</v>
      </c>
      <c r="C94" s="263">
        <v>754.3</v>
      </c>
      <c r="D94" s="265">
        <v>757.43333333333339</v>
      </c>
      <c r="E94" s="265">
        <v>749.86666666666679</v>
      </c>
      <c r="F94" s="265">
        <v>745.43333333333339</v>
      </c>
      <c r="G94" s="265">
        <v>737.86666666666679</v>
      </c>
      <c r="H94" s="265">
        <v>761.86666666666679</v>
      </c>
      <c r="I94" s="265">
        <v>769.43333333333339</v>
      </c>
      <c r="J94" s="265">
        <v>773.86666666666679</v>
      </c>
      <c r="K94" s="263">
        <v>765</v>
      </c>
      <c r="L94" s="263">
        <v>753</v>
      </c>
      <c r="M94" s="263">
        <v>6.4182499999999996</v>
      </c>
    </row>
    <row r="95" spans="1:13">
      <c r="A95" s="287">
        <v>86</v>
      </c>
      <c r="B95" s="263" t="s">
        <v>244</v>
      </c>
      <c r="C95" s="263">
        <v>450.25</v>
      </c>
      <c r="D95" s="265">
        <v>450.61666666666662</v>
      </c>
      <c r="E95" s="265">
        <v>441.23333333333323</v>
      </c>
      <c r="F95" s="265">
        <v>432.21666666666664</v>
      </c>
      <c r="G95" s="265">
        <v>422.83333333333326</v>
      </c>
      <c r="H95" s="265">
        <v>459.63333333333321</v>
      </c>
      <c r="I95" s="265">
        <v>469.01666666666654</v>
      </c>
      <c r="J95" s="265">
        <v>478.03333333333319</v>
      </c>
      <c r="K95" s="263">
        <v>460</v>
      </c>
      <c r="L95" s="263">
        <v>441.6</v>
      </c>
      <c r="M95" s="263">
        <v>1.72421</v>
      </c>
    </row>
    <row r="96" spans="1:13">
      <c r="A96" s="287">
        <v>87</v>
      </c>
      <c r="B96" s="263" t="s">
        <v>245</v>
      </c>
      <c r="C96" s="263">
        <v>1488.4</v>
      </c>
      <c r="D96" s="265">
        <v>1491.3333333333333</v>
      </c>
      <c r="E96" s="265">
        <v>1473.5166666666664</v>
      </c>
      <c r="F96" s="265">
        <v>1458.6333333333332</v>
      </c>
      <c r="G96" s="265">
        <v>1440.8166666666664</v>
      </c>
      <c r="H96" s="265">
        <v>1506.2166666666665</v>
      </c>
      <c r="I96" s="265">
        <v>1524.0333333333335</v>
      </c>
      <c r="J96" s="265">
        <v>1538.9166666666665</v>
      </c>
      <c r="K96" s="263">
        <v>1509.15</v>
      </c>
      <c r="L96" s="263">
        <v>1476.45</v>
      </c>
      <c r="M96" s="263">
        <v>6.8195399999999999</v>
      </c>
    </row>
    <row r="97" spans="1:13">
      <c r="A97" s="287">
        <v>88</v>
      </c>
      <c r="B97" s="263" t="s">
        <v>104</v>
      </c>
      <c r="C97" s="263">
        <v>1242.0999999999999</v>
      </c>
      <c r="D97" s="265">
        <v>1239.3166666666666</v>
      </c>
      <c r="E97" s="265">
        <v>1223.8333333333333</v>
      </c>
      <c r="F97" s="265">
        <v>1205.5666666666666</v>
      </c>
      <c r="G97" s="265">
        <v>1190.0833333333333</v>
      </c>
      <c r="H97" s="265">
        <v>1257.5833333333333</v>
      </c>
      <c r="I97" s="265">
        <v>1273.0666666666668</v>
      </c>
      <c r="J97" s="265">
        <v>1291.3333333333333</v>
      </c>
      <c r="K97" s="263">
        <v>1254.8</v>
      </c>
      <c r="L97" s="263">
        <v>1221.05</v>
      </c>
      <c r="M97" s="263">
        <v>34.21387</v>
      </c>
    </row>
    <row r="98" spans="1:13">
      <c r="A98" s="287">
        <v>89</v>
      </c>
      <c r="B98" s="263" t="s">
        <v>373</v>
      </c>
      <c r="C98" s="263">
        <v>449.35</v>
      </c>
      <c r="D98" s="265">
        <v>445.2</v>
      </c>
      <c r="E98" s="265">
        <v>436.4</v>
      </c>
      <c r="F98" s="265">
        <v>423.45</v>
      </c>
      <c r="G98" s="265">
        <v>414.65</v>
      </c>
      <c r="H98" s="265">
        <v>458.15</v>
      </c>
      <c r="I98" s="265">
        <v>466.95000000000005</v>
      </c>
      <c r="J98" s="265">
        <v>479.9</v>
      </c>
      <c r="K98" s="263">
        <v>454</v>
      </c>
      <c r="L98" s="263">
        <v>432.25</v>
      </c>
      <c r="M98" s="263">
        <v>8.6653900000000004</v>
      </c>
    </row>
    <row r="99" spans="1:13">
      <c r="A99" s="287">
        <v>90</v>
      </c>
      <c r="B99" s="263" t="s">
        <v>247</v>
      </c>
      <c r="C99" s="263">
        <v>232.4</v>
      </c>
      <c r="D99" s="265">
        <v>231.76666666666665</v>
      </c>
      <c r="E99" s="265">
        <v>227.93333333333331</v>
      </c>
      <c r="F99" s="265">
        <v>223.46666666666667</v>
      </c>
      <c r="G99" s="265">
        <v>219.63333333333333</v>
      </c>
      <c r="H99" s="265">
        <v>236.23333333333329</v>
      </c>
      <c r="I99" s="265">
        <v>240.06666666666666</v>
      </c>
      <c r="J99" s="265">
        <v>244.53333333333327</v>
      </c>
      <c r="K99" s="263">
        <v>235.6</v>
      </c>
      <c r="L99" s="263">
        <v>227.3</v>
      </c>
      <c r="M99" s="263">
        <v>10.365769999999999</v>
      </c>
    </row>
    <row r="100" spans="1:13">
      <c r="A100" s="287">
        <v>91</v>
      </c>
      <c r="B100" s="263" t="s">
        <v>107</v>
      </c>
      <c r="C100" s="263">
        <v>960.4</v>
      </c>
      <c r="D100" s="265">
        <v>968.16666666666663</v>
      </c>
      <c r="E100" s="265">
        <v>949.83333333333326</v>
      </c>
      <c r="F100" s="265">
        <v>939.26666666666665</v>
      </c>
      <c r="G100" s="265">
        <v>920.93333333333328</v>
      </c>
      <c r="H100" s="265">
        <v>978.73333333333323</v>
      </c>
      <c r="I100" s="265">
        <v>997.06666666666649</v>
      </c>
      <c r="J100" s="265">
        <v>1007.6333333333332</v>
      </c>
      <c r="K100" s="263">
        <v>986.5</v>
      </c>
      <c r="L100" s="263">
        <v>957.6</v>
      </c>
      <c r="M100" s="263">
        <v>80.457400000000007</v>
      </c>
    </row>
    <row r="101" spans="1:13">
      <c r="A101" s="287">
        <v>92</v>
      </c>
      <c r="B101" s="263" t="s">
        <v>249</v>
      </c>
      <c r="C101" s="263">
        <v>2998.4</v>
      </c>
      <c r="D101" s="265">
        <v>3000.1833333333329</v>
      </c>
      <c r="E101" s="265">
        <v>2973.6666666666661</v>
      </c>
      <c r="F101" s="265">
        <v>2948.9333333333329</v>
      </c>
      <c r="G101" s="265">
        <v>2922.4166666666661</v>
      </c>
      <c r="H101" s="265">
        <v>3024.9166666666661</v>
      </c>
      <c r="I101" s="265">
        <v>3051.4333333333334</v>
      </c>
      <c r="J101" s="265">
        <v>3076.1666666666661</v>
      </c>
      <c r="K101" s="263">
        <v>3026.7</v>
      </c>
      <c r="L101" s="263">
        <v>2975.45</v>
      </c>
      <c r="M101" s="263">
        <v>1.88575</v>
      </c>
    </row>
    <row r="102" spans="1:13">
      <c r="A102" s="287">
        <v>93</v>
      </c>
      <c r="B102" s="263" t="s">
        <v>109</v>
      </c>
      <c r="C102" s="263">
        <v>1581.95</v>
      </c>
      <c r="D102" s="265">
        <v>1582.4833333333333</v>
      </c>
      <c r="E102" s="265">
        <v>1572.4666666666667</v>
      </c>
      <c r="F102" s="265">
        <v>1562.9833333333333</v>
      </c>
      <c r="G102" s="265">
        <v>1552.9666666666667</v>
      </c>
      <c r="H102" s="265">
        <v>1591.9666666666667</v>
      </c>
      <c r="I102" s="265">
        <v>1601.9833333333336</v>
      </c>
      <c r="J102" s="265">
        <v>1611.4666666666667</v>
      </c>
      <c r="K102" s="263">
        <v>1592.5</v>
      </c>
      <c r="L102" s="263">
        <v>1573</v>
      </c>
      <c r="M102" s="263">
        <v>49.550530000000002</v>
      </c>
    </row>
    <row r="103" spans="1:13">
      <c r="A103" s="287">
        <v>94</v>
      </c>
      <c r="B103" s="263" t="s">
        <v>250</v>
      </c>
      <c r="C103" s="263">
        <v>710.95</v>
      </c>
      <c r="D103" s="265">
        <v>713.06666666666661</v>
      </c>
      <c r="E103" s="265">
        <v>706.13333333333321</v>
      </c>
      <c r="F103" s="265">
        <v>701.31666666666661</v>
      </c>
      <c r="G103" s="265">
        <v>694.38333333333321</v>
      </c>
      <c r="H103" s="265">
        <v>717.88333333333321</v>
      </c>
      <c r="I103" s="265">
        <v>724.81666666666661</v>
      </c>
      <c r="J103" s="265">
        <v>729.63333333333321</v>
      </c>
      <c r="K103" s="263">
        <v>720</v>
      </c>
      <c r="L103" s="263">
        <v>708.25</v>
      </c>
      <c r="M103" s="263">
        <v>17.602209999999999</v>
      </c>
    </row>
    <row r="104" spans="1:13">
      <c r="A104" s="287">
        <v>95</v>
      </c>
      <c r="B104" s="263" t="s">
        <v>105</v>
      </c>
      <c r="C104" s="263">
        <v>1141.95</v>
      </c>
      <c r="D104" s="265">
        <v>1144.6499999999999</v>
      </c>
      <c r="E104" s="265">
        <v>1125.3499999999997</v>
      </c>
      <c r="F104" s="265">
        <v>1108.7499999999998</v>
      </c>
      <c r="G104" s="265">
        <v>1089.4499999999996</v>
      </c>
      <c r="H104" s="265">
        <v>1161.2499999999998</v>
      </c>
      <c r="I104" s="265">
        <v>1180.55</v>
      </c>
      <c r="J104" s="265">
        <v>1197.1499999999999</v>
      </c>
      <c r="K104" s="263">
        <v>1163.95</v>
      </c>
      <c r="L104" s="263">
        <v>1128.05</v>
      </c>
      <c r="M104" s="263">
        <v>14.377280000000001</v>
      </c>
    </row>
    <row r="105" spans="1:13">
      <c r="A105" s="287">
        <v>96</v>
      </c>
      <c r="B105" s="263" t="s">
        <v>110</v>
      </c>
      <c r="C105" s="263">
        <v>3515.75</v>
      </c>
      <c r="D105" s="265">
        <v>3532.8833333333332</v>
      </c>
      <c r="E105" s="265">
        <v>3485.7666666666664</v>
      </c>
      <c r="F105" s="265">
        <v>3455.7833333333333</v>
      </c>
      <c r="G105" s="265">
        <v>3408.6666666666665</v>
      </c>
      <c r="H105" s="265">
        <v>3562.8666666666663</v>
      </c>
      <c r="I105" s="265">
        <v>3609.9833333333331</v>
      </c>
      <c r="J105" s="265">
        <v>3639.9666666666662</v>
      </c>
      <c r="K105" s="263">
        <v>3580</v>
      </c>
      <c r="L105" s="263">
        <v>3502.9</v>
      </c>
      <c r="M105" s="263">
        <v>5.6616099999999996</v>
      </c>
    </row>
    <row r="106" spans="1:13">
      <c r="A106" s="287">
        <v>97</v>
      </c>
      <c r="B106" s="263" t="s">
        <v>112</v>
      </c>
      <c r="C106" s="263">
        <v>290.8</v>
      </c>
      <c r="D106" s="265">
        <v>291.51666666666665</v>
      </c>
      <c r="E106" s="265">
        <v>285.7833333333333</v>
      </c>
      <c r="F106" s="265">
        <v>280.76666666666665</v>
      </c>
      <c r="G106" s="265">
        <v>275.0333333333333</v>
      </c>
      <c r="H106" s="265">
        <v>296.5333333333333</v>
      </c>
      <c r="I106" s="265">
        <v>302.26666666666665</v>
      </c>
      <c r="J106" s="265">
        <v>307.2833333333333</v>
      </c>
      <c r="K106" s="263">
        <v>297.25</v>
      </c>
      <c r="L106" s="263">
        <v>286.5</v>
      </c>
      <c r="M106" s="263">
        <v>154.54237000000001</v>
      </c>
    </row>
    <row r="107" spans="1:13">
      <c r="A107" s="287">
        <v>98</v>
      </c>
      <c r="B107" s="263" t="s">
        <v>113</v>
      </c>
      <c r="C107" s="263">
        <v>223.85</v>
      </c>
      <c r="D107" s="265">
        <v>225.08333333333334</v>
      </c>
      <c r="E107" s="265">
        <v>220.86666666666667</v>
      </c>
      <c r="F107" s="265">
        <v>217.88333333333333</v>
      </c>
      <c r="G107" s="265">
        <v>213.66666666666666</v>
      </c>
      <c r="H107" s="265">
        <v>228.06666666666669</v>
      </c>
      <c r="I107" s="265">
        <v>232.28333333333333</v>
      </c>
      <c r="J107" s="265">
        <v>235.26666666666671</v>
      </c>
      <c r="K107" s="263">
        <v>229.3</v>
      </c>
      <c r="L107" s="263">
        <v>222.1</v>
      </c>
      <c r="M107" s="263">
        <v>66.277979999999999</v>
      </c>
    </row>
    <row r="108" spans="1:13">
      <c r="A108" s="287">
        <v>99</v>
      </c>
      <c r="B108" s="263" t="s">
        <v>114</v>
      </c>
      <c r="C108" s="263">
        <v>2241.5500000000002</v>
      </c>
      <c r="D108" s="265">
        <v>2248.6</v>
      </c>
      <c r="E108" s="265">
        <v>2224.9499999999998</v>
      </c>
      <c r="F108" s="265">
        <v>2208.35</v>
      </c>
      <c r="G108" s="265">
        <v>2184.6999999999998</v>
      </c>
      <c r="H108" s="265">
        <v>2265.1999999999998</v>
      </c>
      <c r="I108" s="265">
        <v>2288.8500000000004</v>
      </c>
      <c r="J108" s="265">
        <v>2305.4499999999998</v>
      </c>
      <c r="K108" s="263">
        <v>2272.25</v>
      </c>
      <c r="L108" s="263">
        <v>2232</v>
      </c>
      <c r="M108" s="263">
        <v>12.220940000000001</v>
      </c>
    </row>
    <row r="109" spans="1:13">
      <c r="A109" s="287">
        <v>100</v>
      </c>
      <c r="B109" s="263" t="s">
        <v>251</v>
      </c>
      <c r="C109" s="263">
        <v>300.10000000000002</v>
      </c>
      <c r="D109" s="265">
        <v>299.31666666666666</v>
      </c>
      <c r="E109" s="265">
        <v>295.73333333333335</v>
      </c>
      <c r="F109" s="265">
        <v>291.36666666666667</v>
      </c>
      <c r="G109" s="265">
        <v>287.78333333333336</v>
      </c>
      <c r="H109" s="265">
        <v>303.68333333333334</v>
      </c>
      <c r="I109" s="265">
        <v>307.26666666666671</v>
      </c>
      <c r="J109" s="265">
        <v>311.63333333333333</v>
      </c>
      <c r="K109" s="263">
        <v>302.89999999999998</v>
      </c>
      <c r="L109" s="263">
        <v>294.95</v>
      </c>
      <c r="M109" s="263">
        <v>11.20805</v>
      </c>
    </row>
    <row r="110" spans="1:13">
      <c r="A110" s="287">
        <v>101</v>
      </c>
      <c r="B110" s="263" t="s">
        <v>252</v>
      </c>
      <c r="C110" s="263">
        <v>44.75</v>
      </c>
      <c r="D110" s="265">
        <v>45.383333333333333</v>
      </c>
      <c r="E110" s="265">
        <v>43.966666666666669</v>
      </c>
      <c r="F110" s="265">
        <v>43.183333333333337</v>
      </c>
      <c r="G110" s="265">
        <v>41.766666666666673</v>
      </c>
      <c r="H110" s="265">
        <v>46.166666666666664</v>
      </c>
      <c r="I110" s="265">
        <v>47.583333333333336</v>
      </c>
      <c r="J110" s="265">
        <v>48.36666666666666</v>
      </c>
      <c r="K110" s="263">
        <v>46.8</v>
      </c>
      <c r="L110" s="263">
        <v>44.6</v>
      </c>
      <c r="M110" s="263">
        <v>35.090580000000003</v>
      </c>
    </row>
    <row r="111" spans="1:13">
      <c r="A111" s="287">
        <v>102</v>
      </c>
      <c r="B111" s="263" t="s">
        <v>108</v>
      </c>
      <c r="C111" s="263">
        <v>2791.5</v>
      </c>
      <c r="D111" s="265">
        <v>2778.7000000000003</v>
      </c>
      <c r="E111" s="265">
        <v>2748.4000000000005</v>
      </c>
      <c r="F111" s="265">
        <v>2705.3</v>
      </c>
      <c r="G111" s="265">
        <v>2675.0000000000005</v>
      </c>
      <c r="H111" s="265">
        <v>2821.8000000000006</v>
      </c>
      <c r="I111" s="265">
        <v>2852.1000000000008</v>
      </c>
      <c r="J111" s="265">
        <v>2895.2000000000007</v>
      </c>
      <c r="K111" s="263">
        <v>2809</v>
      </c>
      <c r="L111" s="263">
        <v>2735.6</v>
      </c>
      <c r="M111" s="263">
        <v>29.2118</v>
      </c>
    </row>
    <row r="112" spans="1:13">
      <c r="A112" s="287">
        <v>103</v>
      </c>
      <c r="B112" s="263" t="s">
        <v>116</v>
      </c>
      <c r="C112" s="263">
        <v>647.6</v>
      </c>
      <c r="D112" s="265">
        <v>642.30000000000007</v>
      </c>
      <c r="E112" s="265">
        <v>634.70000000000016</v>
      </c>
      <c r="F112" s="265">
        <v>621.80000000000007</v>
      </c>
      <c r="G112" s="265">
        <v>614.20000000000016</v>
      </c>
      <c r="H112" s="265">
        <v>655.20000000000016</v>
      </c>
      <c r="I112" s="265">
        <v>662.80000000000007</v>
      </c>
      <c r="J112" s="265">
        <v>675.70000000000016</v>
      </c>
      <c r="K112" s="263">
        <v>649.9</v>
      </c>
      <c r="L112" s="263">
        <v>629.4</v>
      </c>
      <c r="M112" s="263">
        <v>190.49708999999999</v>
      </c>
    </row>
    <row r="113" spans="1:13">
      <c r="A113" s="287">
        <v>104</v>
      </c>
      <c r="B113" s="263" t="s">
        <v>253</v>
      </c>
      <c r="C113" s="263">
        <v>1494.9</v>
      </c>
      <c r="D113" s="265">
        <v>1496.7166666666665</v>
      </c>
      <c r="E113" s="265">
        <v>1484.4333333333329</v>
      </c>
      <c r="F113" s="265">
        <v>1473.9666666666665</v>
      </c>
      <c r="G113" s="265">
        <v>1461.6833333333329</v>
      </c>
      <c r="H113" s="265">
        <v>1507.1833333333329</v>
      </c>
      <c r="I113" s="265">
        <v>1519.4666666666662</v>
      </c>
      <c r="J113" s="265">
        <v>1529.9333333333329</v>
      </c>
      <c r="K113" s="263">
        <v>1509</v>
      </c>
      <c r="L113" s="263">
        <v>1486.25</v>
      </c>
      <c r="M113" s="263">
        <v>5.5507999999999997</v>
      </c>
    </row>
    <row r="114" spans="1:13">
      <c r="A114" s="287">
        <v>105</v>
      </c>
      <c r="B114" s="263" t="s">
        <v>117</v>
      </c>
      <c r="C114" s="263">
        <v>487.25</v>
      </c>
      <c r="D114" s="265">
        <v>490.06666666666666</v>
      </c>
      <c r="E114" s="265">
        <v>482.18333333333334</v>
      </c>
      <c r="F114" s="265">
        <v>477.11666666666667</v>
      </c>
      <c r="G114" s="265">
        <v>469.23333333333335</v>
      </c>
      <c r="H114" s="265">
        <v>495.13333333333333</v>
      </c>
      <c r="I114" s="265">
        <v>503.01666666666665</v>
      </c>
      <c r="J114" s="265">
        <v>508.08333333333331</v>
      </c>
      <c r="K114" s="263">
        <v>497.95</v>
      </c>
      <c r="L114" s="263">
        <v>485</v>
      </c>
      <c r="M114" s="263">
        <v>32.78557</v>
      </c>
    </row>
    <row r="115" spans="1:13">
      <c r="A115" s="287">
        <v>106</v>
      </c>
      <c r="B115" s="263" t="s">
        <v>388</v>
      </c>
      <c r="C115" s="263">
        <v>417.8</v>
      </c>
      <c r="D115" s="265">
        <v>419.26666666666665</v>
      </c>
      <c r="E115" s="265">
        <v>414.5333333333333</v>
      </c>
      <c r="F115" s="265">
        <v>411.26666666666665</v>
      </c>
      <c r="G115" s="265">
        <v>406.5333333333333</v>
      </c>
      <c r="H115" s="265">
        <v>422.5333333333333</v>
      </c>
      <c r="I115" s="265">
        <v>427.26666666666665</v>
      </c>
      <c r="J115" s="265">
        <v>430.5333333333333</v>
      </c>
      <c r="K115" s="263">
        <v>424</v>
      </c>
      <c r="L115" s="263">
        <v>416</v>
      </c>
      <c r="M115" s="263">
        <v>5.7271299999999998</v>
      </c>
    </row>
    <row r="116" spans="1:13">
      <c r="A116" s="287">
        <v>107</v>
      </c>
      <c r="B116" s="263" t="s">
        <v>119</v>
      </c>
      <c r="C116" s="263">
        <v>52.1</v>
      </c>
      <c r="D116" s="265">
        <v>52.166666666666664</v>
      </c>
      <c r="E116" s="265">
        <v>51.383333333333326</v>
      </c>
      <c r="F116" s="265">
        <v>50.666666666666664</v>
      </c>
      <c r="G116" s="265">
        <v>49.883333333333326</v>
      </c>
      <c r="H116" s="265">
        <v>52.883333333333326</v>
      </c>
      <c r="I116" s="265">
        <v>53.666666666666671</v>
      </c>
      <c r="J116" s="265">
        <v>54.383333333333326</v>
      </c>
      <c r="K116" s="263">
        <v>52.95</v>
      </c>
      <c r="L116" s="263">
        <v>51.45</v>
      </c>
      <c r="M116" s="263">
        <v>455.38017000000002</v>
      </c>
    </row>
    <row r="117" spans="1:13">
      <c r="A117" s="287">
        <v>108</v>
      </c>
      <c r="B117" s="263" t="s">
        <v>126</v>
      </c>
      <c r="C117" s="263">
        <v>217.45</v>
      </c>
      <c r="D117" s="265">
        <v>219.66666666666666</v>
      </c>
      <c r="E117" s="265">
        <v>213.58333333333331</v>
      </c>
      <c r="F117" s="265">
        <v>209.71666666666667</v>
      </c>
      <c r="G117" s="265">
        <v>203.63333333333333</v>
      </c>
      <c r="H117" s="265">
        <v>223.5333333333333</v>
      </c>
      <c r="I117" s="265">
        <v>229.61666666666662</v>
      </c>
      <c r="J117" s="265">
        <v>233.48333333333329</v>
      </c>
      <c r="K117" s="263">
        <v>225.75</v>
      </c>
      <c r="L117" s="263">
        <v>215.8</v>
      </c>
      <c r="M117" s="263">
        <v>1105.6810800000001</v>
      </c>
    </row>
    <row r="118" spans="1:13">
      <c r="A118" s="287">
        <v>109</v>
      </c>
      <c r="B118" s="263" t="s">
        <v>115</v>
      </c>
      <c r="C118" s="263">
        <v>236.85</v>
      </c>
      <c r="D118" s="265">
        <v>235.73333333333335</v>
      </c>
      <c r="E118" s="265">
        <v>230.9666666666667</v>
      </c>
      <c r="F118" s="265">
        <v>225.08333333333334</v>
      </c>
      <c r="G118" s="265">
        <v>220.31666666666669</v>
      </c>
      <c r="H118" s="265">
        <v>241.6166666666667</v>
      </c>
      <c r="I118" s="265">
        <v>246.38333333333335</v>
      </c>
      <c r="J118" s="265">
        <v>252.26666666666671</v>
      </c>
      <c r="K118" s="263">
        <v>240.5</v>
      </c>
      <c r="L118" s="263">
        <v>229.85</v>
      </c>
      <c r="M118" s="263">
        <v>328.7647</v>
      </c>
    </row>
    <row r="119" spans="1:13">
      <c r="A119" s="287">
        <v>110</v>
      </c>
      <c r="B119" s="263" t="s">
        <v>256</v>
      </c>
      <c r="C119" s="263">
        <v>129.15</v>
      </c>
      <c r="D119" s="265">
        <v>129.26666666666668</v>
      </c>
      <c r="E119" s="265">
        <v>127.88333333333335</v>
      </c>
      <c r="F119" s="265">
        <v>126.61666666666667</v>
      </c>
      <c r="G119" s="265">
        <v>125.23333333333335</v>
      </c>
      <c r="H119" s="265">
        <v>130.53333333333336</v>
      </c>
      <c r="I119" s="265">
        <v>131.91666666666669</v>
      </c>
      <c r="J119" s="265">
        <v>133.18333333333337</v>
      </c>
      <c r="K119" s="263">
        <v>130.65</v>
      </c>
      <c r="L119" s="263">
        <v>128</v>
      </c>
      <c r="M119" s="263">
        <v>38.44106</v>
      </c>
    </row>
    <row r="120" spans="1:13">
      <c r="A120" s="287">
        <v>111</v>
      </c>
      <c r="B120" s="263" t="s">
        <v>125</v>
      </c>
      <c r="C120" s="263">
        <v>95.1</v>
      </c>
      <c r="D120" s="265">
        <v>95.59999999999998</v>
      </c>
      <c r="E120" s="265">
        <v>94.099999999999966</v>
      </c>
      <c r="F120" s="265">
        <v>93.09999999999998</v>
      </c>
      <c r="G120" s="265">
        <v>91.599999999999966</v>
      </c>
      <c r="H120" s="265">
        <v>96.599999999999966</v>
      </c>
      <c r="I120" s="265">
        <v>98.1</v>
      </c>
      <c r="J120" s="265">
        <v>99.099999999999966</v>
      </c>
      <c r="K120" s="263">
        <v>97.1</v>
      </c>
      <c r="L120" s="263">
        <v>94.6</v>
      </c>
      <c r="M120" s="263">
        <v>190.38733999999999</v>
      </c>
    </row>
    <row r="121" spans="1:13">
      <c r="A121" s="287">
        <v>112</v>
      </c>
      <c r="B121" s="263" t="s">
        <v>773</v>
      </c>
      <c r="C121" s="263">
        <v>1731.9</v>
      </c>
      <c r="D121" s="265">
        <v>1708.5333333333335</v>
      </c>
      <c r="E121" s="265">
        <v>1649.366666666667</v>
      </c>
      <c r="F121" s="265">
        <v>1566.8333333333335</v>
      </c>
      <c r="G121" s="265">
        <v>1507.666666666667</v>
      </c>
      <c r="H121" s="265">
        <v>1791.0666666666671</v>
      </c>
      <c r="I121" s="265">
        <v>1850.2333333333336</v>
      </c>
      <c r="J121" s="265">
        <v>1932.7666666666671</v>
      </c>
      <c r="K121" s="263">
        <v>1767.7</v>
      </c>
      <c r="L121" s="263">
        <v>1626</v>
      </c>
      <c r="M121" s="263">
        <v>72.99539</v>
      </c>
    </row>
    <row r="122" spans="1:13">
      <c r="A122" s="287">
        <v>113</v>
      </c>
      <c r="B122" s="263" t="s">
        <v>120</v>
      </c>
      <c r="C122" s="263">
        <v>559.79999999999995</v>
      </c>
      <c r="D122" s="265">
        <v>561.94999999999993</v>
      </c>
      <c r="E122" s="265">
        <v>549.14999999999986</v>
      </c>
      <c r="F122" s="265">
        <v>538.49999999999989</v>
      </c>
      <c r="G122" s="265">
        <v>525.69999999999982</v>
      </c>
      <c r="H122" s="265">
        <v>572.59999999999991</v>
      </c>
      <c r="I122" s="265">
        <v>585.39999999999986</v>
      </c>
      <c r="J122" s="265">
        <v>596.04999999999995</v>
      </c>
      <c r="K122" s="263">
        <v>574.75</v>
      </c>
      <c r="L122" s="263">
        <v>551.29999999999995</v>
      </c>
      <c r="M122" s="263">
        <v>15.849449999999999</v>
      </c>
    </row>
    <row r="123" spans="1:13">
      <c r="A123" s="287">
        <v>114</v>
      </c>
      <c r="B123" s="263" t="s">
        <v>831</v>
      </c>
      <c r="C123" s="263">
        <v>245.65</v>
      </c>
      <c r="D123" s="265">
        <v>248.23333333333335</v>
      </c>
      <c r="E123" s="265">
        <v>241.56666666666669</v>
      </c>
      <c r="F123" s="265">
        <v>237.48333333333335</v>
      </c>
      <c r="G123" s="265">
        <v>230.81666666666669</v>
      </c>
      <c r="H123" s="265">
        <v>252.31666666666669</v>
      </c>
      <c r="I123" s="265">
        <v>258.98333333333335</v>
      </c>
      <c r="J123" s="265">
        <v>263.06666666666672</v>
      </c>
      <c r="K123" s="263">
        <v>254.9</v>
      </c>
      <c r="L123" s="263">
        <v>244.15</v>
      </c>
      <c r="M123" s="263">
        <v>35.740369999999999</v>
      </c>
    </row>
    <row r="124" spans="1:13">
      <c r="A124" s="287">
        <v>115</v>
      </c>
      <c r="B124" s="263" t="s">
        <v>122</v>
      </c>
      <c r="C124" s="263">
        <v>1027.4000000000001</v>
      </c>
      <c r="D124" s="265">
        <v>1032.9666666666667</v>
      </c>
      <c r="E124" s="265">
        <v>1006.4333333333334</v>
      </c>
      <c r="F124" s="265">
        <v>985.4666666666667</v>
      </c>
      <c r="G124" s="265">
        <v>958.93333333333339</v>
      </c>
      <c r="H124" s="265">
        <v>1053.9333333333334</v>
      </c>
      <c r="I124" s="265">
        <v>1080.4666666666667</v>
      </c>
      <c r="J124" s="265">
        <v>1101.4333333333334</v>
      </c>
      <c r="K124" s="263">
        <v>1059.5</v>
      </c>
      <c r="L124" s="263">
        <v>1012</v>
      </c>
      <c r="M124" s="263">
        <v>139.59383</v>
      </c>
    </row>
    <row r="125" spans="1:13">
      <c r="A125" s="287">
        <v>116</v>
      </c>
      <c r="B125" s="263" t="s">
        <v>257</v>
      </c>
      <c r="C125" s="263">
        <v>5373.8</v>
      </c>
      <c r="D125" s="265">
        <v>5399.583333333333</v>
      </c>
      <c r="E125" s="265">
        <v>5289.2166666666662</v>
      </c>
      <c r="F125" s="265">
        <v>5204.6333333333332</v>
      </c>
      <c r="G125" s="265">
        <v>5094.2666666666664</v>
      </c>
      <c r="H125" s="265">
        <v>5484.1666666666661</v>
      </c>
      <c r="I125" s="265">
        <v>5594.5333333333328</v>
      </c>
      <c r="J125" s="265">
        <v>5679.1166666666659</v>
      </c>
      <c r="K125" s="263">
        <v>5509.95</v>
      </c>
      <c r="L125" s="263">
        <v>5315</v>
      </c>
      <c r="M125" s="263">
        <v>7.3383700000000003</v>
      </c>
    </row>
    <row r="126" spans="1:13">
      <c r="A126" s="287">
        <v>117</v>
      </c>
      <c r="B126" s="263" t="s">
        <v>124</v>
      </c>
      <c r="C126" s="263">
        <v>1309.8</v>
      </c>
      <c r="D126" s="265">
        <v>1311.7</v>
      </c>
      <c r="E126" s="265">
        <v>1299.6500000000001</v>
      </c>
      <c r="F126" s="265">
        <v>1289.5</v>
      </c>
      <c r="G126" s="265">
        <v>1277.45</v>
      </c>
      <c r="H126" s="265">
        <v>1321.8500000000001</v>
      </c>
      <c r="I126" s="265">
        <v>1333.8999999999999</v>
      </c>
      <c r="J126" s="265">
        <v>1344.0500000000002</v>
      </c>
      <c r="K126" s="263">
        <v>1323.75</v>
      </c>
      <c r="L126" s="263">
        <v>1301.55</v>
      </c>
      <c r="M126" s="263">
        <v>57.978749999999998</v>
      </c>
    </row>
    <row r="127" spans="1:13">
      <c r="A127" s="287">
        <v>118</v>
      </c>
      <c r="B127" s="263" t="s">
        <v>121</v>
      </c>
      <c r="C127" s="263">
        <v>1643.15</v>
      </c>
      <c r="D127" s="265">
        <v>1653.4166666666667</v>
      </c>
      <c r="E127" s="265">
        <v>1605.7333333333336</v>
      </c>
      <c r="F127" s="265">
        <v>1568.3166666666668</v>
      </c>
      <c r="G127" s="265">
        <v>1520.6333333333337</v>
      </c>
      <c r="H127" s="265">
        <v>1690.8333333333335</v>
      </c>
      <c r="I127" s="265">
        <v>1738.5166666666664</v>
      </c>
      <c r="J127" s="265">
        <v>1775.9333333333334</v>
      </c>
      <c r="K127" s="263">
        <v>1701.1</v>
      </c>
      <c r="L127" s="263">
        <v>1616</v>
      </c>
      <c r="M127" s="263">
        <v>24.026730000000001</v>
      </c>
    </row>
    <row r="128" spans="1:13">
      <c r="A128" s="287">
        <v>119</v>
      </c>
      <c r="B128" s="263" t="s">
        <v>258</v>
      </c>
      <c r="C128" s="263">
        <v>1897.95</v>
      </c>
      <c r="D128" s="265">
        <v>1914.25</v>
      </c>
      <c r="E128" s="265">
        <v>1874.95</v>
      </c>
      <c r="F128" s="265">
        <v>1851.95</v>
      </c>
      <c r="G128" s="265">
        <v>1812.65</v>
      </c>
      <c r="H128" s="265">
        <v>1937.25</v>
      </c>
      <c r="I128" s="265">
        <v>1976.5500000000002</v>
      </c>
      <c r="J128" s="265">
        <v>1999.55</v>
      </c>
      <c r="K128" s="263">
        <v>1953.55</v>
      </c>
      <c r="L128" s="263">
        <v>1891.25</v>
      </c>
      <c r="M128" s="263">
        <v>1.6652</v>
      </c>
    </row>
    <row r="129" spans="1:13">
      <c r="A129" s="287">
        <v>120</v>
      </c>
      <c r="B129" s="263" t="s">
        <v>259</v>
      </c>
      <c r="C129" s="263">
        <v>74.650000000000006</v>
      </c>
      <c r="D129" s="265">
        <v>75.38333333333334</v>
      </c>
      <c r="E129" s="265">
        <v>73.26666666666668</v>
      </c>
      <c r="F129" s="265">
        <v>71.88333333333334</v>
      </c>
      <c r="G129" s="265">
        <v>69.76666666666668</v>
      </c>
      <c r="H129" s="265">
        <v>76.76666666666668</v>
      </c>
      <c r="I129" s="265">
        <v>78.883333333333326</v>
      </c>
      <c r="J129" s="265">
        <v>80.26666666666668</v>
      </c>
      <c r="K129" s="263">
        <v>77.5</v>
      </c>
      <c r="L129" s="263">
        <v>74</v>
      </c>
      <c r="M129" s="263">
        <v>26.790649999999999</v>
      </c>
    </row>
    <row r="130" spans="1:13">
      <c r="A130" s="287">
        <v>121</v>
      </c>
      <c r="B130" s="263" t="s">
        <v>128</v>
      </c>
      <c r="C130" s="263">
        <v>403.8</v>
      </c>
      <c r="D130" s="265">
        <v>405.76666666666671</v>
      </c>
      <c r="E130" s="265">
        <v>400.63333333333344</v>
      </c>
      <c r="F130" s="265">
        <v>397.46666666666675</v>
      </c>
      <c r="G130" s="265">
        <v>392.33333333333348</v>
      </c>
      <c r="H130" s="265">
        <v>408.93333333333339</v>
      </c>
      <c r="I130" s="265">
        <v>414.06666666666672</v>
      </c>
      <c r="J130" s="265">
        <v>417.23333333333335</v>
      </c>
      <c r="K130" s="263">
        <v>410.9</v>
      </c>
      <c r="L130" s="263">
        <v>402.6</v>
      </c>
      <c r="M130" s="263">
        <v>46.676630000000003</v>
      </c>
    </row>
    <row r="131" spans="1:13">
      <c r="A131" s="287">
        <v>122</v>
      </c>
      <c r="B131" s="263" t="s">
        <v>127</v>
      </c>
      <c r="C131" s="263">
        <v>308.3</v>
      </c>
      <c r="D131" s="265">
        <v>310.76666666666671</v>
      </c>
      <c r="E131" s="265">
        <v>304.63333333333344</v>
      </c>
      <c r="F131" s="265">
        <v>300.96666666666675</v>
      </c>
      <c r="G131" s="265">
        <v>294.83333333333348</v>
      </c>
      <c r="H131" s="265">
        <v>314.43333333333339</v>
      </c>
      <c r="I131" s="265">
        <v>320.56666666666672</v>
      </c>
      <c r="J131" s="265">
        <v>324.23333333333335</v>
      </c>
      <c r="K131" s="263">
        <v>316.89999999999998</v>
      </c>
      <c r="L131" s="263">
        <v>307.10000000000002</v>
      </c>
      <c r="M131" s="263">
        <v>65.465950000000007</v>
      </c>
    </row>
    <row r="132" spans="1:13">
      <c r="A132" s="287">
        <v>123</v>
      </c>
      <c r="B132" s="263" t="s">
        <v>129</v>
      </c>
      <c r="C132" s="263">
        <v>2789.3</v>
      </c>
      <c r="D132" s="265">
        <v>2816.1</v>
      </c>
      <c r="E132" s="265">
        <v>2738.2</v>
      </c>
      <c r="F132" s="265">
        <v>2687.1</v>
      </c>
      <c r="G132" s="265">
        <v>2609.1999999999998</v>
      </c>
      <c r="H132" s="265">
        <v>2867.2</v>
      </c>
      <c r="I132" s="265">
        <v>2945.1000000000004</v>
      </c>
      <c r="J132" s="265">
        <v>2996.2</v>
      </c>
      <c r="K132" s="263">
        <v>2894</v>
      </c>
      <c r="L132" s="263">
        <v>2765</v>
      </c>
      <c r="M132" s="263">
        <v>12.99765</v>
      </c>
    </row>
    <row r="133" spans="1:13">
      <c r="A133" s="287">
        <v>124</v>
      </c>
      <c r="B133" s="263" t="s">
        <v>131</v>
      </c>
      <c r="C133" s="263">
        <v>1951.05</v>
      </c>
      <c r="D133" s="265">
        <v>1957.3500000000001</v>
      </c>
      <c r="E133" s="265">
        <v>1939.7000000000003</v>
      </c>
      <c r="F133" s="265">
        <v>1928.3500000000001</v>
      </c>
      <c r="G133" s="265">
        <v>1910.7000000000003</v>
      </c>
      <c r="H133" s="265">
        <v>1968.7000000000003</v>
      </c>
      <c r="I133" s="265">
        <v>1986.3500000000004</v>
      </c>
      <c r="J133" s="265">
        <v>1997.7000000000003</v>
      </c>
      <c r="K133" s="263">
        <v>1975</v>
      </c>
      <c r="L133" s="263">
        <v>1946</v>
      </c>
      <c r="M133" s="263">
        <v>16.907530000000001</v>
      </c>
    </row>
    <row r="134" spans="1:13">
      <c r="A134" s="287">
        <v>125</v>
      </c>
      <c r="B134" s="263" t="s">
        <v>132</v>
      </c>
      <c r="C134" s="263">
        <v>94.25</v>
      </c>
      <c r="D134" s="265">
        <v>94.2</v>
      </c>
      <c r="E134" s="265">
        <v>93.15</v>
      </c>
      <c r="F134" s="265">
        <v>92.05</v>
      </c>
      <c r="G134" s="265">
        <v>91</v>
      </c>
      <c r="H134" s="265">
        <v>95.300000000000011</v>
      </c>
      <c r="I134" s="265">
        <v>96.35</v>
      </c>
      <c r="J134" s="265">
        <v>97.450000000000017</v>
      </c>
      <c r="K134" s="263">
        <v>95.25</v>
      </c>
      <c r="L134" s="263">
        <v>93.1</v>
      </c>
      <c r="M134" s="263">
        <v>157.62515999999999</v>
      </c>
    </row>
    <row r="135" spans="1:13">
      <c r="A135" s="287">
        <v>126</v>
      </c>
      <c r="B135" s="263" t="s">
        <v>260</v>
      </c>
      <c r="C135" s="263">
        <v>2599.9</v>
      </c>
      <c r="D135" s="265">
        <v>2592.9500000000003</v>
      </c>
      <c r="E135" s="265">
        <v>2573.9500000000007</v>
      </c>
      <c r="F135" s="265">
        <v>2548.0000000000005</v>
      </c>
      <c r="G135" s="265">
        <v>2529.0000000000009</v>
      </c>
      <c r="H135" s="265">
        <v>2618.9000000000005</v>
      </c>
      <c r="I135" s="265">
        <v>2637.8999999999996</v>
      </c>
      <c r="J135" s="265">
        <v>2663.8500000000004</v>
      </c>
      <c r="K135" s="263">
        <v>2611.9499999999998</v>
      </c>
      <c r="L135" s="263">
        <v>2567</v>
      </c>
      <c r="M135" s="263">
        <v>0.65749999999999997</v>
      </c>
    </row>
    <row r="136" spans="1:13">
      <c r="A136" s="287">
        <v>127</v>
      </c>
      <c r="B136" s="263" t="s">
        <v>133</v>
      </c>
      <c r="C136" s="263">
        <v>442.5</v>
      </c>
      <c r="D136" s="265">
        <v>440.88333333333338</v>
      </c>
      <c r="E136" s="265">
        <v>435.86666666666679</v>
      </c>
      <c r="F136" s="265">
        <v>429.23333333333341</v>
      </c>
      <c r="G136" s="265">
        <v>424.21666666666681</v>
      </c>
      <c r="H136" s="265">
        <v>447.51666666666677</v>
      </c>
      <c r="I136" s="265">
        <v>452.5333333333333</v>
      </c>
      <c r="J136" s="265">
        <v>459.16666666666674</v>
      </c>
      <c r="K136" s="263">
        <v>445.9</v>
      </c>
      <c r="L136" s="263">
        <v>434.25</v>
      </c>
      <c r="M136" s="263">
        <v>54.243459999999999</v>
      </c>
    </row>
    <row r="137" spans="1:13">
      <c r="A137" s="287">
        <v>128</v>
      </c>
      <c r="B137" s="263" t="s">
        <v>261</v>
      </c>
      <c r="C137" s="263">
        <v>4039.9</v>
      </c>
      <c r="D137" s="265">
        <v>4035.8666666666668</v>
      </c>
      <c r="E137" s="265">
        <v>3994.0333333333338</v>
      </c>
      <c r="F137" s="265">
        <v>3948.166666666667</v>
      </c>
      <c r="G137" s="265">
        <v>3906.3333333333339</v>
      </c>
      <c r="H137" s="265">
        <v>4081.7333333333336</v>
      </c>
      <c r="I137" s="265">
        <v>4123.5666666666666</v>
      </c>
      <c r="J137" s="265">
        <v>4169.4333333333334</v>
      </c>
      <c r="K137" s="263">
        <v>4077.7</v>
      </c>
      <c r="L137" s="263">
        <v>3990</v>
      </c>
      <c r="M137" s="263">
        <v>0.65325999999999995</v>
      </c>
    </row>
    <row r="138" spans="1:13">
      <c r="A138" s="287">
        <v>129</v>
      </c>
      <c r="B138" s="263" t="s">
        <v>134</v>
      </c>
      <c r="C138" s="263">
        <v>1521.35</v>
      </c>
      <c r="D138" s="265">
        <v>1527.1499999999999</v>
      </c>
      <c r="E138" s="265">
        <v>1510.2999999999997</v>
      </c>
      <c r="F138" s="265">
        <v>1499.2499999999998</v>
      </c>
      <c r="G138" s="265">
        <v>1482.3999999999996</v>
      </c>
      <c r="H138" s="265">
        <v>1538.1999999999998</v>
      </c>
      <c r="I138" s="265">
        <v>1555.0499999999997</v>
      </c>
      <c r="J138" s="265">
        <v>1566.1</v>
      </c>
      <c r="K138" s="263">
        <v>1544</v>
      </c>
      <c r="L138" s="263">
        <v>1516.1</v>
      </c>
      <c r="M138" s="263">
        <v>18.672840000000001</v>
      </c>
    </row>
    <row r="139" spans="1:13">
      <c r="A139" s="287">
        <v>130</v>
      </c>
      <c r="B139" s="263" t="s">
        <v>135</v>
      </c>
      <c r="C139" s="263">
        <v>1053</v>
      </c>
      <c r="D139" s="265">
        <v>1056.3333333333333</v>
      </c>
      <c r="E139" s="265">
        <v>1044.6666666666665</v>
      </c>
      <c r="F139" s="265">
        <v>1036.3333333333333</v>
      </c>
      <c r="G139" s="265">
        <v>1024.6666666666665</v>
      </c>
      <c r="H139" s="265">
        <v>1064.6666666666665</v>
      </c>
      <c r="I139" s="265">
        <v>1076.333333333333</v>
      </c>
      <c r="J139" s="265">
        <v>1084.6666666666665</v>
      </c>
      <c r="K139" s="263">
        <v>1068</v>
      </c>
      <c r="L139" s="263">
        <v>1048</v>
      </c>
      <c r="M139" s="263">
        <v>9.6214700000000004</v>
      </c>
    </row>
    <row r="140" spans="1:13">
      <c r="A140" s="287">
        <v>131</v>
      </c>
      <c r="B140" s="263" t="s">
        <v>146</v>
      </c>
      <c r="C140" s="263">
        <v>91278.05</v>
      </c>
      <c r="D140" s="265">
        <v>91614.349999999991</v>
      </c>
      <c r="E140" s="265">
        <v>89748.699999999983</v>
      </c>
      <c r="F140" s="265">
        <v>88219.349999999991</v>
      </c>
      <c r="G140" s="265">
        <v>86353.699999999983</v>
      </c>
      <c r="H140" s="265">
        <v>93143.699999999983</v>
      </c>
      <c r="I140" s="265">
        <v>95009.349999999977</v>
      </c>
      <c r="J140" s="265">
        <v>96538.699999999983</v>
      </c>
      <c r="K140" s="263">
        <v>93480</v>
      </c>
      <c r="L140" s="263">
        <v>90085</v>
      </c>
      <c r="M140" s="263">
        <v>1.38059</v>
      </c>
    </row>
    <row r="141" spans="1:13">
      <c r="A141" s="287">
        <v>132</v>
      </c>
      <c r="B141" s="263" t="s">
        <v>143</v>
      </c>
      <c r="C141" s="263">
        <v>1140.55</v>
      </c>
      <c r="D141" s="265">
        <v>1150.4333333333334</v>
      </c>
      <c r="E141" s="265">
        <v>1122.6666666666667</v>
      </c>
      <c r="F141" s="265">
        <v>1104.7833333333333</v>
      </c>
      <c r="G141" s="265">
        <v>1077.0166666666667</v>
      </c>
      <c r="H141" s="265">
        <v>1168.3166666666668</v>
      </c>
      <c r="I141" s="265">
        <v>1196.0833333333333</v>
      </c>
      <c r="J141" s="265">
        <v>1213.9666666666669</v>
      </c>
      <c r="K141" s="263">
        <v>1178.2</v>
      </c>
      <c r="L141" s="263">
        <v>1132.55</v>
      </c>
      <c r="M141" s="263">
        <v>7.8952200000000001</v>
      </c>
    </row>
    <row r="142" spans="1:13">
      <c r="A142" s="287">
        <v>133</v>
      </c>
      <c r="B142" s="263" t="s">
        <v>137</v>
      </c>
      <c r="C142" s="263">
        <v>205.45</v>
      </c>
      <c r="D142" s="265">
        <v>202.75</v>
      </c>
      <c r="E142" s="265">
        <v>197.3</v>
      </c>
      <c r="F142" s="265">
        <v>189.15</v>
      </c>
      <c r="G142" s="265">
        <v>183.70000000000002</v>
      </c>
      <c r="H142" s="265">
        <v>210.9</v>
      </c>
      <c r="I142" s="265">
        <v>216.35</v>
      </c>
      <c r="J142" s="265">
        <v>224.5</v>
      </c>
      <c r="K142" s="263">
        <v>208.2</v>
      </c>
      <c r="L142" s="263">
        <v>194.6</v>
      </c>
      <c r="M142" s="263">
        <v>228.97734</v>
      </c>
    </row>
    <row r="143" spans="1:13">
      <c r="A143" s="287">
        <v>134</v>
      </c>
      <c r="B143" s="263" t="s">
        <v>136</v>
      </c>
      <c r="C143" s="263">
        <v>908.55</v>
      </c>
      <c r="D143" s="265">
        <v>910.69999999999993</v>
      </c>
      <c r="E143" s="265">
        <v>902.84999999999991</v>
      </c>
      <c r="F143" s="265">
        <v>897.15</v>
      </c>
      <c r="G143" s="265">
        <v>889.3</v>
      </c>
      <c r="H143" s="265">
        <v>916.39999999999986</v>
      </c>
      <c r="I143" s="265">
        <v>924.25</v>
      </c>
      <c r="J143" s="265">
        <v>929.94999999999982</v>
      </c>
      <c r="K143" s="263">
        <v>918.55</v>
      </c>
      <c r="L143" s="263">
        <v>905</v>
      </c>
      <c r="M143" s="263">
        <v>24.841449999999998</v>
      </c>
    </row>
    <row r="144" spans="1:13">
      <c r="A144" s="287">
        <v>135</v>
      </c>
      <c r="B144" s="263" t="s">
        <v>138</v>
      </c>
      <c r="C144" s="263">
        <v>176.05</v>
      </c>
      <c r="D144" s="265">
        <v>176.76666666666665</v>
      </c>
      <c r="E144" s="265">
        <v>174.0333333333333</v>
      </c>
      <c r="F144" s="265">
        <v>172.01666666666665</v>
      </c>
      <c r="G144" s="265">
        <v>169.2833333333333</v>
      </c>
      <c r="H144" s="265">
        <v>178.7833333333333</v>
      </c>
      <c r="I144" s="265">
        <v>181.51666666666665</v>
      </c>
      <c r="J144" s="265">
        <v>183.5333333333333</v>
      </c>
      <c r="K144" s="263">
        <v>179.5</v>
      </c>
      <c r="L144" s="263">
        <v>174.75</v>
      </c>
      <c r="M144" s="263">
        <v>55.341709999999999</v>
      </c>
    </row>
    <row r="145" spans="1:13">
      <c r="A145" s="287">
        <v>136</v>
      </c>
      <c r="B145" s="263" t="s">
        <v>139</v>
      </c>
      <c r="C145" s="263">
        <v>411.65</v>
      </c>
      <c r="D145" s="265">
        <v>412.93333333333334</v>
      </c>
      <c r="E145" s="265">
        <v>408.7166666666667</v>
      </c>
      <c r="F145" s="265">
        <v>405.78333333333336</v>
      </c>
      <c r="G145" s="265">
        <v>401.56666666666672</v>
      </c>
      <c r="H145" s="265">
        <v>415.86666666666667</v>
      </c>
      <c r="I145" s="265">
        <v>420.08333333333326</v>
      </c>
      <c r="J145" s="265">
        <v>423.01666666666665</v>
      </c>
      <c r="K145" s="263">
        <v>417.15</v>
      </c>
      <c r="L145" s="263">
        <v>410</v>
      </c>
      <c r="M145" s="263">
        <v>14.06466</v>
      </c>
    </row>
    <row r="146" spans="1:13">
      <c r="A146" s="287">
        <v>137</v>
      </c>
      <c r="B146" s="263" t="s">
        <v>140</v>
      </c>
      <c r="C146" s="263">
        <v>7568.5</v>
      </c>
      <c r="D146" s="265">
        <v>7589.8</v>
      </c>
      <c r="E146" s="265">
        <v>7504.6</v>
      </c>
      <c r="F146" s="265">
        <v>7440.7</v>
      </c>
      <c r="G146" s="265">
        <v>7355.5</v>
      </c>
      <c r="H146" s="265">
        <v>7653.7000000000007</v>
      </c>
      <c r="I146" s="265">
        <v>7738.9</v>
      </c>
      <c r="J146" s="265">
        <v>7802.8000000000011</v>
      </c>
      <c r="K146" s="263">
        <v>7675</v>
      </c>
      <c r="L146" s="263">
        <v>7525.9</v>
      </c>
      <c r="M146" s="263">
        <v>7.5683299999999996</v>
      </c>
    </row>
    <row r="147" spans="1:13">
      <c r="A147" s="287">
        <v>138</v>
      </c>
      <c r="B147" s="263" t="s">
        <v>142</v>
      </c>
      <c r="C147" s="263">
        <v>809.4</v>
      </c>
      <c r="D147" s="265">
        <v>812.94999999999993</v>
      </c>
      <c r="E147" s="265">
        <v>800.44999999999982</v>
      </c>
      <c r="F147" s="265">
        <v>791.49999999999989</v>
      </c>
      <c r="G147" s="265">
        <v>778.99999999999977</v>
      </c>
      <c r="H147" s="265">
        <v>821.89999999999986</v>
      </c>
      <c r="I147" s="265">
        <v>834.40000000000009</v>
      </c>
      <c r="J147" s="265">
        <v>843.34999999999991</v>
      </c>
      <c r="K147" s="263">
        <v>825.45</v>
      </c>
      <c r="L147" s="263">
        <v>804</v>
      </c>
      <c r="M147" s="263">
        <v>12.08971</v>
      </c>
    </row>
    <row r="148" spans="1:13">
      <c r="A148" s="287">
        <v>139</v>
      </c>
      <c r="B148" s="263" t="s">
        <v>144</v>
      </c>
      <c r="C148" s="263">
        <v>1724.1</v>
      </c>
      <c r="D148" s="265">
        <v>1742.8166666666666</v>
      </c>
      <c r="E148" s="265">
        <v>1696.2833333333333</v>
      </c>
      <c r="F148" s="265">
        <v>1668.4666666666667</v>
      </c>
      <c r="G148" s="265">
        <v>1621.9333333333334</v>
      </c>
      <c r="H148" s="265">
        <v>1770.6333333333332</v>
      </c>
      <c r="I148" s="265">
        <v>1817.1666666666665</v>
      </c>
      <c r="J148" s="265">
        <v>1844.9833333333331</v>
      </c>
      <c r="K148" s="263">
        <v>1789.35</v>
      </c>
      <c r="L148" s="263">
        <v>1715</v>
      </c>
      <c r="M148" s="263">
        <v>7.9884899999999996</v>
      </c>
    </row>
    <row r="149" spans="1:13">
      <c r="A149" s="287">
        <v>140</v>
      </c>
      <c r="B149" s="263" t="s">
        <v>145</v>
      </c>
      <c r="C149" s="263">
        <v>197.3</v>
      </c>
      <c r="D149" s="265">
        <v>189.83333333333334</v>
      </c>
      <c r="E149" s="265">
        <v>179.9666666666667</v>
      </c>
      <c r="F149" s="265">
        <v>162.63333333333335</v>
      </c>
      <c r="G149" s="265">
        <v>152.76666666666671</v>
      </c>
      <c r="H149" s="265">
        <v>207.16666666666669</v>
      </c>
      <c r="I149" s="265">
        <v>217.0333333333333</v>
      </c>
      <c r="J149" s="265">
        <v>234.36666666666667</v>
      </c>
      <c r="K149" s="263">
        <v>199.7</v>
      </c>
      <c r="L149" s="263">
        <v>172.5</v>
      </c>
      <c r="M149" s="263">
        <v>1280.50584</v>
      </c>
    </row>
    <row r="150" spans="1:13">
      <c r="A150" s="287">
        <v>141</v>
      </c>
      <c r="B150" s="263" t="s">
        <v>263</v>
      </c>
      <c r="C150" s="263">
        <v>1646.45</v>
      </c>
      <c r="D150" s="265">
        <v>1644.8166666666666</v>
      </c>
      <c r="E150" s="265">
        <v>1629.6333333333332</v>
      </c>
      <c r="F150" s="265">
        <v>1612.8166666666666</v>
      </c>
      <c r="G150" s="265">
        <v>1597.6333333333332</v>
      </c>
      <c r="H150" s="265">
        <v>1661.6333333333332</v>
      </c>
      <c r="I150" s="265">
        <v>1676.8166666666666</v>
      </c>
      <c r="J150" s="265">
        <v>1693.6333333333332</v>
      </c>
      <c r="K150" s="263">
        <v>1660</v>
      </c>
      <c r="L150" s="263">
        <v>1628</v>
      </c>
      <c r="M150" s="263">
        <v>0.75900000000000001</v>
      </c>
    </row>
    <row r="151" spans="1:13">
      <c r="A151" s="287">
        <v>142</v>
      </c>
      <c r="B151" s="263" t="s">
        <v>147</v>
      </c>
      <c r="C151" s="263">
        <v>1315</v>
      </c>
      <c r="D151" s="265">
        <v>1306.55</v>
      </c>
      <c r="E151" s="265">
        <v>1283.1999999999998</v>
      </c>
      <c r="F151" s="265">
        <v>1251.3999999999999</v>
      </c>
      <c r="G151" s="265">
        <v>1228.0499999999997</v>
      </c>
      <c r="H151" s="265">
        <v>1338.35</v>
      </c>
      <c r="I151" s="265">
        <v>1361.6999999999998</v>
      </c>
      <c r="J151" s="265">
        <v>1393.5</v>
      </c>
      <c r="K151" s="263">
        <v>1329.9</v>
      </c>
      <c r="L151" s="263">
        <v>1274.75</v>
      </c>
      <c r="M151" s="263">
        <v>42.908900000000003</v>
      </c>
    </row>
    <row r="152" spans="1:13">
      <c r="A152" s="287">
        <v>143</v>
      </c>
      <c r="B152" s="263" t="s">
        <v>264</v>
      </c>
      <c r="C152" s="263">
        <v>854</v>
      </c>
      <c r="D152" s="265">
        <v>863.05000000000007</v>
      </c>
      <c r="E152" s="265">
        <v>841.10000000000014</v>
      </c>
      <c r="F152" s="265">
        <v>828.2</v>
      </c>
      <c r="G152" s="265">
        <v>806.25000000000011</v>
      </c>
      <c r="H152" s="265">
        <v>875.95000000000016</v>
      </c>
      <c r="I152" s="265">
        <v>897.9000000000002</v>
      </c>
      <c r="J152" s="265">
        <v>910.80000000000018</v>
      </c>
      <c r="K152" s="263">
        <v>885</v>
      </c>
      <c r="L152" s="263">
        <v>850.15</v>
      </c>
      <c r="M152" s="263">
        <v>11.72078</v>
      </c>
    </row>
    <row r="153" spans="1:13">
      <c r="A153" s="287">
        <v>144</v>
      </c>
      <c r="B153" s="263" t="s">
        <v>152</v>
      </c>
      <c r="C153" s="263">
        <v>112.4</v>
      </c>
      <c r="D153" s="265">
        <v>112.86666666666667</v>
      </c>
      <c r="E153" s="265">
        <v>111.33333333333334</v>
      </c>
      <c r="F153" s="265">
        <v>110.26666666666667</v>
      </c>
      <c r="G153" s="265">
        <v>108.73333333333333</v>
      </c>
      <c r="H153" s="265">
        <v>113.93333333333335</v>
      </c>
      <c r="I153" s="265">
        <v>115.46666666666668</v>
      </c>
      <c r="J153" s="265">
        <v>116.53333333333336</v>
      </c>
      <c r="K153" s="263">
        <v>114.4</v>
      </c>
      <c r="L153" s="263">
        <v>111.8</v>
      </c>
      <c r="M153" s="263">
        <v>54.566719999999997</v>
      </c>
    </row>
    <row r="154" spans="1:13">
      <c r="A154" s="287">
        <v>145</v>
      </c>
      <c r="B154" s="263" t="s">
        <v>153</v>
      </c>
      <c r="C154" s="263">
        <v>95.95</v>
      </c>
      <c r="D154" s="265">
        <v>96.216666666666683</v>
      </c>
      <c r="E154" s="265">
        <v>94.53333333333336</v>
      </c>
      <c r="F154" s="265">
        <v>93.116666666666674</v>
      </c>
      <c r="G154" s="265">
        <v>91.433333333333351</v>
      </c>
      <c r="H154" s="265">
        <v>97.633333333333368</v>
      </c>
      <c r="I154" s="265">
        <v>99.316666666666677</v>
      </c>
      <c r="J154" s="265">
        <v>100.73333333333338</v>
      </c>
      <c r="K154" s="263">
        <v>97.9</v>
      </c>
      <c r="L154" s="263">
        <v>94.8</v>
      </c>
      <c r="M154" s="263">
        <v>216.60998000000001</v>
      </c>
    </row>
    <row r="155" spans="1:13">
      <c r="A155" s="287">
        <v>146</v>
      </c>
      <c r="B155" s="263" t="s">
        <v>148</v>
      </c>
      <c r="C155" s="263">
        <v>48.9</v>
      </c>
      <c r="D155" s="265">
        <v>49.4</v>
      </c>
      <c r="E155" s="265">
        <v>47.849999999999994</v>
      </c>
      <c r="F155" s="265">
        <v>46.8</v>
      </c>
      <c r="G155" s="265">
        <v>45.249999999999993</v>
      </c>
      <c r="H155" s="265">
        <v>50.449999999999996</v>
      </c>
      <c r="I155" s="265">
        <v>51.999999999999993</v>
      </c>
      <c r="J155" s="265">
        <v>53.05</v>
      </c>
      <c r="K155" s="263">
        <v>50.95</v>
      </c>
      <c r="L155" s="263">
        <v>48.35</v>
      </c>
      <c r="M155" s="263">
        <v>225.91167999999999</v>
      </c>
    </row>
    <row r="156" spans="1:13">
      <c r="A156" s="287">
        <v>147</v>
      </c>
      <c r="B156" s="263" t="s">
        <v>451</v>
      </c>
      <c r="C156" s="263">
        <v>2628.75</v>
      </c>
      <c r="D156" s="265">
        <v>2632.2000000000003</v>
      </c>
      <c r="E156" s="265">
        <v>2596.6000000000004</v>
      </c>
      <c r="F156" s="265">
        <v>2564.4500000000003</v>
      </c>
      <c r="G156" s="265">
        <v>2528.8500000000004</v>
      </c>
      <c r="H156" s="265">
        <v>2664.3500000000004</v>
      </c>
      <c r="I156" s="265">
        <v>2699.95</v>
      </c>
      <c r="J156" s="265">
        <v>2732.1000000000004</v>
      </c>
      <c r="K156" s="263">
        <v>2667.8</v>
      </c>
      <c r="L156" s="263">
        <v>2600.0500000000002</v>
      </c>
      <c r="M156" s="263">
        <v>0.96760999999999997</v>
      </c>
    </row>
    <row r="157" spans="1:13">
      <c r="A157" s="287">
        <v>148</v>
      </c>
      <c r="B157" s="263" t="s">
        <v>151</v>
      </c>
      <c r="C157" s="263">
        <v>17294.3</v>
      </c>
      <c r="D157" s="265">
        <v>17351.100000000002</v>
      </c>
      <c r="E157" s="265">
        <v>17183.200000000004</v>
      </c>
      <c r="F157" s="265">
        <v>17072.100000000002</v>
      </c>
      <c r="G157" s="265">
        <v>16904.200000000004</v>
      </c>
      <c r="H157" s="265">
        <v>17462.200000000004</v>
      </c>
      <c r="I157" s="265">
        <v>17630.100000000006</v>
      </c>
      <c r="J157" s="265">
        <v>17741.200000000004</v>
      </c>
      <c r="K157" s="263">
        <v>17519</v>
      </c>
      <c r="L157" s="263">
        <v>17240</v>
      </c>
      <c r="M157" s="263">
        <v>0.54527999999999999</v>
      </c>
    </row>
    <row r="158" spans="1:13">
      <c r="A158" s="287">
        <v>149</v>
      </c>
      <c r="B158" s="263" t="s">
        <v>792</v>
      </c>
      <c r="C158" s="263">
        <v>325.25</v>
      </c>
      <c r="D158" s="265">
        <v>327.59999999999997</v>
      </c>
      <c r="E158" s="265">
        <v>321.69999999999993</v>
      </c>
      <c r="F158" s="265">
        <v>318.14999999999998</v>
      </c>
      <c r="G158" s="265">
        <v>312.24999999999994</v>
      </c>
      <c r="H158" s="265">
        <v>331.14999999999992</v>
      </c>
      <c r="I158" s="265">
        <v>337.0499999999999</v>
      </c>
      <c r="J158" s="265">
        <v>340.59999999999991</v>
      </c>
      <c r="K158" s="263">
        <v>333.5</v>
      </c>
      <c r="L158" s="263">
        <v>324.05</v>
      </c>
      <c r="M158" s="263">
        <v>5.77074</v>
      </c>
    </row>
    <row r="159" spans="1:13">
      <c r="A159" s="287">
        <v>150</v>
      </c>
      <c r="B159" s="263" t="s">
        <v>266</v>
      </c>
      <c r="C159" s="263">
        <v>562.54999999999995</v>
      </c>
      <c r="D159" s="265">
        <v>566.09999999999991</v>
      </c>
      <c r="E159" s="265">
        <v>556.54999999999984</v>
      </c>
      <c r="F159" s="265">
        <v>550.54999999999995</v>
      </c>
      <c r="G159" s="265">
        <v>540.99999999999989</v>
      </c>
      <c r="H159" s="265">
        <v>572.0999999999998</v>
      </c>
      <c r="I159" s="265">
        <v>581.65</v>
      </c>
      <c r="J159" s="265">
        <v>587.64999999999975</v>
      </c>
      <c r="K159" s="263">
        <v>575.65</v>
      </c>
      <c r="L159" s="263">
        <v>560.1</v>
      </c>
      <c r="M159" s="263">
        <v>1.57734</v>
      </c>
    </row>
    <row r="160" spans="1:13">
      <c r="A160" s="287">
        <v>151</v>
      </c>
      <c r="B160" s="263" t="s">
        <v>155</v>
      </c>
      <c r="C160" s="263">
        <v>97</v>
      </c>
      <c r="D160" s="265">
        <v>97.649999999999991</v>
      </c>
      <c r="E160" s="265">
        <v>95.899999999999977</v>
      </c>
      <c r="F160" s="265">
        <v>94.799999999999983</v>
      </c>
      <c r="G160" s="265">
        <v>93.049999999999969</v>
      </c>
      <c r="H160" s="265">
        <v>98.749999999999986</v>
      </c>
      <c r="I160" s="265">
        <v>100.50000000000001</v>
      </c>
      <c r="J160" s="265">
        <v>101.6</v>
      </c>
      <c r="K160" s="263">
        <v>99.4</v>
      </c>
      <c r="L160" s="263">
        <v>96.55</v>
      </c>
      <c r="M160" s="263">
        <v>181.87705</v>
      </c>
    </row>
    <row r="161" spans="1:13">
      <c r="A161" s="287">
        <v>152</v>
      </c>
      <c r="B161" s="263" t="s">
        <v>154</v>
      </c>
      <c r="C161" s="263">
        <v>115.65</v>
      </c>
      <c r="D161" s="265">
        <v>116.10000000000001</v>
      </c>
      <c r="E161" s="265">
        <v>114.80000000000001</v>
      </c>
      <c r="F161" s="265">
        <v>113.95</v>
      </c>
      <c r="G161" s="265">
        <v>112.65</v>
      </c>
      <c r="H161" s="265">
        <v>116.95000000000002</v>
      </c>
      <c r="I161" s="265">
        <v>118.25</v>
      </c>
      <c r="J161" s="265">
        <v>119.10000000000002</v>
      </c>
      <c r="K161" s="263">
        <v>117.4</v>
      </c>
      <c r="L161" s="263">
        <v>115.25</v>
      </c>
      <c r="M161" s="263">
        <v>15.91661</v>
      </c>
    </row>
    <row r="162" spans="1:13">
      <c r="A162" s="287">
        <v>153</v>
      </c>
      <c r="B162" s="263" t="s">
        <v>267</v>
      </c>
      <c r="C162" s="263">
        <v>3195.7</v>
      </c>
      <c r="D162" s="265">
        <v>3205.2333333333336</v>
      </c>
      <c r="E162" s="265">
        <v>3180.4666666666672</v>
      </c>
      <c r="F162" s="265">
        <v>3165.2333333333336</v>
      </c>
      <c r="G162" s="265">
        <v>3140.4666666666672</v>
      </c>
      <c r="H162" s="265">
        <v>3220.4666666666672</v>
      </c>
      <c r="I162" s="265">
        <v>3245.2333333333336</v>
      </c>
      <c r="J162" s="265">
        <v>3260.4666666666672</v>
      </c>
      <c r="K162" s="263">
        <v>3230</v>
      </c>
      <c r="L162" s="263">
        <v>3190</v>
      </c>
      <c r="M162" s="263">
        <v>0.28282000000000002</v>
      </c>
    </row>
    <row r="163" spans="1:13">
      <c r="A163" s="287">
        <v>154</v>
      </c>
      <c r="B163" s="263" t="s">
        <v>268</v>
      </c>
      <c r="C163" s="263">
        <v>2225</v>
      </c>
      <c r="D163" s="265">
        <v>2233</v>
      </c>
      <c r="E163" s="265">
        <v>2207</v>
      </c>
      <c r="F163" s="265">
        <v>2189</v>
      </c>
      <c r="G163" s="265">
        <v>2163</v>
      </c>
      <c r="H163" s="265">
        <v>2251</v>
      </c>
      <c r="I163" s="265">
        <v>2277</v>
      </c>
      <c r="J163" s="265">
        <v>2295</v>
      </c>
      <c r="K163" s="263">
        <v>2259</v>
      </c>
      <c r="L163" s="263">
        <v>2215</v>
      </c>
      <c r="M163" s="263">
        <v>1.3510200000000001</v>
      </c>
    </row>
    <row r="164" spans="1:13">
      <c r="A164" s="287">
        <v>155</v>
      </c>
      <c r="B164" s="263" t="s">
        <v>156</v>
      </c>
      <c r="C164" s="263">
        <v>30692.15</v>
      </c>
      <c r="D164" s="265">
        <v>30797.45</v>
      </c>
      <c r="E164" s="265">
        <v>30404.9</v>
      </c>
      <c r="F164" s="265">
        <v>30117.65</v>
      </c>
      <c r="G164" s="265">
        <v>29725.100000000002</v>
      </c>
      <c r="H164" s="265">
        <v>31084.7</v>
      </c>
      <c r="I164" s="265">
        <v>31477.249999999996</v>
      </c>
      <c r="J164" s="265">
        <v>31764.5</v>
      </c>
      <c r="K164" s="263">
        <v>31190</v>
      </c>
      <c r="L164" s="263">
        <v>30510.2</v>
      </c>
      <c r="M164" s="263">
        <v>0.37171999999999999</v>
      </c>
    </row>
    <row r="165" spans="1:13">
      <c r="A165" s="287">
        <v>156</v>
      </c>
      <c r="B165" s="263" t="s">
        <v>158</v>
      </c>
      <c r="C165" s="263">
        <v>242.2</v>
      </c>
      <c r="D165" s="265">
        <v>242.75</v>
      </c>
      <c r="E165" s="265">
        <v>238</v>
      </c>
      <c r="F165" s="265">
        <v>233.8</v>
      </c>
      <c r="G165" s="265">
        <v>229.05</v>
      </c>
      <c r="H165" s="265">
        <v>246.95</v>
      </c>
      <c r="I165" s="265">
        <v>251.7</v>
      </c>
      <c r="J165" s="265">
        <v>255.89999999999998</v>
      </c>
      <c r="K165" s="263">
        <v>247.5</v>
      </c>
      <c r="L165" s="263">
        <v>238.55</v>
      </c>
      <c r="M165" s="263">
        <v>53.084009999999999</v>
      </c>
    </row>
    <row r="166" spans="1:13">
      <c r="A166" s="287">
        <v>157</v>
      </c>
      <c r="B166" s="263" t="s">
        <v>270</v>
      </c>
      <c r="C166" s="263">
        <v>4414.3</v>
      </c>
      <c r="D166" s="265">
        <v>4436.4333333333334</v>
      </c>
      <c r="E166" s="265">
        <v>4372.8666666666668</v>
      </c>
      <c r="F166" s="265">
        <v>4331.4333333333334</v>
      </c>
      <c r="G166" s="265">
        <v>4267.8666666666668</v>
      </c>
      <c r="H166" s="265">
        <v>4477.8666666666668</v>
      </c>
      <c r="I166" s="265">
        <v>4541.4333333333343</v>
      </c>
      <c r="J166" s="265">
        <v>4582.8666666666668</v>
      </c>
      <c r="K166" s="263">
        <v>4500</v>
      </c>
      <c r="L166" s="263">
        <v>4395</v>
      </c>
      <c r="M166" s="263">
        <v>0.40139000000000002</v>
      </c>
    </row>
    <row r="167" spans="1:13">
      <c r="A167" s="287">
        <v>158</v>
      </c>
      <c r="B167" s="263" t="s">
        <v>160</v>
      </c>
      <c r="C167" s="263">
        <v>1760.7</v>
      </c>
      <c r="D167" s="265">
        <v>1766.7166666666665</v>
      </c>
      <c r="E167" s="265">
        <v>1745.4333333333329</v>
      </c>
      <c r="F167" s="265">
        <v>1730.1666666666665</v>
      </c>
      <c r="G167" s="265">
        <v>1708.883333333333</v>
      </c>
      <c r="H167" s="265">
        <v>1781.9833333333329</v>
      </c>
      <c r="I167" s="265">
        <v>1803.2666666666662</v>
      </c>
      <c r="J167" s="265">
        <v>1818.5333333333328</v>
      </c>
      <c r="K167" s="263">
        <v>1788</v>
      </c>
      <c r="L167" s="263">
        <v>1751.45</v>
      </c>
      <c r="M167" s="263">
        <v>3.60521</v>
      </c>
    </row>
    <row r="168" spans="1:13">
      <c r="A168" s="287">
        <v>159</v>
      </c>
      <c r="B168" s="263" t="s">
        <v>157</v>
      </c>
      <c r="C168" s="263">
        <v>1729.95</v>
      </c>
      <c r="D168" s="265">
        <v>1702.3166666666666</v>
      </c>
      <c r="E168" s="265">
        <v>1654.6333333333332</v>
      </c>
      <c r="F168" s="265">
        <v>1579.3166666666666</v>
      </c>
      <c r="G168" s="265">
        <v>1531.6333333333332</v>
      </c>
      <c r="H168" s="265">
        <v>1777.6333333333332</v>
      </c>
      <c r="I168" s="265">
        <v>1825.3166666666666</v>
      </c>
      <c r="J168" s="265">
        <v>1900.6333333333332</v>
      </c>
      <c r="K168" s="263">
        <v>1750</v>
      </c>
      <c r="L168" s="263">
        <v>1627</v>
      </c>
      <c r="M168" s="263">
        <v>54.513260000000002</v>
      </c>
    </row>
    <row r="169" spans="1:13">
      <c r="A169" s="287">
        <v>160</v>
      </c>
      <c r="B169" s="263" t="s">
        <v>462</v>
      </c>
      <c r="C169" s="263">
        <v>1328.95</v>
      </c>
      <c r="D169" s="265">
        <v>1327.9333333333334</v>
      </c>
      <c r="E169" s="265">
        <v>1316.0166666666669</v>
      </c>
      <c r="F169" s="265">
        <v>1303.0833333333335</v>
      </c>
      <c r="G169" s="265">
        <v>1291.166666666667</v>
      </c>
      <c r="H169" s="265">
        <v>1340.8666666666668</v>
      </c>
      <c r="I169" s="265">
        <v>1352.7833333333333</v>
      </c>
      <c r="J169" s="265">
        <v>1365.7166666666667</v>
      </c>
      <c r="K169" s="263">
        <v>1339.85</v>
      </c>
      <c r="L169" s="263">
        <v>1315</v>
      </c>
      <c r="M169" s="263">
        <v>3.53695</v>
      </c>
    </row>
    <row r="170" spans="1:13">
      <c r="A170" s="287">
        <v>161</v>
      </c>
      <c r="B170" s="263" t="s">
        <v>159</v>
      </c>
      <c r="C170" s="263">
        <v>126.45</v>
      </c>
      <c r="D170" s="265">
        <v>126.63333333333334</v>
      </c>
      <c r="E170" s="265">
        <v>125.11666666666667</v>
      </c>
      <c r="F170" s="265">
        <v>123.78333333333333</v>
      </c>
      <c r="G170" s="265">
        <v>122.26666666666667</v>
      </c>
      <c r="H170" s="265">
        <v>127.96666666666668</v>
      </c>
      <c r="I170" s="265">
        <v>129.48333333333335</v>
      </c>
      <c r="J170" s="265">
        <v>130.81666666666669</v>
      </c>
      <c r="K170" s="263">
        <v>128.15</v>
      </c>
      <c r="L170" s="263">
        <v>125.3</v>
      </c>
      <c r="M170" s="263">
        <v>48.689279999999997</v>
      </c>
    </row>
    <row r="171" spans="1:13">
      <c r="A171" s="287">
        <v>162</v>
      </c>
      <c r="B171" s="263" t="s">
        <v>162</v>
      </c>
      <c r="C171" s="263">
        <v>212.65</v>
      </c>
      <c r="D171" s="265">
        <v>214.06666666666669</v>
      </c>
      <c r="E171" s="265">
        <v>209.13333333333338</v>
      </c>
      <c r="F171" s="265">
        <v>205.6166666666667</v>
      </c>
      <c r="G171" s="265">
        <v>200.68333333333339</v>
      </c>
      <c r="H171" s="265">
        <v>217.58333333333337</v>
      </c>
      <c r="I171" s="265">
        <v>222.51666666666671</v>
      </c>
      <c r="J171" s="265">
        <v>226.03333333333336</v>
      </c>
      <c r="K171" s="263">
        <v>219</v>
      </c>
      <c r="L171" s="263">
        <v>210.55</v>
      </c>
      <c r="M171" s="263">
        <v>140.99934999999999</v>
      </c>
    </row>
    <row r="172" spans="1:13">
      <c r="A172" s="287">
        <v>163</v>
      </c>
      <c r="B172" s="263" t="s">
        <v>271</v>
      </c>
      <c r="C172" s="263">
        <v>286.3</v>
      </c>
      <c r="D172" s="265">
        <v>284.59999999999997</v>
      </c>
      <c r="E172" s="265">
        <v>282.19999999999993</v>
      </c>
      <c r="F172" s="265">
        <v>278.09999999999997</v>
      </c>
      <c r="G172" s="265">
        <v>275.69999999999993</v>
      </c>
      <c r="H172" s="265">
        <v>288.69999999999993</v>
      </c>
      <c r="I172" s="265">
        <v>291.09999999999991</v>
      </c>
      <c r="J172" s="265">
        <v>295.19999999999993</v>
      </c>
      <c r="K172" s="263">
        <v>287</v>
      </c>
      <c r="L172" s="263">
        <v>280.5</v>
      </c>
      <c r="M172" s="263">
        <v>3.30179</v>
      </c>
    </row>
    <row r="173" spans="1:13">
      <c r="A173" s="287">
        <v>164</v>
      </c>
      <c r="B173" s="263" t="s">
        <v>272</v>
      </c>
      <c r="C173" s="263">
        <v>13454.45</v>
      </c>
      <c r="D173" s="265">
        <v>13351.483333333332</v>
      </c>
      <c r="E173" s="265">
        <v>13102.966666666664</v>
      </c>
      <c r="F173" s="265">
        <v>12751.483333333332</v>
      </c>
      <c r="G173" s="265">
        <v>12502.966666666664</v>
      </c>
      <c r="H173" s="265">
        <v>13702.966666666664</v>
      </c>
      <c r="I173" s="265">
        <v>13951.48333333333</v>
      </c>
      <c r="J173" s="265">
        <v>14302.966666666664</v>
      </c>
      <c r="K173" s="263">
        <v>13600</v>
      </c>
      <c r="L173" s="263">
        <v>13000</v>
      </c>
      <c r="M173" s="263">
        <v>0.19946</v>
      </c>
    </row>
    <row r="174" spans="1:13">
      <c r="A174" s="287">
        <v>165</v>
      </c>
      <c r="B174" s="263" t="s">
        <v>161</v>
      </c>
      <c r="C174" s="263">
        <v>38.799999999999997</v>
      </c>
      <c r="D174" s="265">
        <v>38.949999999999996</v>
      </c>
      <c r="E174" s="265">
        <v>38.249999999999993</v>
      </c>
      <c r="F174" s="265">
        <v>37.699999999999996</v>
      </c>
      <c r="G174" s="265">
        <v>36.999999999999993</v>
      </c>
      <c r="H174" s="265">
        <v>39.499999999999993</v>
      </c>
      <c r="I174" s="265">
        <v>40.199999999999996</v>
      </c>
      <c r="J174" s="265">
        <v>40.749999999999993</v>
      </c>
      <c r="K174" s="263">
        <v>39.65</v>
      </c>
      <c r="L174" s="263">
        <v>38.4</v>
      </c>
      <c r="M174" s="263">
        <v>1585.20381</v>
      </c>
    </row>
    <row r="175" spans="1:13">
      <c r="A175" s="287">
        <v>166</v>
      </c>
      <c r="B175" s="263" t="s">
        <v>165</v>
      </c>
      <c r="C175" s="263">
        <v>241.45</v>
      </c>
      <c r="D175" s="265">
        <v>242.98333333333335</v>
      </c>
      <c r="E175" s="265">
        <v>238.56666666666669</v>
      </c>
      <c r="F175" s="265">
        <v>235.68333333333334</v>
      </c>
      <c r="G175" s="265">
        <v>231.26666666666668</v>
      </c>
      <c r="H175" s="265">
        <v>245.8666666666667</v>
      </c>
      <c r="I175" s="265">
        <v>250.28333333333333</v>
      </c>
      <c r="J175" s="265">
        <v>253.16666666666671</v>
      </c>
      <c r="K175" s="263">
        <v>247.4</v>
      </c>
      <c r="L175" s="263">
        <v>240.1</v>
      </c>
      <c r="M175" s="263">
        <v>167.84618</v>
      </c>
    </row>
    <row r="176" spans="1:13">
      <c r="A176" s="287">
        <v>167</v>
      </c>
      <c r="B176" s="263" t="s">
        <v>166</v>
      </c>
      <c r="C176" s="263">
        <v>147.30000000000001</v>
      </c>
      <c r="D176" s="265">
        <v>147.03333333333333</v>
      </c>
      <c r="E176" s="265">
        <v>145.46666666666667</v>
      </c>
      <c r="F176" s="265">
        <v>143.63333333333333</v>
      </c>
      <c r="G176" s="265">
        <v>142.06666666666666</v>
      </c>
      <c r="H176" s="265">
        <v>148.86666666666667</v>
      </c>
      <c r="I176" s="265">
        <v>150.43333333333334</v>
      </c>
      <c r="J176" s="265">
        <v>152.26666666666668</v>
      </c>
      <c r="K176" s="263">
        <v>148.6</v>
      </c>
      <c r="L176" s="263">
        <v>145.19999999999999</v>
      </c>
      <c r="M176" s="263">
        <v>45.56879</v>
      </c>
    </row>
    <row r="177" spans="1:13">
      <c r="A177" s="287">
        <v>168</v>
      </c>
      <c r="B177" s="263" t="s">
        <v>274</v>
      </c>
      <c r="C177" s="263">
        <v>482.1</v>
      </c>
      <c r="D177" s="265">
        <v>484.06666666666666</v>
      </c>
      <c r="E177" s="265">
        <v>478.38333333333333</v>
      </c>
      <c r="F177" s="265">
        <v>474.66666666666669</v>
      </c>
      <c r="G177" s="265">
        <v>468.98333333333335</v>
      </c>
      <c r="H177" s="265">
        <v>487.7833333333333</v>
      </c>
      <c r="I177" s="265">
        <v>493.46666666666658</v>
      </c>
      <c r="J177" s="265">
        <v>497.18333333333328</v>
      </c>
      <c r="K177" s="263">
        <v>489.75</v>
      </c>
      <c r="L177" s="263">
        <v>480.35</v>
      </c>
      <c r="M177" s="263">
        <v>3.4690500000000002</v>
      </c>
    </row>
    <row r="178" spans="1:13">
      <c r="A178" s="287">
        <v>169</v>
      </c>
      <c r="B178" s="263" t="s">
        <v>167</v>
      </c>
      <c r="C178" s="263">
        <v>2041.6</v>
      </c>
      <c r="D178" s="265">
        <v>2045</v>
      </c>
      <c r="E178" s="265">
        <v>2012</v>
      </c>
      <c r="F178" s="265">
        <v>1982.4</v>
      </c>
      <c r="G178" s="265">
        <v>1949.4</v>
      </c>
      <c r="H178" s="265">
        <v>2074.6</v>
      </c>
      <c r="I178" s="265">
        <v>2107.6</v>
      </c>
      <c r="J178" s="265">
        <v>2137.1999999999998</v>
      </c>
      <c r="K178" s="263">
        <v>2078</v>
      </c>
      <c r="L178" s="263">
        <v>2015.4</v>
      </c>
      <c r="M178" s="263">
        <v>140.74374</v>
      </c>
    </row>
    <row r="179" spans="1:13">
      <c r="A179" s="287">
        <v>170</v>
      </c>
      <c r="B179" s="263" t="s">
        <v>817</v>
      </c>
      <c r="C179" s="263">
        <v>1020.9</v>
      </c>
      <c r="D179" s="265">
        <v>1026.9666666666667</v>
      </c>
      <c r="E179" s="265">
        <v>1004.9333333333334</v>
      </c>
      <c r="F179" s="265">
        <v>988.9666666666667</v>
      </c>
      <c r="G179" s="265">
        <v>966.93333333333339</v>
      </c>
      <c r="H179" s="265">
        <v>1042.9333333333334</v>
      </c>
      <c r="I179" s="265">
        <v>1064.9666666666667</v>
      </c>
      <c r="J179" s="265">
        <v>1080.9333333333334</v>
      </c>
      <c r="K179" s="263">
        <v>1049</v>
      </c>
      <c r="L179" s="263">
        <v>1011</v>
      </c>
      <c r="M179" s="263">
        <v>12.94689</v>
      </c>
    </row>
    <row r="180" spans="1:13">
      <c r="A180" s="287">
        <v>171</v>
      </c>
      <c r="B180" s="263" t="s">
        <v>275</v>
      </c>
      <c r="C180" s="263">
        <v>896.85</v>
      </c>
      <c r="D180" s="265">
        <v>901.26666666666677</v>
      </c>
      <c r="E180" s="265">
        <v>889.03333333333353</v>
      </c>
      <c r="F180" s="265">
        <v>881.21666666666681</v>
      </c>
      <c r="G180" s="265">
        <v>868.98333333333358</v>
      </c>
      <c r="H180" s="265">
        <v>909.08333333333348</v>
      </c>
      <c r="I180" s="265">
        <v>921.31666666666683</v>
      </c>
      <c r="J180" s="265">
        <v>929.13333333333344</v>
      </c>
      <c r="K180" s="263">
        <v>913.5</v>
      </c>
      <c r="L180" s="263">
        <v>893.45</v>
      </c>
      <c r="M180" s="263">
        <v>9.8479399999999995</v>
      </c>
    </row>
    <row r="181" spans="1:13">
      <c r="A181" s="287">
        <v>172</v>
      </c>
      <c r="B181" s="263" t="s">
        <v>172</v>
      </c>
      <c r="C181" s="263">
        <v>5615.9</v>
      </c>
      <c r="D181" s="265">
        <v>5647.9333333333334</v>
      </c>
      <c r="E181" s="265">
        <v>5537.9666666666672</v>
      </c>
      <c r="F181" s="265">
        <v>5460.0333333333338</v>
      </c>
      <c r="G181" s="265">
        <v>5350.0666666666675</v>
      </c>
      <c r="H181" s="265">
        <v>5725.8666666666668</v>
      </c>
      <c r="I181" s="265">
        <v>5835.8333333333321</v>
      </c>
      <c r="J181" s="265">
        <v>5913.7666666666664</v>
      </c>
      <c r="K181" s="263">
        <v>5757.9</v>
      </c>
      <c r="L181" s="263">
        <v>5570</v>
      </c>
      <c r="M181" s="263">
        <v>1.5462800000000001</v>
      </c>
    </row>
    <row r="182" spans="1:13">
      <c r="A182" s="287">
        <v>173</v>
      </c>
      <c r="B182" s="263" t="s">
        <v>479</v>
      </c>
      <c r="C182" s="263">
        <v>7779.4</v>
      </c>
      <c r="D182" s="265">
        <v>7792.6166666666659</v>
      </c>
      <c r="E182" s="265">
        <v>7736.7833333333319</v>
      </c>
      <c r="F182" s="265">
        <v>7694.1666666666661</v>
      </c>
      <c r="G182" s="265">
        <v>7638.3333333333321</v>
      </c>
      <c r="H182" s="265">
        <v>7835.2333333333318</v>
      </c>
      <c r="I182" s="265">
        <v>7891.0666666666657</v>
      </c>
      <c r="J182" s="265">
        <v>7933.6833333333316</v>
      </c>
      <c r="K182" s="263">
        <v>7848.45</v>
      </c>
      <c r="L182" s="263">
        <v>7750</v>
      </c>
      <c r="M182" s="263">
        <v>0.18704999999999999</v>
      </c>
    </row>
    <row r="183" spans="1:13">
      <c r="A183" s="287">
        <v>174</v>
      </c>
      <c r="B183" s="263" t="s">
        <v>170</v>
      </c>
      <c r="C183" s="263">
        <v>27965.85</v>
      </c>
      <c r="D183" s="265">
        <v>28080.283333333336</v>
      </c>
      <c r="E183" s="265">
        <v>27685.566666666673</v>
      </c>
      <c r="F183" s="265">
        <v>27405.283333333336</v>
      </c>
      <c r="G183" s="265">
        <v>27010.566666666673</v>
      </c>
      <c r="H183" s="265">
        <v>28360.566666666673</v>
      </c>
      <c r="I183" s="265">
        <v>28755.28333333334</v>
      </c>
      <c r="J183" s="265">
        <v>29035.566666666673</v>
      </c>
      <c r="K183" s="263">
        <v>28475</v>
      </c>
      <c r="L183" s="263">
        <v>27800</v>
      </c>
      <c r="M183" s="263">
        <v>0.57620000000000005</v>
      </c>
    </row>
    <row r="184" spans="1:13">
      <c r="A184" s="287">
        <v>175</v>
      </c>
      <c r="B184" s="263" t="s">
        <v>173</v>
      </c>
      <c r="C184" s="263">
        <v>1438.25</v>
      </c>
      <c r="D184" s="265">
        <v>1439.8333333333333</v>
      </c>
      <c r="E184" s="265">
        <v>1418.4166666666665</v>
      </c>
      <c r="F184" s="265">
        <v>1398.5833333333333</v>
      </c>
      <c r="G184" s="265">
        <v>1377.1666666666665</v>
      </c>
      <c r="H184" s="265">
        <v>1459.6666666666665</v>
      </c>
      <c r="I184" s="265">
        <v>1481.083333333333</v>
      </c>
      <c r="J184" s="265">
        <v>1500.9166666666665</v>
      </c>
      <c r="K184" s="263">
        <v>1461.25</v>
      </c>
      <c r="L184" s="263">
        <v>1420</v>
      </c>
      <c r="M184" s="263">
        <v>22.268039999999999</v>
      </c>
    </row>
    <row r="185" spans="1:13">
      <c r="A185" s="287">
        <v>176</v>
      </c>
      <c r="B185" s="263" t="s">
        <v>171</v>
      </c>
      <c r="C185" s="263">
        <v>1846.15</v>
      </c>
      <c r="D185" s="265">
        <v>1851.3999999999999</v>
      </c>
      <c r="E185" s="265">
        <v>1814.7999999999997</v>
      </c>
      <c r="F185" s="265">
        <v>1783.4499999999998</v>
      </c>
      <c r="G185" s="265">
        <v>1746.8499999999997</v>
      </c>
      <c r="H185" s="265">
        <v>1882.7499999999998</v>
      </c>
      <c r="I185" s="265">
        <v>1919.3499999999997</v>
      </c>
      <c r="J185" s="265">
        <v>1950.6999999999998</v>
      </c>
      <c r="K185" s="263">
        <v>1888</v>
      </c>
      <c r="L185" s="263">
        <v>1820.05</v>
      </c>
      <c r="M185" s="263">
        <v>3.8100800000000001</v>
      </c>
    </row>
    <row r="186" spans="1:13">
      <c r="A186" s="287">
        <v>177</v>
      </c>
      <c r="B186" s="263" t="s">
        <v>169</v>
      </c>
      <c r="C186" s="263">
        <v>393.15</v>
      </c>
      <c r="D186" s="265">
        <v>392.68333333333334</v>
      </c>
      <c r="E186" s="265">
        <v>386.01666666666665</v>
      </c>
      <c r="F186" s="265">
        <v>378.88333333333333</v>
      </c>
      <c r="G186" s="265">
        <v>372.21666666666664</v>
      </c>
      <c r="H186" s="265">
        <v>399.81666666666666</v>
      </c>
      <c r="I186" s="265">
        <v>406.48333333333329</v>
      </c>
      <c r="J186" s="265">
        <v>413.61666666666667</v>
      </c>
      <c r="K186" s="263">
        <v>399.35</v>
      </c>
      <c r="L186" s="263">
        <v>385.55</v>
      </c>
      <c r="M186" s="263">
        <v>535.89755000000002</v>
      </c>
    </row>
    <row r="187" spans="1:13">
      <c r="A187" s="287">
        <v>178</v>
      </c>
      <c r="B187" s="263" t="s">
        <v>168</v>
      </c>
      <c r="C187" s="263">
        <v>64.75</v>
      </c>
      <c r="D187" s="265">
        <v>65.466666666666669</v>
      </c>
      <c r="E187" s="265">
        <v>63.683333333333337</v>
      </c>
      <c r="F187" s="265">
        <v>62.616666666666674</v>
      </c>
      <c r="G187" s="265">
        <v>60.833333333333343</v>
      </c>
      <c r="H187" s="265">
        <v>66.533333333333331</v>
      </c>
      <c r="I187" s="265">
        <v>68.316666666666663</v>
      </c>
      <c r="J187" s="265">
        <v>69.383333333333326</v>
      </c>
      <c r="K187" s="263">
        <v>67.25</v>
      </c>
      <c r="L187" s="263">
        <v>64.400000000000006</v>
      </c>
      <c r="M187" s="263">
        <v>262.10719</v>
      </c>
    </row>
    <row r="188" spans="1:13">
      <c r="A188" s="287">
        <v>179</v>
      </c>
      <c r="B188" s="263" t="s">
        <v>175</v>
      </c>
      <c r="C188" s="263">
        <v>627.15</v>
      </c>
      <c r="D188" s="265">
        <v>634.63333333333333</v>
      </c>
      <c r="E188" s="265">
        <v>614.86666666666667</v>
      </c>
      <c r="F188" s="265">
        <v>602.58333333333337</v>
      </c>
      <c r="G188" s="265">
        <v>582.81666666666672</v>
      </c>
      <c r="H188" s="265">
        <v>646.91666666666663</v>
      </c>
      <c r="I188" s="265">
        <v>666.68333333333328</v>
      </c>
      <c r="J188" s="265">
        <v>678.96666666666658</v>
      </c>
      <c r="K188" s="263">
        <v>654.4</v>
      </c>
      <c r="L188" s="263">
        <v>622.35</v>
      </c>
      <c r="M188" s="263">
        <v>154.71776</v>
      </c>
    </row>
    <row r="189" spans="1:13">
      <c r="A189" s="287">
        <v>180</v>
      </c>
      <c r="B189" s="263" t="s">
        <v>176</v>
      </c>
      <c r="C189" s="263">
        <v>511.85</v>
      </c>
      <c r="D189" s="265">
        <v>516.38333333333333</v>
      </c>
      <c r="E189" s="265">
        <v>503.76666666666665</v>
      </c>
      <c r="F189" s="265">
        <v>495.68333333333334</v>
      </c>
      <c r="G189" s="265">
        <v>483.06666666666666</v>
      </c>
      <c r="H189" s="265">
        <v>524.4666666666667</v>
      </c>
      <c r="I189" s="265">
        <v>537.08333333333326</v>
      </c>
      <c r="J189" s="265">
        <v>545.16666666666663</v>
      </c>
      <c r="K189" s="263">
        <v>529</v>
      </c>
      <c r="L189" s="263">
        <v>508.3</v>
      </c>
      <c r="M189" s="263">
        <v>45.500680000000003</v>
      </c>
    </row>
    <row r="190" spans="1:13">
      <c r="A190" s="287">
        <v>181</v>
      </c>
      <c r="B190" s="263" t="s">
        <v>276</v>
      </c>
      <c r="C190" s="263">
        <v>582.15</v>
      </c>
      <c r="D190" s="265">
        <v>583.30000000000007</v>
      </c>
      <c r="E190" s="265">
        <v>577.25000000000011</v>
      </c>
      <c r="F190" s="265">
        <v>572.35</v>
      </c>
      <c r="G190" s="265">
        <v>566.30000000000007</v>
      </c>
      <c r="H190" s="265">
        <v>588.20000000000016</v>
      </c>
      <c r="I190" s="265">
        <v>594.25000000000011</v>
      </c>
      <c r="J190" s="265">
        <v>599.1500000000002</v>
      </c>
      <c r="K190" s="263">
        <v>589.35</v>
      </c>
      <c r="L190" s="263">
        <v>578.4</v>
      </c>
      <c r="M190" s="263">
        <v>3.9603899999999999</v>
      </c>
    </row>
    <row r="191" spans="1:13">
      <c r="A191" s="287">
        <v>182</v>
      </c>
      <c r="B191" s="263" t="s">
        <v>189</v>
      </c>
      <c r="C191" s="263">
        <v>636.45000000000005</v>
      </c>
      <c r="D191" s="265">
        <v>639.58333333333337</v>
      </c>
      <c r="E191" s="265">
        <v>629.56666666666672</v>
      </c>
      <c r="F191" s="265">
        <v>622.68333333333339</v>
      </c>
      <c r="G191" s="265">
        <v>612.66666666666674</v>
      </c>
      <c r="H191" s="265">
        <v>646.4666666666667</v>
      </c>
      <c r="I191" s="265">
        <v>656.48333333333335</v>
      </c>
      <c r="J191" s="265">
        <v>663.36666666666667</v>
      </c>
      <c r="K191" s="263">
        <v>649.6</v>
      </c>
      <c r="L191" s="263">
        <v>632.70000000000005</v>
      </c>
      <c r="M191" s="263">
        <v>27.047460000000001</v>
      </c>
    </row>
    <row r="192" spans="1:13">
      <c r="A192" s="287">
        <v>183</v>
      </c>
      <c r="B192" s="263" t="s">
        <v>178</v>
      </c>
      <c r="C192" s="263">
        <v>560.95000000000005</v>
      </c>
      <c r="D192" s="265">
        <v>561.5333333333333</v>
      </c>
      <c r="E192" s="265">
        <v>553.66666666666663</v>
      </c>
      <c r="F192" s="265">
        <v>546.38333333333333</v>
      </c>
      <c r="G192" s="265">
        <v>538.51666666666665</v>
      </c>
      <c r="H192" s="265">
        <v>568.81666666666661</v>
      </c>
      <c r="I192" s="265">
        <v>576.68333333333339</v>
      </c>
      <c r="J192" s="265">
        <v>583.96666666666658</v>
      </c>
      <c r="K192" s="263">
        <v>569.4</v>
      </c>
      <c r="L192" s="263">
        <v>554.25</v>
      </c>
      <c r="M192" s="263">
        <v>29.894439999999999</v>
      </c>
    </row>
    <row r="193" spans="1:13">
      <c r="A193" s="287">
        <v>184</v>
      </c>
      <c r="B193" s="263" t="s">
        <v>184</v>
      </c>
      <c r="C193" s="263">
        <v>3190.8</v>
      </c>
      <c r="D193" s="265">
        <v>3206.1</v>
      </c>
      <c r="E193" s="265">
        <v>3166.7</v>
      </c>
      <c r="F193" s="265">
        <v>3142.6</v>
      </c>
      <c r="G193" s="265">
        <v>3103.2</v>
      </c>
      <c r="H193" s="265">
        <v>3230.2</v>
      </c>
      <c r="I193" s="265">
        <v>3269.6000000000004</v>
      </c>
      <c r="J193" s="265">
        <v>3293.7</v>
      </c>
      <c r="K193" s="263">
        <v>3245.5</v>
      </c>
      <c r="L193" s="263">
        <v>3182</v>
      </c>
      <c r="M193" s="263">
        <v>27.774039999999999</v>
      </c>
    </row>
    <row r="194" spans="1:13">
      <c r="A194" s="287">
        <v>185</v>
      </c>
      <c r="B194" s="263" t="s">
        <v>806</v>
      </c>
      <c r="C194" s="263">
        <v>607.5</v>
      </c>
      <c r="D194" s="265">
        <v>609.06666666666672</v>
      </c>
      <c r="E194" s="265">
        <v>601.93333333333339</v>
      </c>
      <c r="F194" s="265">
        <v>596.36666666666667</v>
      </c>
      <c r="G194" s="265">
        <v>589.23333333333335</v>
      </c>
      <c r="H194" s="265">
        <v>614.63333333333344</v>
      </c>
      <c r="I194" s="265">
        <v>621.76666666666688</v>
      </c>
      <c r="J194" s="265">
        <v>627.33333333333348</v>
      </c>
      <c r="K194" s="263">
        <v>616.20000000000005</v>
      </c>
      <c r="L194" s="263">
        <v>603.5</v>
      </c>
      <c r="M194" s="263">
        <v>36.218530000000001</v>
      </c>
    </row>
    <row r="195" spans="1:13">
      <c r="A195" s="287">
        <v>186</v>
      </c>
      <c r="B195" s="263" t="s">
        <v>180</v>
      </c>
      <c r="C195" s="263">
        <v>325.39999999999998</v>
      </c>
      <c r="D195" s="265">
        <v>325.71666666666664</v>
      </c>
      <c r="E195" s="265">
        <v>320.93333333333328</v>
      </c>
      <c r="F195" s="265">
        <v>316.46666666666664</v>
      </c>
      <c r="G195" s="265">
        <v>311.68333333333328</v>
      </c>
      <c r="H195" s="265">
        <v>330.18333333333328</v>
      </c>
      <c r="I195" s="265">
        <v>334.9666666666667</v>
      </c>
      <c r="J195" s="265">
        <v>339.43333333333328</v>
      </c>
      <c r="K195" s="263">
        <v>330.5</v>
      </c>
      <c r="L195" s="263">
        <v>321.25</v>
      </c>
      <c r="M195" s="263">
        <v>640.93642</v>
      </c>
    </row>
    <row r="196" spans="1:13">
      <c r="A196" s="287">
        <v>187</v>
      </c>
      <c r="B196" s="254" t="s">
        <v>182</v>
      </c>
      <c r="C196" s="254">
        <v>87.3</v>
      </c>
      <c r="D196" s="294">
        <v>87.266666666666666</v>
      </c>
      <c r="E196" s="294">
        <v>86.033333333333331</v>
      </c>
      <c r="F196" s="294">
        <v>84.766666666666666</v>
      </c>
      <c r="G196" s="294">
        <v>83.533333333333331</v>
      </c>
      <c r="H196" s="294">
        <v>88.533333333333331</v>
      </c>
      <c r="I196" s="294">
        <v>89.766666666666652</v>
      </c>
      <c r="J196" s="294">
        <v>91.033333333333331</v>
      </c>
      <c r="K196" s="254">
        <v>88.5</v>
      </c>
      <c r="L196" s="254">
        <v>86</v>
      </c>
      <c r="M196" s="254">
        <v>188.54969</v>
      </c>
    </row>
    <row r="197" spans="1:13">
      <c r="A197" s="287">
        <v>188</v>
      </c>
      <c r="B197" s="254" t="s">
        <v>183</v>
      </c>
      <c r="C197" s="254">
        <v>680.5</v>
      </c>
      <c r="D197" s="294">
        <v>685.63333333333333</v>
      </c>
      <c r="E197" s="294">
        <v>673.36666666666667</v>
      </c>
      <c r="F197" s="294">
        <v>666.23333333333335</v>
      </c>
      <c r="G197" s="294">
        <v>653.9666666666667</v>
      </c>
      <c r="H197" s="294">
        <v>692.76666666666665</v>
      </c>
      <c r="I197" s="294">
        <v>705.0333333333333</v>
      </c>
      <c r="J197" s="294">
        <v>712.16666666666663</v>
      </c>
      <c r="K197" s="254">
        <v>697.9</v>
      </c>
      <c r="L197" s="254">
        <v>678.5</v>
      </c>
      <c r="M197" s="254">
        <v>147.05479</v>
      </c>
    </row>
    <row r="198" spans="1:13">
      <c r="A198" s="287">
        <v>189</v>
      </c>
      <c r="B198" s="254" t="s">
        <v>185</v>
      </c>
      <c r="C198" s="254">
        <v>991.2</v>
      </c>
      <c r="D198" s="294">
        <v>995.48333333333323</v>
      </c>
      <c r="E198" s="294">
        <v>981.96666666666647</v>
      </c>
      <c r="F198" s="294">
        <v>972.73333333333323</v>
      </c>
      <c r="G198" s="294">
        <v>959.21666666666647</v>
      </c>
      <c r="H198" s="294">
        <v>1004.7166666666665</v>
      </c>
      <c r="I198" s="294">
        <v>1018.2333333333331</v>
      </c>
      <c r="J198" s="294">
        <v>1027.4666666666665</v>
      </c>
      <c r="K198" s="254">
        <v>1009</v>
      </c>
      <c r="L198" s="254">
        <v>986.25</v>
      </c>
      <c r="M198" s="254">
        <v>58.63879</v>
      </c>
    </row>
    <row r="199" spans="1:13">
      <c r="A199" s="287">
        <v>190</v>
      </c>
      <c r="B199" s="254" t="s">
        <v>164</v>
      </c>
      <c r="C199" s="254">
        <v>956.8</v>
      </c>
      <c r="D199" s="294">
        <v>951.86666666666667</v>
      </c>
      <c r="E199" s="294">
        <v>938.43333333333339</v>
      </c>
      <c r="F199" s="294">
        <v>920.06666666666672</v>
      </c>
      <c r="G199" s="294">
        <v>906.63333333333344</v>
      </c>
      <c r="H199" s="294">
        <v>970.23333333333335</v>
      </c>
      <c r="I199" s="294">
        <v>983.66666666666652</v>
      </c>
      <c r="J199" s="294">
        <v>1002.0333333333333</v>
      </c>
      <c r="K199" s="254">
        <v>965.3</v>
      </c>
      <c r="L199" s="254">
        <v>933.5</v>
      </c>
      <c r="M199" s="254">
        <v>7.2106399999999997</v>
      </c>
    </row>
    <row r="200" spans="1:13">
      <c r="A200" s="287">
        <v>191</v>
      </c>
      <c r="B200" s="254" t="s">
        <v>186</v>
      </c>
      <c r="C200" s="254">
        <v>1494.2</v>
      </c>
      <c r="D200" s="294">
        <v>1507.3</v>
      </c>
      <c r="E200" s="294">
        <v>1477.8999999999999</v>
      </c>
      <c r="F200" s="294">
        <v>1461.6</v>
      </c>
      <c r="G200" s="294">
        <v>1432.1999999999998</v>
      </c>
      <c r="H200" s="294">
        <v>1523.6</v>
      </c>
      <c r="I200" s="294">
        <v>1553</v>
      </c>
      <c r="J200" s="294">
        <v>1569.3</v>
      </c>
      <c r="K200" s="254">
        <v>1536.7</v>
      </c>
      <c r="L200" s="254">
        <v>1491</v>
      </c>
      <c r="M200" s="254">
        <v>32.844410000000003</v>
      </c>
    </row>
    <row r="201" spans="1:13">
      <c r="A201" s="287">
        <v>192</v>
      </c>
      <c r="B201" s="254" t="s">
        <v>187</v>
      </c>
      <c r="C201" s="254">
        <v>2601.85</v>
      </c>
      <c r="D201" s="294">
        <v>2610.6166666666668</v>
      </c>
      <c r="E201" s="294">
        <v>2586.2333333333336</v>
      </c>
      <c r="F201" s="294">
        <v>2570.6166666666668</v>
      </c>
      <c r="G201" s="294">
        <v>2546.2333333333336</v>
      </c>
      <c r="H201" s="294">
        <v>2626.2333333333336</v>
      </c>
      <c r="I201" s="294">
        <v>2650.6166666666668</v>
      </c>
      <c r="J201" s="294">
        <v>2666.2333333333336</v>
      </c>
      <c r="K201" s="254">
        <v>2635</v>
      </c>
      <c r="L201" s="254">
        <v>2595</v>
      </c>
      <c r="M201" s="254">
        <v>4.31785</v>
      </c>
    </row>
    <row r="202" spans="1:13">
      <c r="A202" s="287">
        <v>193</v>
      </c>
      <c r="B202" s="254" t="s">
        <v>188</v>
      </c>
      <c r="C202" s="254">
        <v>329.35</v>
      </c>
      <c r="D202" s="294">
        <v>330.68333333333334</v>
      </c>
      <c r="E202" s="294">
        <v>324.36666666666667</v>
      </c>
      <c r="F202" s="294">
        <v>319.38333333333333</v>
      </c>
      <c r="G202" s="294">
        <v>313.06666666666666</v>
      </c>
      <c r="H202" s="294">
        <v>335.66666666666669</v>
      </c>
      <c r="I202" s="294">
        <v>341.98333333333341</v>
      </c>
      <c r="J202" s="294">
        <v>346.9666666666667</v>
      </c>
      <c r="K202" s="254">
        <v>337</v>
      </c>
      <c r="L202" s="254">
        <v>325.7</v>
      </c>
      <c r="M202" s="254">
        <v>12.274100000000001</v>
      </c>
    </row>
    <row r="203" spans="1:13">
      <c r="A203" s="287">
        <v>194</v>
      </c>
      <c r="B203" s="254" t="s">
        <v>511</v>
      </c>
      <c r="C203" s="254">
        <v>685.65</v>
      </c>
      <c r="D203" s="294">
        <v>687.36666666666667</v>
      </c>
      <c r="E203" s="294">
        <v>679.7833333333333</v>
      </c>
      <c r="F203" s="294">
        <v>673.91666666666663</v>
      </c>
      <c r="G203" s="294">
        <v>666.33333333333326</v>
      </c>
      <c r="H203" s="294">
        <v>693.23333333333335</v>
      </c>
      <c r="I203" s="294">
        <v>700.81666666666661</v>
      </c>
      <c r="J203" s="294">
        <v>706.68333333333339</v>
      </c>
      <c r="K203" s="254">
        <v>694.95</v>
      </c>
      <c r="L203" s="254">
        <v>681.5</v>
      </c>
      <c r="M203" s="254">
        <v>1.6813899999999999</v>
      </c>
    </row>
    <row r="204" spans="1:13">
      <c r="A204" s="287">
        <v>195</v>
      </c>
      <c r="B204" s="254" t="s">
        <v>194</v>
      </c>
      <c r="C204" s="254">
        <v>535.79999999999995</v>
      </c>
      <c r="D204" s="294">
        <v>538.19999999999993</v>
      </c>
      <c r="E204" s="294">
        <v>529.09999999999991</v>
      </c>
      <c r="F204" s="294">
        <v>522.4</v>
      </c>
      <c r="G204" s="294">
        <v>513.29999999999995</v>
      </c>
      <c r="H204" s="294">
        <v>544.89999999999986</v>
      </c>
      <c r="I204" s="294">
        <v>554</v>
      </c>
      <c r="J204" s="294">
        <v>560.69999999999982</v>
      </c>
      <c r="K204" s="254">
        <v>547.29999999999995</v>
      </c>
      <c r="L204" s="254">
        <v>531.5</v>
      </c>
      <c r="M204" s="254">
        <v>30.43562</v>
      </c>
    </row>
    <row r="205" spans="1:13">
      <c r="A205" s="287">
        <v>196</v>
      </c>
      <c r="B205" s="254" t="s">
        <v>192</v>
      </c>
      <c r="C205" s="254">
        <v>6397.25</v>
      </c>
      <c r="D205" s="294">
        <v>6414.7333333333336</v>
      </c>
      <c r="E205" s="294">
        <v>6349.4666666666672</v>
      </c>
      <c r="F205" s="294">
        <v>6301.6833333333334</v>
      </c>
      <c r="G205" s="294">
        <v>6236.416666666667</v>
      </c>
      <c r="H205" s="294">
        <v>6462.5166666666673</v>
      </c>
      <c r="I205" s="294">
        <v>6527.7833333333338</v>
      </c>
      <c r="J205" s="294">
        <v>6575.5666666666675</v>
      </c>
      <c r="K205" s="254">
        <v>6480</v>
      </c>
      <c r="L205" s="254">
        <v>6366.95</v>
      </c>
      <c r="M205" s="254">
        <v>4.0886699999999996</v>
      </c>
    </row>
    <row r="206" spans="1:13">
      <c r="A206" s="287">
        <v>197</v>
      </c>
      <c r="B206" s="254" t="s">
        <v>193</v>
      </c>
      <c r="C206" s="254">
        <v>33.200000000000003</v>
      </c>
      <c r="D206" s="294">
        <v>33.316666666666663</v>
      </c>
      <c r="E206" s="294">
        <v>32.983333333333327</v>
      </c>
      <c r="F206" s="294">
        <v>32.766666666666666</v>
      </c>
      <c r="G206" s="294">
        <v>32.43333333333333</v>
      </c>
      <c r="H206" s="294">
        <v>33.533333333333324</v>
      </c>
      <c r="I206" s="294">
        <v>33.866666666666667</v>
      </c>
      <c r="J206" s="294">
        <v>34.083333333333321</v>
      </c>
      <c r="K206" s="254">
        <v>33.65</v>
      </c>
      <c r="L206" s="254">
        <v>33.1</v>
      </c>
      <c r="M206" s="254">
        <v>59.706600000000002</v>
      </c>
    </row>
    <row r="207" spans="1:13">
      <c r="A207" s="287">
        <v>198</v>
      </c>
      <c r="B207" s="254" t="s">
        <v>190</v>
      </c>
      <c r="C207" s="254">
        <v>1253.3</v>
      </c>
      <c r="D207" s="294">
        <v>1254.7499999999998</v>
      </c>
      <c r="E207" s="294">
        <v>1242.6499999999996</v>
      </c>
      <c r="F207" s="294">
        <v>1231.9999999999998</v>
      </c>
      <c r="G207" s="294">
        <v>1219.8999999999996</v>
      </c>
      <c r="H207" s="294">
        <v>1265.3999999999996</v>
      </c>
      <c r="I207" s="294">
        <v>1277.4999999999995</v>
      </c>
      <c r="J207" s="294">
        <v>1288.1499999999996</v>
      </c>
      <c r="K207" s="254">
        <v>1266.8499999999999</v>
      </c>
      <c r="L207" s="254">
        <v>1244.0999999999999</v>
      </c>
      <c r="M207" s="254">
        <v>3.16099</v>
      </c>
    </row>
    <row r="208" spans="1:13">
      <c r="A208" s="287">
        <v>199</v>
      </c>
      <c r="B208" s="254" t="s">
        <v>141</v>
      </c>
      <c r="C208" s="254">
        <v>567.65</v>
      </c>
      <c r="D208" s="294">
        <v>570.44999999999993</v>
      </c>
      <c r="E208" s="294">
        <v>563.19999999999982</v>
      </c>
      <c r="F208" s="294">
        <v>558.74999999999989</v>
      </c>
      <c r="G208" s="294">
        <v>551.49999999999977</v>
      </c>
      <c r="H208" s="294">
        <v>574.89999999999986</v>
      </c>
      <c r="I208" s="294">
        <v>582.15000000000009</v>
      </c>
      <c r="J208" s="294">
        <v>586.59999999999991</v>
      </c>
      <c r="K208" s="254">
        <v>577.70000000000005</v>
      </c>
      <c r="L208" s="254">
        <v>566</v>
      </c>
      <c r="M208" s="254">
        <v>22.196809999999999</v>
      </c>
    </row>
    <row r="209" spans="1:13">
      <c r="A209" s="287">
        <v>200</v>
      </c>
      <c r="B209" s="254" t="s">
        <v>278</v>
      </c>
      <c r="C209" s="254">
        <v>225</v>
      </c>
      <c r="D209" s="294">
        <v>226.85</v>
      </c>
      <c r="E209" s="294">
        <v>221.39999999999998</v>
      </c>
      <c r="F209" s="294">
        <v>217.79999999999998</v>
      </c>
      <c r="G209" s="294">
        <v>212.34999999999997</v>
      </c>
      <c r="H209" s="294">
        <v>230.45</v>
      </c>
      <c r="I209" s="294">
        <v>235.89999999999998</v>
      </c>
      <c r="J209" s="294">
        <v>239.5</v>
      </c>
      <c r="K209" s="254">
        <v>232.3</v>
      </c>
      <c r="L209" s="254">
        <v>223.25</v>
      </c>
      <c r="M209" s="254">
        <v>5.0021899999999997</v>
      </c>
    </row>
    <row r="210" spans="1:13">
      <c r="A210" s="287">
        <v>201</v>
      </c>
      <c r="B210" s="254" t="s">
        <v>523</v>
      </c>
      <c r="C210" s="254">
        <v>912.65</v>
      </c>
      <c r="D210" s="294">
        <v>913.18333333333339</v>
      </c>
      <c r="E210" s="294">
        <v>904.46666666666681</v>
      </c>
      <c r="F210" s="294">
        <v>896.28333333333342</v>
      </c>
      <c r="G210" s="294">
        <v>887.56666666666683</v>
      </c>
      <c r="H210" s="294">
        <v>921.36666666666679</v>
      </c>
      <c r="I210" s="294">
        <v>930.08333333333348</v>
      </c>
      <c r="J210" s="294">
        <v>938.26666666666677</v>
      </c>
      <c r="K210" s="254">
        <v>921.9</v>
      </c>
      <c r="L210" s="254">
        <v>905</v>
      </c>
      <c r="M210" s="254">
        <v>1.51122</v>
      </c>
    </row>
    <row r="211" spans="1:13">
      <c r="A211" s="287">
        <v>202</v>
      </c>
      <c r="B211" s="254" t="s">
        <v>118</v>
      </c>
      <c r="C211" s="254">
        <v>12.5</v>
      </c>
      <c r="D211" s="294">
        <v>12.6</v>
      </c>
      <c r="E211" s="294">
        <v>12.2</v>
      </c>
      <c r="F211" s="294">
        <v>11.9</v>
      </c>
      <c r="G211" s="294">
        <v>11.5</v>
      </c>
      <c r="H211" s="294">
        <v>12.899999999999999</v>
      </c>
      <c r="I211" s="294">
        <v>13.3</v>
      </c>
      <c r="J211" s="294">
        <v>13.599999999999998</v>
      </c>
      <c r="K211" s="254">
        <v>13</v>
      </c>
      <c r="L211" s="254">
        <v>12.3</v>
      </c>
      <c r="M211" s="254">
        <v>4217.77135</v>
      </c>
    </row>
    <row r="212" spans="1:13">
      <c r="A212" s="287">
        <v>203</v>
      </c>
      <c r="B212" s="254" t="s">
        <v>196</v>
      </c>
      <c r="C212" s="254">
        <v>1079.2</v>
      </c>
      <c r="D212" s="294">
        <v>1090.4833333333333</v>
      </c>
      <c r="E212" s="294">
        <v>1048.9666666666667</v>
      </c>
      <c r="F212" s="294">
        <v>1018.7333333333333</v>
      </c>
      <c r="G212" s="294">
        <v>977.2166666666667</v>
      </c>
      <c r="H212" s="294">
        <v>1120.7166666666667</v>
      </c>
      <c r="I212" s="294">
        <v>1162.2333333333336</v>
      </c>
      <c r="J212" s="294">
        <v>1192.4666666666667</v>
      </c>
      <c r="K212" s="254">
        <v>1132</v>
      </c>
      <c r="L212" s="254">
        <v>1060.25</v>
      </c>
      <c r="M212" s="254">
        <v>77.282219999999995</v>
      </c>
    </row>
    <row r="213" spans="1:13">
      <c r="A213" s="287">
        <v>204</v>
      </c>
      <c r="B213" s="254" t="s">
        <v>529</v>
      </c>
      <c r="C213" s="254">
        <v>2481.3000000000002</v>
      </c>
      <c r="D213" s="294">
        <v>2481.8833333333332</v>
      </c>
      <c r="E213" s="294">
        <v>2439.7666666666664</v>
      </c>
      <c r="F213" s="294">
        <v>2398.2333333333331</v>
      </c>
      <c r="G213" s="294">
        <v>2356.1166666666663</v>
      </c>
      <c r="H213" s="294">
        <v>2523.4166666666665</v>
      </c>
      <c r="I213" s="294">
        <v>2565.5333333333333</v>
      </c>
      <c r="J213" s="294">
        <v>2607.0666666666666</v>
      </c>
      <c r="K213" s="254">
        <v>2524</v>
      </c>
      <c r="L213" s="254">
        <v>2440.35</v>
      </c>
      <c r="M213" s="254">
        <v>1.58264</v>
      </c>
    </row>
    <row r="214" spans="1:13">
      <c r="A214" s="287">
        <v>205</v>
      </c>
      <c r="B214" s="254" t="s">
        <v>197</v>
      </c>
      <c r="C214" s="294">
        <v>442</v>
      </c>
      <c r="D214" s="294">
        <v>443.60000000000008</v>
      </c>
      <c r="E214" s="294">
        <v>438.00000000000017</v>
      </c>
      <c r="F214" s="294">
        <v>434.00000000000011</v>
      </c>
      <c r="G214" s="294">
        <v>428.4000000000002</v>
      </c>
      <c r="H214" s="294">
        <v>447.60000000000014</v>
      </c>
      <c r="I214" s="294">
        <v>453.20000000000005</v>
      </c>
      <c r="J214" s="294">
        <v>457.2000000000001</v>
      </c>
      <c r="K214" s="294">
        <v>449.2</v>
      </c>
      <c r="L214" s="294">
        <v>439.6</v>
      </c>
      <c r="M214" s="294">
        <v>192.80833999999999</v>
      </c>
    </row>
    <row r="215" spans="1:13">
      <c r="A215" s="287">
        <v>206</v>
      </c>
      <c r="B215" s="254" t="s">
        <v>198</v>
      </c>
      <c r="C215" s="294">
        <v>16.399999999999999</v>
      </c>
      <c r="D215" s="294">
        <v>16.433333333333334</v>
      </c>
      <c r="E215" s="294">
        <v>16.316666666666666</v>
      </c>
      <c r="F215" s="294">
        <v>16.233333333333334</v>
      </c>
      <c r="G215" s="294">
        <v>16.116666666666667</v>
      </c>
      <c r="H215" s="294">
        <v>16.516666666666666</v>
      </c>
      <c r="I215" s="294">
        <v>16.633333333333333</v>
      </c>
      <c r="J215" s="294">
        <v>16.716666666666665</v>
      </c>
      <c r="K215" s="294">
        <v>16.55</v>
      </c>
      <c r="L215" s="294">
        <v>16.350000000000001</v>
      </c>
      <c r="M215" s="294">
        <v>474.92701</v>
      </c>
    </row>
    <row r="216" spans="1:13">
      <c r="A216" s="287">
        <v>207</v>
      </c>
      <c r="B216" s="254" t="s">
        <v>199</v>
      </c>
      <c r="C216" s="294">
        <v>212.5</v>
      </c>
      <c r="D216" s="294">
        <v>214.29999999999998</v>
      </c>
      <c r="E216" s="294">
        <v>210.19999999999996</v>
      </c>
      <c r="F216" s="294">
        <v>207.89999999999998</v>
      </c>
      <c r="G216" s="294">
        <v>203.79999999999995</v>
      </c>
      <c r="H216" s="294">
        <v>216.59999999999997</v>
      </c>
      <c r="I216" s="294">
        <v>220.7</v>
      </c>
      <c r="J216" s="294">
        <v>222.99999999999997</v>
      </c>
      <c r="K216" s="294">
        <v>218.4</v>
      </c>
      <c r="L216" s="294">
        <v>212</v>
      </c>
      <c r="M216" s="294">
        <v>167.61723000000001</v>
      </c>
    </row>
    <row r="217" spans="1:13">
      <c r="A217" s="287"/>
      <c r="B217" s="254"/>
      <c r="C217" s="294"/>
      <c r="D217" s="294"/>
      <c r="E217" s="294"/>
      <c r="F217" s="294"/>
      <c r="G217" s="294"/>
      <c r="H217" s="294"/>
      <c r="I217" s="294"/>
      <c r="J217" s="294"/>
      <c r="K217" s="294"/>
      <c r="L217" s="294"/>
      <c r="M217" s="294"/>
    </row>
    <row r="218" spans="1:13">
      <c r="A218" s="38"/>
      <c r="B218" s="278"/>
      <c r="C218" s="277"/>
      <c r="D218" s="277"/>
      <c r="E218" s="277"/>
      <c r="F218" s="277"/>
      <c r="G218" s="277"/>
      <c r="H218" s="277"/>
      <c r="I218" s="277"/>
      <c r="J218" s="277"/>
      <c r="K218" s="277"/>
      <c r="L218" s="298"/>
      <c r="M218" s="13"/>
    </row>
    <row r="219" spans="1:13">
      <c r="A219" s="38"/>
      <c r="B219" s="13"/>
      <c r="C219" s="277"/>
      <c r="D219" s="277"/>
      <c r="E219" s="277"/>
      <c r="F219" s="277"/>
      <c r="G219" s="277"/>
      <c r="H219" s="277"/>
      <c r="I219" s="277"/>
      <c r="J219" s="277"/>
      <c r="K219" s="277"/>
      <c r="L219" s="298"/>
      <c r="M219" s="13"/>
    </row>
    <row r="220" spans="1:13">
      <c r="A220" s="38"/>
      <c r="B220" s="13"/>
      <c r="C220" s="277"/>
      <c r="D220" s="277"/>
      <c r="E220" s="277"/>
      <c r="F220" s="277"/>
      <c r="G220" s="277"/>
      <c r="H220" s="277"/>
      <c r="I220" s="277"/>
      <c r="J220" s="277"/>
      <c r="K220" s="277"/>
      <c r="L220" s="298"/>
      <c r="M220" s="13"/>
    </row>
    <row r="221" spans="1:13">
      <c r="A221" s="295" t="s">
        <v>280</v>
      </c>
      <c r="B221" s="13"/>
      <c r="C221" s="277"/>
      <c r="D221" s="277"/>
      <c r="E221" s="277"/>
      <c r="F221" s="277"/>
      <c r="G221" s="277"/>
      <c r="H221" s="277"/>
      <c r="I221" s="277"/>
      <c r="J221" s="277"/>
      <c r="K221" s="277"/>
      <c r="L221" s="298"/>
      <c r="M221" s="13"/>
    </row>
    <row r="222" spans="1:13">
      <c r="B222" s="13"/>
      <c r="C222" s="277"/>
      <c r="D222" s="277"/>
      <c r="E222" s="277"/>
      <c r="F222" s="277"/>
      <c r="G222" s="277"/>
      <c r="H222" s="277"/>
      <c r="I222" s="277"/>
      <c r="J222" s="277"/>
      <c r="K222" s="277"/>
      <c r="L222" s="298"/>
      <c r="M222" s="13"/>
    </row>
    <row r="223" spans="1:13">
      <c r="B223" s="13"/>
      <c r="C223" s="277"/>
      <c r="D223" s="277"/>
      <c r="E223" s="277"/>
      <c r="F223" s="277"/>
      <c r="G223" s="277"/>
      <c r="H223" s="277"/>
      <c r="I223" s="277"/>
      <c r="J223" s="277"/>
      <c r="K223" s="277"/>
      <c r="L223" s="298"/>
      <c r="M223" s="13"/>
    </row>
    <row r="224" spans="1:13">
      <c r="A224" s="296" t="s">
        <v>281</v>
      </c>
      <c r="B224" s="13"/>
      <c r="C224" s="277"/>
      <c r="D224" s="277"/>
      <c r="E224" s="277"/>
      <c r="F224" s="277"/>
      <c r="G224" s="277"/>
      <c r="H224" s="277"/>
      <c r="I224" s="277"/>
      <c r="J224" s="277"/>
      <c r="K224" s="277"/>
      <c r="L224" s="298"/>
      <c r="M224" s="13"/>
    </row>
    <row r="225" spans="1:15">
      <c r="A225" s="297"/>
      <c r="B225" s="13"/>
      <c r="C225" s="277"/>
      <c r="D225" s="277"/>
      <c r="E225" s="277"/>
      <c r="F225" s="277"/>
      <c r="G225" s="277"/>
      <c r="H225" s="277"/>
      <c r="I225" s="277"/>
      <c r="J225" s="277"/>
      <c r="K225" s="277"/>
      <c r="L225" s="298"/>
      <c r="M225" s="13"/>
    </row>
    <row r="226" spans="1:15">
      <c r="A226" s="281" t="s">
        <v>282</v>
      </c>
      <c r="B226" s="13"/>
      <c r="C226" s="277"/>
      <c r="D226" s="277"/>
      <c r="E226" s="277"/>
      <c r="F226" s="277"/>
      <c r="G226" s="277"/>
      <c r="H226" s="277"/>
      <c r="I226" s="277"/>
      <c r="J226" s="277"/>
      <c r="K226" s="277"/>
      <c r="L226" s="298"/>
      <c r="M226" s="13"/>
    </row>
    <row r="227" spans="1:15">
      <c r="A227" s="282" t="s">
        <v>200</v>
      </c>
      <c r="B227" s="13"/>
      <c r="C227" s="277"/>
      <c r="D227" s="277"/>
      <c r="E227" s="277"/>
      <c r="F227" s="277"/>
      <c r="G227" s="277"/>
      <c r="H227" s="277"/>
      <c r="I227" s="277"/>
      <c r="J227" s="277"/>
      <c r="K227" s="277"/>
      <c r="L227" s="298"/>
      <c r="M227" s="13"/>
      <c r="N227" s="13"/>
      <c r="O227" s="13"/>
    </row>
    <row r="228" spans="1:15">
      <c r="A228" s="282" t="s">
        <v>201</v>
      </c>
      <c r="B228" s="13"/>
      <c r="C228" s="277"/>
      <c r="D228" s="277"/>
      <c r="E228" s="277"/>
      <c r="F228" s="277"/>
      <c r="G228" s="277"/>
      <c r="H228" s="277"/>
      <c r="I228" s="277"/>
      <c r="J228" s="277"/>
      <c r="K228" s="277"/>
      <c r="L228" s="298"/>
      <c r="M228" s="13"/>
      <c r="N228" s="13"/>
      <c r="O228" s="13"/>
    </row>
    <row r="229" spans="1:15">
      <c r="A229" s="282" t="s">
        <v>202</v>
      </c>
      <c r="B229" s="13"/>
      <c r="C229" s="279"/>
      <c r="D229" s="279"/>
      <c r="E229" s="279"/>
      <c r="F229" s="279"/>
      <c r="G229" s="279"/>
      <c r="H229" s="279"/>
      <c r="I229" s="279"/>
      <c r="J229" s="279"/>
      <c r="K229" s="279"/>
      <c r="L229" s="298"/>
      <c r="M229" s="13"/>
      <c r="N229" s="13"/>
      <c r="O229" s="13"/>
    </row>
    <row r="230" spans="1:15">
      <c r="A230" s="282" t="s">
        <v>203</v>
      </c>
      <c r="B230" s="13"/>
      <c r="C230" s="277"/>
      <c r="D230" s="277"/>
      <c r="E230" s="277"/>
      <c r="F230" s="277"/>
      <c r="G230" s="277"/>
      <c r="H230" s="277"/>
      <c r="I230" s="277"/>
      <c r="J230" s="277"/>
      <c r="K230" s="277"/>
      <c r="L230" s="298"/>
      <c r="M230" s="13"/>
      <c r="N230" s="13"/>
      <c r="O230" s="13"/>
    </row>
    <row r="231" spans="1:15">
      <c r="A231" s="282" t="s">
        <v>204</v>
      </c>
      <c r="B231" s="13"/>
      <c r="C231" s="277"/>
      <c r="D231" s="277"/>
      <c r="E231" s="277"/>
      <c r="F231" s="277"/>
      <c r="G231" s="277"/>
      <c r="H231" s="277"/>
      <c r="I231" s="277"/>
      <c r="J231" s="277"/>
      <c r="K231" s="277"/>
      <c r="L231" s="298"/>
      <c r="M231" s="13"/>
      <c r="N231" s="13"/>
      <c r="O231" s="13"/>
    </row>
    <row r="232" spans="1:15">
      <c r="A232" s="283"/>
      <c r="B232" s="13"/>
      <c r="C232" s="277"/>
      <c r="D232" s="277"/>
      <c r="E232" s="277"/>
      <c r="F232" s="277"/>
      <c r="G232" s="277"/>
      <c r="H232" s="277"/>
      <c r="I232" s="277"/>
      <c r="J232" s="277"/>
      <c r="K232" s="277"/>
      <c r="L232" s="298"/>
      <c r="M232" s="13"/>
      <c r="N232" s="13"/>
      <c r="O232" s="13"/>
    </row>
    <row r="233" spans="1:15">
      <c r="A233" s="13"/>
      <c r="B233" s="13"/>
      <c r="C233" s="277"/>
      <c r="D233" s="277"/>
      <c r="E233" s="277"/>
      <c r="F233" s="277"/>
      <c r="G233" s="277"/>
      <c r="H233" s="277"/>
      <c r="I233" s="277"/>
      <c r="J233" s="277"/>
      <c r="K233" s="277"/>
      <c r="L233" s="298"/>
      <c r="M233" s="13"/>
      <c r="N233" s="13"/>
      <c r="O233" s="13"/>
    </row>
    <row r="234" spans="1:15">
      <c r="A234" s="13"/>
      <c r="B234" s="13"/>
      <c r="C234" s="277"/>
      <c r="D234" s="277"/>
      <c r="E234" s="277"/>
      <c r="F234" s="277"/>
      <c r="G234" s="277"/>
      <c r="H234" s="277"/>
      <c r="I234" s="277"/>
      <c r="J234" s="277"/>
      <c r="K234" s="277"/>
      <c r="L234" s="298"/>
      <c r="M234" s="13"/>
      <c r="N234" s="13"/>
      <c r="O234" s="13"/>
    </row>
    <row r="235" spans="1:15">
      <c r="A235" s="13"/>
      <c r="B235" s="13"/>
      <c r="C235" s="277"/>
      <c r="D235" s="277"/>
      <c r="E235" s="277"/>
      <c r="F235" s="277"/>
      <c r="G235" s="277"/>
      <c r="H235" s="277"/>
      <c r="I235" s="277"/>
      <c r="J235" s="277"/>
      <c r="K235" s="277"/>
      <c r="L235" s="298"/>
      <c r="M235" s="13"/>
      <c r="N235" s="13"/>
      <c r="O235" s="13"/>
    </row>
    <row r="236" spans="1:15">
      <c r="A236" s="13"/>
      <c r="B236" s="13"/>
      <c r="C236" s="277"/>
      <c r="D236" s="277"/>
      <c r="E236" s="277"/>
      <c r="F236" s="277"/>
      <c r="G236" s="277"/>
      <c r="H236" s="277"/>
      <c r="I236" s="277"/>
      <c r="J236" s="277"/>
      <c r="K236" s="277"/>
      <c r="L236" s="298"/>
      <c r="M236" s="13"/>
      <c r="N236" s="13"/>
      <c r="O236" s="13"/>
    </row>
    <row r="237" spans="1:15">
      <c r="A237" s="257" t="s">
        <v>205</v>
      </c>
      <c r="B237" s="13"/>
      <c r="C237" s="277"/>
      <c r="D237" s="277"/>
      <c r="E237" s="277"/>
      <c r="F237" s="277"/>
      <c r="G237" s="277"/>
      <c r="H237" s="277"/>
      <c r="I237" s="277"/>
      <c r="J237" s="277"/>
      <c r="K237" s="277"/>
      <c r="L237" s="298"/>
      <c r="M237" s="13"/>
      <c r="N237" s="13"/>
      <c r="O237" s="13"/>
    </row>
    <row r="238" spans="1:15">
      <c r="A238" s="280" t="s">
        <v>206</v>
      </c>
      <c r="B238" s="13"/>
      <c r="C238" s="277"/>
      <c r="D238" s="277"/>
      <c r="E238" s="277"/>
      <c r="F238" s="277"/>
      <c r="G238" s="277"/>
      <c r="H238" s="277"/>
      <c r="I238" s="277"/>
      <c r="J238" s="277"/>
      <c r="K238" s="277"/>
      <c r="L238" s="298"/>
      <c r="M238" s="13"/>
    </row>
    <row r="239" spans="1:15">
      <c r="A239" s="280" t="s">
        <v>207</v>
      </c>
      <c r="B239" s="13"/>
      <c r="C239" s="277"/>
      <c r="D239" s="277"/>
      <c r="E239" s="277"/>
      <c r="F239" s="277"/>
      <c r="G239" s="277"/>
      <c r="H239" s="277"/>
      <c r="I239" s="277"/>
      <c r="J239" s="277"/>
      <c r="K239" s="277"/>
      <c r="L239" s="298"/>
      <c r="M239" s="13"/>
    </row>
    <row r="240" spans="1:15">
      <c r="A240" s="280" t="s">
        <v>208</v>
      </c>
      <c r="B240" s="13"/>
      <c r="C240" s="277"/>
      <c r="D240" s="277"/>
      <c r="E240" s="277"/>
      <c r="F240" s="277"/>
      <c r="G240" s="277"/>
      <c r="H240" s="277"/>
      <c r="I240" s="277"/>
      <c r="J240" s="277"/>
      <c r="K240" s="277"/>
      <c r="L240" s="298"/>
      <c r="M240" s="13"/>
    </row>
    <row r="241" spans="1:13">
      <c r="A241" s="284" t="s">
        <v>209</v>
      </c>
      <c r="B241" s="13"/>
      <c r="C241" s="277"/>
      <c r="D241" s="277"/>
      <c r="E241" s="277"/>
      <c r="F241" s="277"/>
      <c r="G241" s="277"/>
      <c r="H241" s="277"/>
      <c r="I241" s="277"/>
      <c r="J241" s="277"/>
      <c r="K241" s="277"/>
      <c r="L241" s="298"/>
      <c r="M241" s="13"/>
    </row>
    <row r="242" spans="1:13">
      <c r="A242" s="284" t="s">
        <v>210</v>
      </c>
      <c r="B242" s="13"/>
      <c r="C242" s="277"/>
      <c r="D242" s="277"/>
      <c r="E242" s="277"/>
      <c r="F242" s="277"/>
      <c r="G242" s="277"/>
      <c r="H242" s="277"/>
      <c r="I242" s="277"/>
      <c r="J242" s="277"/>
      <c r="K242" s="277"/>
      <c r="L242" s="298"/>
      <c r="M242" s="13"/>
    </row>
    <row r="243" spans="1:13">
      <c r="A243" s="284" t="s">
        <v>211</v>
      </c>
      <c r="B243" s="13"/>
      <c r="C243" s="277"/>
      <c r="D243" s="277"/>
      <c r="E243" s="277"/>
      <c r="F243" s="277"/>
      <c r="G243" s="277"/>
      <c r="H243" s="277"/>
      <c r="I243" s="277"/>
      <c r="J243" s="277"/>
      <c r="K243" s="277"/>
      <c r="L243" s="298"/>
      <c r="M243" s="13"/>
    </row>
    <row r="244" spans="1:13">
      <c r="A244" s="284" t="s">
        <v>212</v>
      </c>
      <c r="B244" s="13"/>
      <c r="C244" s="277"/>
      <c r="D244" s="277"/>
      <c r="E244" s="277"/>
      <c r="F244" s="277"/>
      <c r="G244" s="277"/>
      <c r="H244" s="277"/>
      <c r="I244" s="277"/>
      <c r="J244" s="277"/>
      <c r="K244" s="277"/>
      <c r="L244" s="298"/>
      <c r="M244" s="13"/>
    </row>
    <row r="245" spans="1:13">
      <c r="A245" s="284" t="s">
        <v>213</v>
      </c>
      <c r="B245" s="13"/>
      <c r="C245" s="277"/>
      <c r="D245" s="277"/>
      <c r="E245" s="277"/>
      <c r="F245" s="277"/>
      <c r="G245" s="277"/>
      <c r="H245" s="277"/>
      <c r="I245" s="277"/>
      <c r="J245" s="277"/>
      <c r="K245" s="277"/>
      <c r="L245" s="298"/>
      <c r="M245" s="13"/>
    </row>
    <row r="246" spans="1:13">
      <c r="A246" s="284" t="s">
        <v>214</v>
      </c>
      <c r="B246" s="13"/>
      <c r="C246" s="279"/>
      <c r="D246" s="279"/>
      <c r="E246" s="279"/>
      <c r="F246" s="279"/>
      <c r="G246" s="279"/>
      <c r="H246" s="279"/>
      <c r="I246" s="279"/>
      <c r="J246" s="279"/>
      <c r="K246" s="279"/>
      <c r="L246" s="298"/>
      <c r="M246" s="13"/>
    </row>
    <row r="247" spans="1:13">
      <c r="B247" s="13"/>
      <c r="C247" s="277"/>
      <c r="D247" s="277"/>
      <c r="E247" s="277"/>
      <c r="F247" s="277"/>
      <c r="G247" s="277"/>
      <c r="H247" s="277"/>
      <c r="I247" s="277"/>
      <c r="J247" s="277"/>
      <c r="K247" s="277"/>
      <c r="L247" s="298"/>
      <c r="M247" s="13"/>
    </row>
    <row r="248" spans="1:13">
      <c r="B248" s="13"/>
      <c r="C248" s="277"/>
      <c r="D248" s="277"/>
      <c r="E248" s="277"/>
      <c r="F248" s="277"/>
      <c r="G248" s="277"/>
      <c r="H248" s="277"/>
      <c r="I248" s="277"/>
      <c r="J248" s="277"/>
      <c r="K248" s="277"/>
      <c r="L248" s="298"/>
      <c r="M248" s="13"/>
    </row>
    <row r="249" spans="1:13">
      <c r="B249" s="13"/>
      <c r="C249" s="277"/>
      <c r="D249" s="277"/>
      <c r="E249" s="277"/>
      <c r="F249" s="277"/>
      <c r="G249" s="277"/>
      <c r="H249" s="277"/>
      <c r="I249" s="277"/>
      <c r="J249" s="277"/>
      <c r="K249" s="277"/>
      <c r="L249" s="298"/>
      <c r="M249" s="13"/>
    </row>
    <row r="250" spans="1:13">
      <c r="B250" s="13"/>
      <c r="C250" s="277"/>
      <c r="D250" s="277"/>
      <c r="E250" s="277"/>
      <c r="F250" s="277"/>
      <c r="G250" s="277"/>
      <c r="H250" s="277"/>
      <c r="I250" s="277"/>
      <c r="J250" s="277"/>
      <c r="K250" s="277"/>
      <c r="L250" s="298"/>
      <c r="M250" s="13"/>
    </row>
    <row r="251" spans="1:13">
      <c r="B251" s="13"/>
      <c r="C251" s="277"/>
      <c r="D251" s="277"/>
      <c r="E251" s="277"/>
      <c r="F251" s="277"/>
      <c r="G251" s="277"/>
      <c r="H251" s="277"/>
      <c r="I251" s="277"/>
      <c r="J251" s="277"/>
      <c r="K251" s="277"/>
      <c r="L251" s="298"/>
      <c r="M251" s="13"/>
    </row>
    <row r="252" spans="1:13">
      <c r="B252" s="13"/>
      <c r="C252" s="277"/>
      <c r="D252" s="277"/>
      <c r="E252" s="277"/>
      <c r="F252" s="277"/>
      <c r="G252" s="277"/>
      <c r="H252" s="277"/>
      <c r="I252" s="277"/>
      <c r="J252" s="277"/>
      <c r="K252" s="277"/>
      <c r="L252" s="298"/>
      <c r="M252" s="13"/>
    </row>
    <row r="253" spans="1:13">
      <c r="B253" s="13"/>
      <c r="C253" s="277"/>
      <c r="D253" s="277"/>
      <c r="E253" s="277"/>
      <c r="F253" s="277"/>
      <c r="G253" s="277"/>
      <c r="H253" s="277"/>
      <c r="I253" s="277"/>
      <c r="J253" s="277"/>
      <c r="K253" s="277"/>
      <c r="L253" s="298"/>
      <c r="M253" s="13"/>
    </row>
    <row r="254" spans="1:13">
      <c r="B254" s="13"/>
      <c r="C254" s="277"/>
      <c r="D254" s="277"/>
      <c r="E254" s="277"/>
      <c r="F254" s="277"/>
      <c r="G254" s="277"/>
      <c r="H254" s="277"/>
      <c r="I254" s="277"/>
      <c r="J254" s="277"/>
      <c r="K254" s="277"/>
      <c r="L254" s="298"/>
      <c r="M254" s="13"/>
    </row>
    <row r="255" spans="1:13">
      <c r="B255" s="13"/>
      <c r="C255" s="277"/>
      <c r="D255" s="277"/>
      <c r="E255" s="277"/>
      <c r="F255" s="277"/>
      <c r="G255" s="277"/>
      <c r="H255" s="277"/>
      <c r="I255" s="277"/>
      <c r="J255" s="277"/>
      <c r="K255" s="277"/>
      <c r="L255" s="298"/>
      <c r="M255" s="13"/>
    </row>
    <row r="256" spans="1:13">
      <c r="B256" s="13"/>
      <c r="C256" s="277"/>
      <c r="D256" s="277"/>
      <c r="E256" s="277"/>
      <c r="F256" s="277"/>
      <c r="G256" s="277"/>
      <c r="H256" s="277"/>
      <c r="I256" s="277"/>
      <c r="J256" s="277"/>
      <c r="K256" s="277"/>
      <c r="L256" s="298"/>
      <c r="M256" s="13"/>
    </row>
    <row r="257" spans="2:13">
      <c r="B257" s="13"/>
      <c r="C257" s="277"/>
      <c r="D257" s="277"/>
      <c r="E257" s="277"/>
      <c r="F257" s="277"/>
      <c r="G257" s="277"/>
      <c r="H257" s="277"/>
      <c r="I257" s="277"/>
      <c r="J257" s="277"/>
      <c r="K257" s="277"/>
      <c r="L257" s="298"/>
      <c r="M257" s="13"/>
    </row>
    <row r="258" spans="2:13">
      <c r="B258" s="13"/>
      <c r="C258" s="277"/>
      <c r="D258" s="277"/>
      <c r="E258" s="277"/>
      <c r="F258" s="277"/>
      <c r="G258" s="277"/>
      <c r="H258" s="277"/>
      <c r="I258" s="277"/>
      <c r="J258" s="277"/>
      <c r="K258" s="277"/>
      <c r="L258" s="298"/>
      <c r="M258" s="13"/>
    </row>
    <row r="259" spans="2:13">
      <c r="B259" s="13"/>
      <c r="C259" s="277"/>
      <c r="D259" s="277"/>
      <c r="E259" s="277"/>
      <c r="F259" s="277"/>
      <c r="G259" s="277"/>
      <c r="H259" s="277"/>
      <c r="I259" s="277"/>
      <c r="J259" s="277"/>
      <c r="K259" s="277"/>
      <c r="L259" s="298"/>
      <c r="M259" s="13"/>
    </row>
    <row r="260" spans="2:13">
      <c r="B260" s="13"/>
      <c r="C260" s="277"/>
      <c r="D260" s="277"/>
      <c r="E260" s="277"/>
      <c r="F260" s="277"/>
      <c r="G260" s="277"/>
      <c r="H260" s="277"/>
      <c r="I260" s="277"/>
      <c r="J260" s="277"/>
      <c r="K260" s="277"/>
      <c r="L260" s="298"/>
      <c r="M260" s="13"/>
    </row>
    <row r="261" spans="2:13">
      <c r="B261" s="13"/>
      <c r="C261" s="277"/>
      <c r="D261" s="277"/>
      <c r="E261" s="277"/>
      <c r="F261" s="277"/>
      <c r="G261" s="277"/>
      <c r="H261" s="277"/>
      <c r="I261" s="277"/>
      <c r="J261" s="277"/>
      <c r="K261" s="277"/>
      <c r="L261" s="298"/>
      <c r="M261" s="13"/>
    </row>
    <row r="262" spans="2:13">
      <c r="B262" s="13"/>
      <c r="C262" s="277"/>
      <c r="D262" s="277"/>
      <c r="E262" s="277"/>
      <c r="F262" s="277"/>
      <c r="G262" s="277"/>
      <c r="H262" s="277"/>
      <c r="I262" s="277"/>
      <c r="J262" s="277"/>
      <c r="K262" s="277"/>
      <c r="L262" s="298"/>
      <c r="M262" s="13"/>
    </row>
    <row r="263" spans="2:13">
      <c r="B263" s="13"/>
      <c r="C263" s="277"/>
      <c r="D263" s="277"/>
      <c r="E263" s="277"/>
      <c r="F263" s="277"/>
      <c r="G263" s="277"/>
      <c r="H263" s="277"/>
      <c r="I263" s="277"/>
      <c r="J263" s="277"/>
      <c r="K263" s="277"/>
      <c r="L263" s="298"/>
      <c r="M263" s="13"/>
    </row>
    <row r="264" spans="2:13">
      <c r="B264" s="13"/>
      <c r="C264" s="277"/>
      <c r="D264" s="277"/>
      <c r="E264" s="277"/>
      <c r="F264" s="277"/>
      <c r="G264" s="277"/>
      <c r="H264" s="277"/>
      <c r="I264" s="277"/>
      <c r="J264" s="277"/>
      <c r="K264" s="277"/>
      <c r="L264" s="298"/>
      <c r="M264" s="13"/>
    </row>
    <row r="265" spans="2:13">
      <c r="B265" s="13"/>
      <c r="C265" s="277"/>
      <c r="D265" s="277"/>
      <c r="E265" s="277"/>
      <c r="F265" s="277"/>
      <c r="G265" s="277"/>
      <c r="H265" s="277"/>
      <c r="I265" s="277"/>
      <c r="J265" s="277"/>
      <c r="K265" s="277"/>
      <c r="L265" s="298"/>
      <c r="M265" s="13"/>
    </row>
    <row r="266" spans="2:13">
      <c r="B266" s="13"/>
      <c r="C266" s="277"/>
      <c r="D266" s="277"/>
      <c r="E266" s="277"/>
      <c r="F266" s="277"/>
      <c r="G266" s="277"/>
      <c r="H266" s="277"/>
      <c r="I266" s="277"/>
      <c r="J266" s="277"/>
      <c r="K266" s="277"/>
      <c r="L266" s="298"/>
      <c r="M266" s="13"/>
    </row>
    <row r="267" spans="2:13">
      <c r="B267" s="13"/>
      <c r="C267" s="277"/>
      <c r="D267" s="277"/>
      <c r="E267" s="277"/>
      <c r="F267" s="277"/>
      <c r="G267" s="277"/>
      <c r="H267" s="277"/>
      <c r="I267" s="277"/>
      <c r="J267" s="277"/>
      <c r="K267" s="277"/>
      <c r="L267" s="298"/>
      <c r="M267" s="13"/>
    </row>
    <row r="268" spans="2:13">
      <c r="B268" s="13"/>
      <c r="C268" s="277"/>
      <c r="D268" s="277"/>
      <c r="E268" s="277"/>
      <c r="F268" s="277"/>
      <c r="G268" s="277"/>
      <c r="H268" s="277"/>
      <c r="I268" s="277"/>
      <c r="J268" s="277"/>
      <c r="K268" s="277"/>
      <c r="L268" s="298"/>
      <c r="M268" s="13"/>
    </row>
    <row r="269" spans="2:13">
      <c r="B269" s="13"/>
      <c r="C269" s="277"/>
      <c r="D269" s="277"/>
      <c r="E269" s="277"/>
      <c r="F269" s="277"/>
      <c r="G269" s="277"/>
      <c r="H269" s="277"/>
      <c r="I269" s="277"/>
      <c r="J269" s="277"/>
      <c r="K269" s="277"/>
      <c r="L269" s="298"/>
      <c r="M269" s="13"/>
    </row>
    <row r="270" spans="2:13">
      <c r="B270" s="13"/>
      <c r="C270" s="277"/>
      <c r="D270" s="277"/>
      <c r="E270" s="277"/>
      <c r="F270" s="277"/>
      <c r="G270" s="277"/>
      <c r="H270" s="277"/>
      <c r="I270" s="277"/>
      <c r="J270" s="277"/>
      <c r="K270" s="277"/>
      <c r="L270" s="298"/>
      <c r="M270" s="13"/>
    </row>
    <row r="271" spans="2:13">
      <c r="B271" s="13"/>
      <c r="C271" s="277"/>
      <c r="D271" s="277"/>
      <c r="E271" s="277"/>
      <c r="F271" s="277"/>
      <c r="G271" s="277"/>
      <c r="H271" s="277"/>
      <c r="I271" s="277"/>
      <c r="J271" s="277"/>
      <c r="K271" s="277"/>
      <c r="L271" s="298"/>
      <c r="M271" s="13"/>
    </row>
    <row r="272" spans="2:13">
      <c r="B272" s="13"/>
      <c r="C272" s="277"/>
      <c r="D272" s="277"/>
      <c r="E272" s="277"/>
      <c r="F272" s="277"/>
      <c r="G272" s="277"/>
      <c r="H272" s="277"/>
      <c r="I272" s="277"/>
      <c r="J272" s="277"/>
      <c r="K272" s="277"/>
      <c r="L272" s="298"/>
      <c r="M272" s="13"/>
    </row>
    <row r="273" spans="2:13">
      <c r="B273" s="13"/>
      <c r="C273" s="277"/>
      <c r="D273" s="277"/>
      <c r="E273" s="277"/>
      <c r="F273" s="277"/>
      <c r="G273" s="277"/>
      <c r="H273" s="277"/>
      <c r="I273" s="277"/>
      <c r="J273" s="277"/>
      <c r="K273" s="277"/>
      <c r="L273" s="298"/>
      <c r="M273" s="13"/>
    </row>
    <row r="274" spans="2:13">
      <c r="B274" s="13"/>
      <c r="C274" s="277"/>
      <c r="D274" s="277"/>
      <c r="E274" s="277"/>
      <c r="F274" s="277"/>
      <c r="G274" s="277"/>
      <c r="H274" s="277"/>
      <c r="I274" s="277"/>
      <c r="J274" s="277"/>
      <c r="K274" s="277"/>
      <c r="L274" s="298"/>
      <c r="M274" s="13"/>
    </row>
    <row r="275" spans="2:13">
      <c r="B275" s="13"/>
      <c r="C275" s="277"/>
      <c r="D275" s="277"/>
      <c r="E275" s="277"/>
      <c r="F275" s="277"/>
      <c r="G275" s="277"/>
      <c r="H275" s="277"/>
      <c r="I275" s="277"/>
      <c r="J275" s="277"/>
      <c r="K275" s="277"/>
      <c r="L275" s="298"/>
      <c r="M275" s="13"/>
    </row>
    <row r="276" spans="2:13">
      <c r="B276" s="13"/>
      <c r="C276" s="277"/>
      <c r="D276" s="277"/>
      <c r="E276" s="277"/>
      <c r="F276" s="277"/>
      <c r="G276" s="277"/>
      <c r="H276" s="277"/>
      <c r="I276" s="277"/>
      <c r="J276" s="277"/>
      <c r="K276" s="277"/>
      <c r="L276" s="298"/>
      <c r="M276" s="13"/>
    </row>
    <row r="277" spans="2:13">
      <c r="B277" s="13"/>
      <c r="C277" s="277"/>
      <c r="D277" s="277"/>
      <c r="E277" s="277"/>
      <c r="F277" s="277"/>
      <c r="G277" s="277"/>
      <c r="H277" s="277"/>
      <c r="I277" s="277"/>
      <c r="J277" s="277"/>
      <c r="K277" s="277"/>
      <c r="L277" s="298"/>
      <c r="M277" s="13"/>
    </row>
    <row r="278" spans="2:13">
      <c r="B278" s="13"/>
      <c r="C278" s="277"/>
      <c r="D278" s="277"/>
      <c r="E278" s="277"/>
      <c r="F278" s="277"/>
      <c r="G278" s="277"/>
      <c r="H278" s="277"/>
      <c r="I278" s="277"/>
      <c r="J278" s="277"/>
      <c r="K278" s="277"/>
      <c r="L278" s="298"/>
      <c r="M278" s="13"/>
    </row>
    <row r="279" spans="2:13">
      <c r="B279" s="13"/>
      <c r="C279" s="277"/>
      <c r="D279" s="277"/>
      <c r="E279" s="277"/>
      <c r="F279" s="277"/>
      <c r="G279" s="277"/>
      <c r="H279" s="277"/>
      <c r="I279" s="277"/>
      <c r="J279" s="277"/>
      <c r="K279" s="277"/>
      <c r="L279" s="298"/>
      <c r="M279" s="13"/>
    </row>
    <row r="280" spans="2:13">
      <c r="B280" s="13"/>
      <c r="C280" s="277"/>
      <c r="D280" s="277"/>
      <c r="E280" s="277"/>
      <c r="F280" s="277"/>
      <c r="G280" s="277"/>
      <c r="H280" s="277"/>
      <c r="I280" s="277"/>
      <c r="J280" s="277"/>
      <c r="K280" s="277"/>
      <c r="L280" s="298"/>
      <c r="M280" s="13"/>
    </row>
    <row r="281" spans="2:13">
      <c r="B281" s="13"/>
      <c r="C281" s="277"/>
      <c r="D281" s="277"/>
      <c r="E281" s="277"/>
      <c r="F281" s="277"/>
      <c r="G281" s="277"/>
      <c r="H281" s="277"/>
      <c r="I281" s="277"/>
      <c r="J281" s="277"/>
      <c r="K281" s="277"/>
      <c r="L281" s="298"/>
      <c r="M281" s="13"/>
    </row>
    <row r="282" spans="2:13">
      <c r="B282" s="13"/>
      <c r="C282" s="277"/>
      <c r="D282" s="277"/>
      <c r="E282" s="277"/>
      <c r="F282" s="277"/>
      <c r="G282" s="277"/>
      <c r="H282" s="277"/>
      <c r="I282" s="277"/>
      <c r="J282" s="277"/>
      <c r="K282" s="277"/>
      <c r="L282" s="298"/>
      <c r="M282" s="13"/>
    </row>
    <row r="283" spans="2:13">
      <c r="B283" s="13"/>
      <c r="C283" s="277"/>
      <c r="D283" s="277"/>
      <c r="E283" s="277"/>
      <c r="F283" s="277"/>
      <c r="G283" s="277"/>
      <c r="H283" s="277"/>
      <c r="I283" s="277"/>
      <c r="J283" s="277"/>
      <c r="K283" s="277"/>
      <c r="L283" s="298"/>
      <c r="M283" s="13"/>
    </row>
    <row r="284" spans="2:13">
      <c r="B284" s="13"/>
      <c r="C284" s="277"/>
      <c r="D284" s="277"/>
      <c r="E284" s="277"/>
      <c r="F284" s="277"/>
      <c r="G284" s="277"/>
      <c r="H284" s="277"/>
      <c r="I284" s="277"/>
      <c r="J284" s="277"/>
      <c r="K284" s="277"/>
      <c r="L284" s="298"/>
      <c r="M284" s="13"/>
    </row>
    <row r="285" spans="2:13">
      <c r="B285" s="13"/>
      <c r="C285" s="277"/>
      <c r="D285" s="277"/>
      <c r="E285" s="277"/>
      <c r="F285" s="277"/>
      <c r="G285" s="277"/>
      <c r="H285" s="277"/>
      <c r="I285" s="277"/>
      <c r="J285" s="277"/>
      <c r="K285" s="277"/>
      <c r="L285" s="298"/>
      <c r="M285" s="13"/>
    </row>
    <row r="286" spans="2:13">
      <c r="B286" s="13"/>
      <c r="C286" s="277"/>
      <c r="D286" s="277"/>
      <c r="E286" s="277"/>
      <c r="F286" s="277"/>
      <c r="G286" s="277"/>
      <c r="H286" s="277"/>
      <c r="I286" s="277"/>
      <c r="J286" s="277"/>
      <c r="K286" s="277"/>
      <c r="L286" s="298"/>
      <c r="M286" s="13"/>
    </row>
    <row r="287" spans="2:13">
      <c r="B287" s="13"/>
      <c r="C287" s="277"/>
      <c r="D287" s="277"/>
      <c r="E287" s="277"/>
      <c r="F287" s="277"/>
      <c r="G287" s="277"/>
      <c r="H287" s="277"/>
      <c r="I287" s="277"/>
      <c r="J287" s="277"/>
      <c r="K287" s="277"/>
      <c r="L287" s="298"/>
      <c r="M287" s="13"/>
    </row>
    <row r="288" spans="2:13">
      <c r="B288" s="13"/>
      <c r="C288" s="277"/>
      <c r="D288" s="277"/>
      <c r="E288" s="277"/>
      <c r="F288" s="277"/>
      <c r="G288" s="277"/>
      <c r="H288" s="277"/>
      <c r="I288" s="277"/>
      <c r="J288" s="277"/>
      <c r="K288" s="277"/>
      <c r="L288" s="298"/>
      <c r="M288" s="13"/>
    </row>
    <row r="289" spans="2:13">
      <c r="B289" s="13"/>
      <c r="C289" s="277"/>
      <c r="D289" s="277"/>
      <c r="E289" s="277"/>
      <c r="F289" s="277"/>
      <c r="G289" s="277"/>
      <c r="H289" s="277"/>
      <c r="I289" s="277"/>
      <c r="J289" s="277"/>
      <c r="K289" s="277"/>
      <c r="L289" s="298"/>
      <c r="M289" s="13"/>
    </row>
    <row r="290" spans="2:13">
      <c r="B290" s="13"/>
      <c r="C290" s="277"/>
      <c r="D290" s="277"/>
      <c r="E290" s="277"/>
      <c r="F290" s="277"/>
      <c r="G290" s="277"/>
      <c r="H290" s="277"/>
      <c r="I290" s="277"/>
      <c r="J290" s="277"/>
      <c r="K290" s="277"/>
      <c r="L290" s="298"/>
      <c r="M290" s="13"/>
    </row>
    <row r="291" spans="2:13">
      <c r="B291" s="13"/>
      <c r="C291" s="277"/>
      <c r="D291" s="277"/>
      <c r="E291" s="277"/>
      <c r="F291" s="277"/>
      <c r="G291" s="277"/>
      <c r="H291" s="277"/>
      <c r="I291" s="277"/>
      <c r="J291" s="277"/>
      <c r="K291" s="277"/>
      <c r="L291" s="298"/>
      <c r="M291" s="13"/>
    </row>
    <row r="292" spans="2:13">
      <c r="B292" s="13"/>
      <c r="C292" s="277"/>
      <c r="D292" s="277"/>
      <c r="E292" s="277"/>
      <c r="F292" s="277"/>
      <c r="G292" s="277"/>
      <c r="H292" s="277"/>
      <c r="I292" s="277"/>
      <c r="J292" s="277"/>
      <c r="K292" s="277"/>
      <c r="L292" s="298"/>
      <c r="M292" s="13"/>
    </row>
    <row r="293" spans="2:13">
      <c r="B293" s="13"/>
      <c r="C293" s="277"/>
      <c r="D293" s="277"/>
      <c r="E293" s="277"/>
      <c r="F293" s="277"/>
      <c r="G293" s="277"/>
      <c r="H293" s="277"/>
      <c r="I293" s="277"/>
      <c r="J293" s="277"/>
      <c r="K293" s="277"/>
      <c r="L293" s="298"/>
      <c r="M293" s="13"/>
    </row>
    <row r="294" spans="2:13">
      <c r="B294" s="13"/>
      <c r="C294" s="279"/>
      <c r="D294" s="279"/>
      <c r="E294" s="279"/>
      <c r="F294" s="279"/>
      <c r="G294" s="279"/>
      <c r="H294" s="279"/>
      <c r="I294" s="279"/>
      <c r="J294" s="279"/>
      <c r="K294" s="279"/>
      <c r="L294" s="298"/>
      <c r="M294" s="13"/>
    </row>
    <row r="295" spans="2:13">
      <c r="B295" s="13"/>
      <c r="C295" s="277"/>
      <c r="D295" s="277"/>
      <c r="E295" s="277"/>
      <c r="F295" s="277"/>
      <c r="G295" s="277"/>
      <c r="H295" s="277"/>
      <c r="I295" s="277"/>
      <c r="J295" s="277"/>
      <c r="K295" s="277"/>
      <c r="L295" s="298"/>
      <c r="M295" s="13"/>
    </row>
    <row r="296" spans="2:13">
      <c r="B296" s="13"/>
      <c r="C296" s="277"/>
      <c r="D296" s="277"/>
      <c r="E296" s="277"/>
      <c r="F296" s="277"/>
      <c r="G296" s="277"/>
      <c r="H296" s="277"/>
      <c r="I296" s="277"/>
      <c r="J296" s="277"/>
      <c r="K296" s="277"/>
      <c r="L296" s="298"/>
      <c r="M296" s="13"/>
    </row>
    <row r="297" spans="2:13">
      <c r="B297" s="13"/>
      <c r="C297" s="277"/>
      <c r="D297" s="277"/>
      <c r="E297" s="277"/>
      <c r="F297" s="277"/>
      <c r="G297" s="277"/>
      <c r="H297" s="277"/>
      <c r="I297" s="277"/>
      <c r="J297" s="277"/>
      <c r="K297" s="277"/>
      <c r="L297" s="298"/>
      <c r="M297" s="13"/>
    </row>
    <row r="298" spans="2:13">
      <c r="B298" s="13"/>
      <c r="C298" s="277"/>
      <c r="D298" s="277"/>
      <c r="E298" s="277"/>
      <c r="F298" s="277"/>
      <c r="G298" s="277"/>
      <c r="H298" s="277"/>
      <c r="I298" s="277"/>
      <c r="J298" s="277"/>
      <c r="K298" s="277"/>
      <c r="L298" s="298"/>
      <c r="M298" s="13"/>
    </row>
    <row r="299" spans="2:13">
      <c r="B299" s="13"/>
      <c r="C299" s="277"/>
      <c r="D299" s="277"/>
      <c r="E299" s="277"/>
      <c r="F299" s="277"/>
      <c r="G299" s="277"/>
      <c r="H299" s="277"/>
      <c r="I299" s="277"/>
      <c r="J299" s="277"/>
      <c r="K299" s="277"/>
      <c r="L299" s="298"/>
      <c r="M299" s="13"/>
    </row>
    <row r="300" spans="2:13">
      <c r="B300" s="13"/>
      <c r="C300" s="277"/>
      <c r="D300" s="277"/>
      <c r="E300" s="277"/>
      <c r="F300" s="277"/>
      <c r="G300" s="277"/>
      <c r="H300" s="277"/>
      <c r="I300" s="277"/>
      <c r="J300" s="277"/>
      <c r="K300" s="277"/>
      <c r="L300" s="298"/>
      <c r="M300" s="13"/>
    </row>
    <row r="301" spans="2:13">
      <c r="B301" s="13"/>
      <c r="C301" s="277"/>
      <c r="D301" s="277"/>
      <c r="E301" s="277"/>
      <c r="F301" s="277"/>
      <c r="G301" s="277"/>
      <c r="H301" s="277"/>
      <c r="I301" s="277"/>
      <c r="J301" s="277"/>
      <c r="K301" s="277"/>
      <c r="L301" s="298"/>
      <c r="M301" s="13"/>
    </row>
    <row r="302" spans="2:13">
      <c r="B302" s="13"/>
      <c r="C302" s="277"/>
      <c r="D302" s="277"/>
      <c r="E302" s="277"/>
      <c r="F302" s="277"/>
      <c r="G302" s="277"/>
      <c r="H302" s="277"/>
      <c r="I302" s="277"/>
      <c r="J302" s="277"/>
      <c r="K302" s="277"/>
      <c r="L302" s="298"/>
      <c r="M302" s="13"/>
    </row>
    <row r="303" spans="2:13">
      <c r="B303" s="13"/>
      <c r="C303" s="277"/>
      <c r="D303" s="277"/>
      <c r="E303" s="277"/>
      <c r="F303" s="277"/>
      <c r="G303" s="277"/>
      <c r="H303" s="277"/>
      <c r="I303" s="277"/>
      <c r="J303" s="277"/>
      <c r="K303" s="277"/>
      <c r="L303" s="298"/>
      <c r="M303" s="13"/>
    </row>
    <row r="304" spans="2:13">
      <c r="B304" s="13"/>
      <c r="C304" s="277"/>
      <c r="D304" s="277"/>
      <c r="E304" s="277"/>
      <c r="F304" s="277"/>
      <c r="G304" s="277"/>
      <c r="H304" s="277"/>
      <c r="I304" s="277"/>
      <c r="J304" s="277"/>
      <c r="K304" s="277"/>
      <c r="L304" s="298"/>
      <c r="M304" s="13"/>
    </row>
    <row r="305" spans="2:13">
      <c r="B305" s="13"/>
      <c r="C305" s="277"/>
      <c r="D305" s="277"/>
      <c r="E305" s="277"/>
      <c r="F305" s="277"/>
      <c r="G305" s="277"/>
      <c r="H305" s="277"/>
      <c r="I305" s="277"/>
      <c r="J305" s="277"/>
      <c r="K305" s="277"/>
      <c r="L305" s="298"/>
      <c r="M305" s="13"/>
    </row>
    <row r="306" spans="2:13">
      <c r="B306" s="13"/>
      <c r="C306" s="277"/>
      <c r="D306" s="277"/>
      <c r="E306" s="277"/>
      <c r="F306" s="277"/>
      <c r="G306" s="277"/>
      <c r="H306" s="277"/>
      <c r="I306" s="277"/>
      <c r="J306" s="277"/>
      <c r="K306" s="277"/>
      <c r="L306" s="298"/>
      <c r="M306" s="13"/>
    </row>
    <row r="307" spans="2:13">
      <c r="B307" s="13"/>
      <c r="C307" s="277"/>
      <c r="D307" s="277"/>
      <c r="E307" s="277"/>
      <c r="F307" s="277"/>
      <c r="G307" s="277"/>
      <c r="H307" s="277"/>
      <c r="I307" s="277"/>
      <c r="J307" s="277"/>
      <c r="K307" s="277"/>
      <c r="L307" s="298"/>
      <c r="M307" s="13"/>
    </row>
    <row r="308" spans="2:13">
      <c r="B308" s="13"/>
      <c r="C308" s="277"/>
      <c r="D308" s="277"/>
      <c r="E308" s="277"/>
      <c r="F308" s="277"/>
      <c r="G308" s="277"/>
      <c r="H308" s="277"/>
      <c r="I308" s="277"/>
      <c r="J308" s="277"/>
      <c r="K308" s="277"/>
      <c r="L308" s="298"/>
      <c r="M308" s="13"/>
    </row>
    <row r="309" spans="2:13">
      <c r="B309" s="13"/>
      <c r="C309" s="277"/>
      <c r="D309" s="277"/>
      <c r="E309" s="277"/>
      <c r="F309" s="277"/>
      <c r="G309" s="277"/>
      <c r="H309" s="277"/>
      <c r="I309" s="277"/>
      <c r="J309" s="277"/>
      <c r="K309" s="277"/>
      <c r="L309" s="298"/>
      <c r="M309" s="13"/>
    </row>
    <row r="310" spans="2:13">
      <c r="B310" s="13"/>
      <c r="C310" s="277"/>
      <c r="D310" s="277"/>
      <c r="E310" s="277"/>
      <c r="F310" s="277"/>
      <c r="G310" s="277"/>
      <c r="H310" s="277"/>
      <c r="I310" s="277"/>
      <c r="J310" s="277"/>
      <c r="K310" s="277"/>
      <c r="L310" s="298"/>
      <c r="M310" s="13"/>
    </row>
    <row r="311" spans="2:13">
      <c r="B311" s="13"/>
      <c r="C311" s="277"/>
      <c r="D311" s="277"/>
      <c r="E311" s="277"/>
      <c r="F311" s="277"/>
      <c r="G311" s="277"/>
      <c r="H311" s="277"/>
      <c r="I311" s="277"/>
      <c r="J311" s="277"/>
      <c r="K311" s="277"/>
      <c r="L311" s="298"/>
      <c r="M311" s="13"/>
    </row>
    <row r="312" spans="2:13">
      <c r="B312" s="13"/>
      <c r="C312" s="277"/>
      <c r="D312" s="277"/>
      <c r="E312" s="277"/>
      <c r="F312" s="277"/>
      <c r="G312" s="277"/>
      <c r="H312" s="277"/>
      <c r="I312" s="277"/>
      <c r="J312" s="277"/>
      <c r="K312" s="277"/>
      <c r="L312" s="298"/>
      <c r="M312" s="13"/>
    </row>
    <row r="313" spans="2:13">
      <c r="B313" s="13"/>
      <c r="C313" s="277"/>
      <c r="D313" s="277"/>
      <c r="E313" s="277"/>
      <c r="F313" s="277"/>
      <c r="G313" s="277"/>
      <c r="H313" s="277"/>
      <c r="I313" s="277"/>
      <c r="J313" s="277"/>
      <c r="K313" s="277"/>
      <c r="L313" s="298"/>
      <c r="M313" s="13"/>
    </row>
    <row r="314" spans="2:13">
      <c r="B314" s="13"/>
      <c r="C314" s="277"/>
      <c r="D314" s="277"/>
      <c r="E314" s="277"/>
      <c r="F314" s="277"/>
      <c r="G314" s="277"/>
      <c r="H314" s="277"/>
      <c r="I314" s="277"/>
      <c r="J314" s="277"/>
      <c r="K314" s="277"/>
      <c r="L314" s="298"/>
      <c r="M314" s="13"/>
    </row>
    <row r="315" spans="2:13">
      <c r="B315" s="13"/>
      <c r="C315" s="277"/>
      <c r="D315" s="277"/>
      <c r="E315" s="277"/>
      <c r="F315" s="277"/>
      <c r="G315" s="277"/>
      <c r="H315" s="277"/>
      <c r="I315" s="277"/>
      <c r="J315" s="277"/>
      <c r="K315" s="277"/>
      <c r="L315" s="298"/>
      <c r="M315" s="13"/>
    </row>
    <row r="316" spans="2:13">
      <c r="B316" s="13"/>
      <c r="C316" s="277"/>
      <c r="D316" s="277"/>
      <c r="E316" s="277"/>
      <c r="F316" s="277"/>
      <c r="G316" s="277"/>
      <c r="H316" s="277"/>
      <c r="I316" s="277"/>
      <c r="J316" s="277"/>
      <c r="K316" s="277"/>
      <c r="L316" s="298"/>
      <c r="M316" s="13"/>
    </row>
    <row r="317" spans="2:13">
      <c r="B317" s="13"/>
      <c r="C317" s="277"/>
      <c r="D317" s="277"/>
      <c r="E317" s="277"/>
      <c r="F317" s="277"/>
      <c r="G317" s="277"/>
      <c r="H317" s="277"/>
      <c r="I317" s="277"/>
      <c r="J317" s="277"/>
      <c r="K317" s="277"/>
      <c r="L317" s="298"/>
      <c r="M317" s="13"/>
    </row>
    <row r="318" spans="2:13">
      <c r="B318" s="13"/>
      <c r="C318" s="277"/>
      <c r="D318" s="277"/>
      <c r="E318" s="277"/>
      <c r="F318" s="277"/>
      <c r="G318" s="277"/>
      <c r="H318" s="277"/>
      <c r="I318" s="277"/>
      <c r="J318" s="277"/>
      <c r="K318" s="277"/>
      <c r="L318" s="298"/>
      <c r="M318" s="13"/>
    </row>
    <row r="319" spans="2:13">
      <c r="B319" s="13"/>
      <c r="C319" s="277"/>
      <c r="D319" s="277"/>
      <c r="E319" s="277"/>
      <c r="F319" s="277"/>
      <c r="G319" s="277"/>
      <c r="H319" s="277"/>
      <c r="I319" s="277"/>
      <c r="J319" s="277"/>
      <c r="K319" s="277"/>
      <c r="L319" s="298"/>
      <c r="M319" s="13"/>
    </row>
    <row r="320" spans="2:13">
      <c r="B320" s="13"/>
      <c r="C320" s="277"/>
      <c r="D320" s="277"/>
      <c r="E320" s="277"/>
      <c r="F320" s="277"/>
      <c r="G320" s="277"/>
      <c r="H320" s="277"/>
      <c r="I320" s="277"/>
      <c r="J320" s="277"/>
      <c r="K320" s="277"/>
      <c r="L320" s="298"/>
      <c r="M320" s="13"/>
    </row>
    <row r="321" spans="2:13">
      <c r="B321" s="13"/>
      <c r="C321" s="277"/>
      <c r="D321" s="277"/>
      <c r="E321" s="277"/>
      <c r="F321" s="277"/>
      <c r="G321" s="277"/>
      <c r="H321" s="277"/>
      <c r="I321" s="277"/>
      <c r="J321" s="277"/>
      <c r="K321" s="277"/>
      <c r="L321" s="298"/>
      <c r="M321" s="13"/>
    </row>
    <row r="322" spans="2:13">
      <c r="B322" s="13"/>
      <c r="C322" s="277"/>
      <c r="D322" s="277"/>
      <c r="E322" s="277"/>
      <c r="F322" s="277"/>
      <c r="G322" s="277"/>
      <c r="H322" s="277"/>
      <c r="I322" s="277"/>
      <c r="J322" s="277"/>
      <c r="K322" s="277"/>
      <c r="L322" s="298"/>
      <c r="M322" s="13"/>
    </row>
    <row r="323" spans="2:13">
      <c r="B323" s="13"/>
      <c r="C323" s="277"/>
      <c r="D323" s="277"/>
      <c r="E323" s="277"/>
      <c r="F323" s="277"/>
      <c r="G323" s="277"/>
      <c r="H323" s="277"/>
      <c r="I323" s="277"/>
      <c r="J323" s="277"/>
      <c r="K323" s="277"/>
      <c r="L323" s="298"/>
      <c r="M323" s="13"/>
    </row>
    <row r="324" spans="2:13">
      <c r="B324" s="13"/>
      <c r="C324" s="277"/>
      <c r="D324" s="277"/>
      <c r="E324" s="277"/>
      <c r="F324" s="277"/>
      <c r="G324" s="277"/>
      <c r="H324" s="277"/>
      <c r="I324" s="277"/>
      <c r="J324" s="277"/>
      <c r="K324" s="277"/>
      <c r="L324" s="298"/>
      <c r="M324" s="13"/>
    </row>
    <row r="325" spans="2:13">
      <c r="B325" s="13"/>
      <c r="C325" s="277"/>
      <c r="D325" s="277"/>
      <c r="E325" s="277"/>
      <c r="F325" s="277"/>
      <c r="G325" s="277"/>
      <c r="H325" s="277"/>
      <c r="I325" s="277"/>
      <c r="J325" s="277"/>
      <c r="K325" s="277"/>
      <c r="L325" s="298"/>
      <c r="M325" s="13"/>
    </row>
    <row r="326" spans="2:13">
      <c r="B326" s="13"/>
      <c r="C326" s="277"/>
      <c r="D326" s="277"/>
      <c r="E326" s="277"/>
      <c r="F326" s="277"/>
      <c r="G326" s="277"/>
      <c r="H326" s="277"/>
      <c r="I326" s="277"/>
      <c r="J326" s="277"/>
      <c r="K326" s="277"/>
      <c r="L326" s="298"/>
      <c r="M326" s="13"/>
    </row>
    <row r="327" spans="2:13">
      <c r="B327" s="13"/>
      <c r="C327" s="277"/>
      <c r="D327" s="277"/>
      <c r="E327" s="277"/>
      <c r="F327" s="277"/>
      <c r="G327" s="277"/>
      <c r="H327" s="277"/>
      <c r="I327" s="277"/>
      <c r="J327" s="277"/>
      <c r="K327" s="277"/>
      <c r="L327" s="298"/>
      <c r="M327" s="13"/>
    </row>
    <row r="328" spans="2:13">
      <c r="B328" s="13"/>
      <c r="C328" s="277"/>
      <c r="D328" s="277"/>
      <c r="E328" s="277"/>
      <c r="F328" s="277"/>
      <c r="G328" s="277"/>
      <c r="H328" s="277"/>
      <c r="I328" s="277"/>
      <c r="J328" s="277"/>
      <c r="K328" s="277"/>
      <c r="L328" s="298"/>
      <c r="M328" s="13"/>
    </row>
    <row r="329" spans="2:13">
      <c r="B329" s="13"/>
      <c r="C329" s="277"/>
      <c r="D329" s="277"/>
      <c r="E329" s="277"/>
      <c r="F329" s="277"/>
      <c r="G329" s="277"/>
      <c r="H329" s="277"/>
      <c r="I329" s="277"/>
      <c r="J329" s="277"/>
      <c r="K329" s="277"/>
      <c r="L329" s="298"/>
      <c r="M329" s="13"/>
    </row>
    <row r="330" spans="2:13">
      <c r="B330" s="13"/>
      <c r="C330" s="277"/>
      <c r="D330" s="277"/>
      <c r="E330" s="277"/>
      <c r="F330" s="277"/>
      <c r="G330" s="277"/>
      <c r="H330" s="277"/>
      <c r="I330" s="277"/>
      <c r="J330" s="277"/>
      <c r="K330" s="277"/>
      <c r="L330" s="298"/>
      <c r="M330" s="13"/>
    </row>
    <row r="331" spans="2:13">
      <c r="B331" s="13"/>
      <c r="C331" s="277"/>
      <c r="D331" s="277"/>
      <c r="E331" s="277"/>
      <c r="F331" s="277"/>
      <c r="G331" s="277"/>
      <c r="H331" s="277"/>
      <c r="I331" s="277"/>
      <c r="J331" s="277"/>
      <c r="K331" s="277"/>
      <c r="L331" s="298"/>
      <c r="M331" s="13"/>
    </row>
    <row r="332" spans="2:13">
      <c r="B332" s="13"/>
      <c r="C332" s="277"/>
      <c r="D332" s="277"/>
      <c r="E332" s="277"/>
      <c r="F332" s="277"/>
      <c r="G332" s="277"/>
      <c r="H332" s="277"/>
      <c r="I332" s="277"/>
      <c r="J332" s="277"/>
      <c r="K332" s="277"/>
      <c r="L332" s="298"/>
      <c r="M332" s="13"/>
    </row>
    <row r="333" spans="2:13">
      <c r="B333" s="13"/>
      <c r="C333" s="277"/>
      <c r="D333" s="277"/>
      <c r="E333" s="277"/>
      <c r="F333" s="277"/>
      <c r="G333" s="277"/>
      <c r="H333" s="277"/>
      <c r="I333" s="277"/>
      <c r="J333" s="277"/>
      <c r="K333" s="277"/>
      <c r="L333" s="298"/>
      <c r="M333" s="13"/>
    </row>
    <row r="334" spans="2:13">
      <c r="B334" s="13"/>
      <c r="C334" s="277"/>
      <c r="D334" s="277"/>
      <c r="E334" s="277"/>
      <c r="F334" s="277"/>
      <c r="G334" s="277"/>
      <c r="H334" s="277"/>
      <c r="I334" s="277"/>
      <c r="J334" s="277"/>
      <c r="K334" s="277"/>
      <c r="L334" s="298"/>
      <c r="M334" s="13"/>
    </row>
    <row r="335" spans="2:13">
      <c r="B335" s="13"/>
      <c r="C335" s="279"/>
      <c r="D335" s="279"/>
      <c r="E335" s="277"/>
      <c r="F335" s="277"/>
      <c r="G335" s="277"/>
      <c r="H335" s="279"/>
      <c r="I335" s="279"/>
      <c r="J335" s="279"/>
      <c r="K335" s="279"/>
      <c r="L335" s="298"/>
      <c r="M335" s="13"/>
    </row>
    <row r="336" spans="2:13">
      <c r="B336" s="13"/>
      <c r="C336" s="277"/>
      <c r="D336" s="277"/>
      <c r="E336" s="277"/>
      <c r="F336" s="277"/>
      <c r="G336" s="277"/>
      <c r="H336" s="277"/>
      <c r="I336" s="277"/>
      <c r="J336" s="277"/>
      <c r="K336" s="277"/>
      <c r="L336" s="298"/>
      <c r="M336" s="13"/>
    </row>
    <row r="337" spans="2:13">
      <c r="B337" s="13"/>
      <c r="C337" s="277"/>
      <c r="D337" s="277"/>
      <c r="E337" s="277"/>
      <c r="F337" s="277"/>
      <c r="G337" s="277"/>
      <c r="H337" s="277"/>
      <c r="I337" s="277"/>
      <c r="J337" s="277"/>
      <c r="K337" s="277"/>
      <c r="L337" s="298"/>
      <c r="M337" s="13"/>
    </row>
    <row r="338" spans="2:13">
      <c r="B338" s="13"/>
      <c r="C338" s="277"/>
      <c r="D338" s="277"/>
      <c r="E338" s="277"/>
      <c r="F338" s="277"/>
      <c r="G338" s="277"/>
      <c r="H338" s="277"/>
      <c r="I338" s="277"/>
      <c r="J338" s="277"/>
      <c r="K338" s="277"/>
      <c r="L338" s="298"/>
      <c r="M338" s="13"/>
    </row>
    <row r="339" spans="2:13">
      <c r="B339" s="13"/>
      <c r="C339" s="277"/>
      <c r="D339" s="277"/>
      <c r="E339" s="277"/>
      <c r="F339" s="277"/>
      <c r="G339" s="277"/>
      <c r="H339" s="277"/>
      <c r="I339" s="277"/>
      <c r="J339" s="277"/>
      <c r="K339" s="277"/>
      <c r="L339" s="298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9" sqref="B9:B1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9"/>
      <c r="B1" s="549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283</v>
      </c>
    </row>
    <row r="6" spans="1:15">
      <c r="A6" s="256" t="s">
        <v>15</v>
      </c>
      <c r="K6" s="266">
        <f>Main!B10</f>
        <v>44242</v>
      </c>
    </row>
    <row r="7" spans="1:15">
      <c r="A7"/>
      <c r="C7" s="8" t="s">
        <v>284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46" t="s">
        <v>16</v>
      </c>
      <c r="B9" s="547" t="s">
        <v>18</v>
      </c>
      <c r="C9" s="545" t="s">
        <v>19</v>
      </c>
      <c r="D9" s="545" t="s">
        <v>20</v>
      </c>
      <c r="E9" s="545" t="s">
        <v>21</v>
      </c>
      <c r="F9" s="545"/>
      <c r="G9" s="545"/>
      <c r="H9" s="545" t="s">
        <v>22</v>
      </c>
      <c r="I9" s="545"/>
      <c r="J9" s="545"/>
      <c r="K9" s="260"/>
      <c r="L9" s="267"/>
      <c r="M9" s="268"/>
    </row>
    <row r="10" spans="1:15" ht="42.75" customHeight="1">
      <c r="A10" s="541"/>
      <c r="B10" s="543"/>
      <c r="C10" s="548" t="s">
        <v>23</v>
      </c>
      <c r="D10" s="548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215</v>
      </c>
    </row>
    <row r="11" spans="1:15" ht="12" customHeight="1">
      <c r="A11" s="254">
        <v>1</v>
      </c>
      <c r="B11" s="263" t="s">
        <v>285</v>
      </c>
      <c r="C11" s="264">
        <v>20710.900000000001</v>
      </c>
      <c r="D11" s="265">
        <v>20807.25</v>
      </c>
      <c r="E11" s="265">
        <v>20578.650000000001</v>
      </c>
      <c r="F11" s="265">
        <v>20446.400000000001</v>
      </c>
      <c r="G11" s="265">
        <v>20217.800000000003</v>
      </c>
      <c r="H11" s="265">
        <v>20939.5</v>
      </c>
      <c r="I11" s="265">
        <v>21168.1</v>
      </c>
      <c r="J11" s="265">
        <v>21300.35</v>
      </c>
      <c r="K11" s="263">
        <v>21035.85</v>
      </c>
      <c r="L11" s="263">
        <v>20675</v>
      </c>
      <c r="M11" s="263">
        <v>2.154E-2</v>
      </c>
    </row>
    <row r="12" spans="1:15" ht="12" customHeight="1">
      <c r="A12" s="254">
        <v>2</v>
      </c>
      <c r="B12" s="263" t="s">
        <v>787</v>
      </c>
      <c r="C12" s="264">
        <v>1466.85</v>
      </c>
      <c r="D12" s="265">
        <v>1457.4833333333333</v>
      </c>
      <c r="E12" s="265">
        <v>1434.9666666666667</v>
      </c>
      <c r="F12" s="265">
        <v>1403.0833333333333</v>
      </c>
      <c r="G12" s="265">
        <v>1380.5666666666666</v>
      </c>
      <c r="H12" s="265">
        <v>1489.3666666666668</v>
      </c>
      <c r="I12" s="265">
        <v>1511.8833333333337</v>
      </c>
      <c r="J12" s="265">
        <v>1543.7666666666669</v>
      </c>
      <c r="K12" s="263">
        <v>1480</v>
      </c>
      <c r="L12" s="263">
        <v>1425.6</v>
      </c>
      <c r="M12" s="263">
        <v>2.2496</v>
      </c>
    </row>
    <row r="13" spans="1:15" ht="12" customHeight="1">
      <c r="A13" s="254">
        <v>3</v>
      </c>
      <c r="B13" s="263" t="s">
        <v>818</v>
      </c>
      <c r="C13" s="264">
        <v>1296.55</v>
      </c>
      <c r="D13" s="265">
        <v>1296.8833333333332</v>
      </c>
      <c r="E13" s="265">
        <v>1285.6666666666665</v>
      </c>
      <c r="F13" s="265">
        <v>1274.7833333333333</v>
      </c>
      <c r="G13" s="265">
        <v>1263.5666666666666</v>
      </c>
      <c r="H13" s="265">
        <v>1307.7666666666664</v>
      </c>
      <c r="I13" s="265">
        <v>1318.9833333333331</v>
      </c>
      <c r="J13" s="265">
        <v>1329.8666666666663</v>
      </c>
      <c r="K13" s="263">
        <v>1308.0999999999999</v>
      </c>
      <c r="L13" s="263">
        <v>1286</v>
      </c>
      <c r="M13" s="263">
        <v>0.22314000000000001</v>
      </c>
    </row>
    <row r="14" spans="1:15" ht="12" customHeight="1">
      <c r="A14" s="254">
        <v>4</v>
      </c>
      <c r="B14" s="263" t="s">
        <v>38</v>
      </c>
      <c r="C14" s="264">
        <v>1765.75</v>
      </c>
      <c r="D14" s="265">
        <v>1765.1499999999999</v>
      </c>
      <c r="E14" s="265">
        <v>1716.6999999999998</v>
      </c>
      <c r="F14" s="265">
        <v>1667.6499999999999</v>
      </c>
      <c r="G14" s="265">
        <v>1619.1999999999998</v>
      </c>
      <c r="H14" s="265">
        <v>1814.1999999999998</v>
      </c>
      <c r="I14" s="265">
        <v>1862.65</v>
      </c>
      <c r="J14" s="265">
        <v>1911.6999999999998</v>
      </c>
      <c r="K14" s="263">
        <v>1813.6</v>
      </c>
      <c r="L14" s="263">
        <v>1716.1</v>
      </c>
      <c r="M14" s="263">
        <v>36.73122</v>
      </c>
    </row>
    <row r="15" spans="1:15" ht="12" customHeight="1">
      <c r="A15" s="254">
        <v>5</v>
      </c>
      <c r="B15" s="263" t="s">
        <v>286</v>
      </c>
      <c r="C15" s="264">
        <v>1967.15</v>
      </c>
      <c r="D15" s="265">
        <v>1959.0333333333335</v>
      </c>
      <c r="E15" s="265">
        <v>1940.0666666666671</v>
      </c>
      <c r="F15" s="265">
        <v>1912.9833333333336</v>
      </c>
      <c r="G15" s="265">
        <v>1894.0166666666671</v>
      </c>
      <c r="H15" s="265">
        <v>1986.116666666667</v>
      </c>
      <c r="I15" s="265">
        <v>2005.0833333333337</v>
      </c>
      <c r="J15" s="265">
        <v>2032.166666666667</v>
      </c>
      <c r="K15" s="263">
        <v>1978</v>
      </c>
      <c r="L15" s="263">
        <v>1931.95</v>
      </c>
      <c r="M15" s="263">
        <v>0.33698</v>
      </c>
    </row>
    <row r="16" spans="1:15" ht="12" customHeight="1">
      <c r="A16" s="254">
        <v>6</v>
      </c>
      <c r="B16" s="263" t="s">
        <v>287</v>
      </c>
      <c r="C16" s="264">
        <v>947.55</v>
      </c>
      <c r="D16" s="265">
        <v>950.29999999999984</v>
      </c>
      <c r="E16" s="265">
        <v>940.6999999999997</v>
      </c>
      <c r="F16" s="265">
        <v>933.84999999999991</v>
      </c>
      <c r="G16" s="265">
        <v>924.24999999999977</v>
      </c>
      <c r="H16" s="265">
        <v>957.14999999999964</v>
      </c>
      <c r="I16" s="265">
        <v>966.74999999999977</v>
      </c>
      <c r="J16" s="265">
        <v>973.59999999999957</v>
      </c>
      <c r="K16" s="263">
        <v>959.9</v>
      </c>
      <c r="L16" s="263">
        <v>943.45</v>
      </c>
      <c r="M16" s="263">
        <v>5.0130400000000002</v>
      </c>
    </row>
    <row r="17" spans="1:13" ht="12" customHeight="1">
      <c r="A17" s="254">
        <v>7</v>
      </c>
      <c r="B17" s="263" t="s">
        <v>223</v>
      </c>
      <c r="C17" s="264">
        <v>1099.3</v>
      </c>
      <c r="D17" s="265">
        <v>1093.5666666666666</v>
      </c>
      <c r="E17" s="265">
        <v>1061.2333333333331</v>
      </c>
      <c r="F17" s="265">
        <v>1023.1666666666665</v>
      </c>
      <c r="G17" s="265">
        <v>990.83333333333303</v>
      </c>
      <c r="H17" s="265">
        <v>1131.6333333333332</v>
      </c>
      <c r="I17" s="265">
        <v>1163.9666666666667</v>
      </c>
      <c r="J17" s="265">
        <v>1202.0333333333333</v>
      </c>
      <c r="K17" s="263">
        <v>1125.9000000000001</v>
      </c>
      <c r="L17" s="263">
        <v>1055.5</v>
      </c>
      <c r="M17" s="263">
        <v>7.9704899999999999</v>
      </c>
    </row>
    <row r="18" spans="1:13" ht="12" customHeight="1">
      <c r="A18" s="254">
        <v>8</v>
      </c>
      <c r="B18" s="263" t="s">
        <v>735</v>
      </c>
      <c r="C18" s="264">
        <v>656</v>
      </c>
      <c r="D18" s="265">
        <v>659.06666666666672</v>
      </c>
      <c r="E18" s="265">
        <v>649.43333333333339</v>
      </c>
      <c r="F18" s="265">
        <v>642.86666666666667</v>
      </c>
      <c r="G18" s="265">
        <v>633.23333333333335</v>
      </c>
      <c r="H18" s="265">
        <v>665.63333333333344</v>
      </c>
      <c r="I18" s="265">
        <v>675.26666666666688</v>
      </c>
      <c r="J18" s="265">
        <v>681.83333333333348</v>
      </c>
      <c r="K18" s="263">
        <v>668.7</v>
      </c>
      <c r="L18" s="263">
        <v>652.5</v>
      </c>
      <c r="M18" s="263">
        <v>2.2726500000000001</v>
      </c>
    </row>
    <row r="19" spans="1:13" ht="12" customHeight="1">
      <c r="A19" s="254">
        <v>9</v>
      </c>
      <c r="B19" s="263" t="s">
        <v>736</v>
      </c>
      <c r="C19" s="264">
        <v>1214.1500000000001</v>
      </c>
      <c r="D19" s="265">
        <v>1218.7166666666667</v>
      </c>
      <c r="E19" s="265">
        <v>1200.4333333333334</v>
      </c>
      <c r="F19" s="265">
        <v>1186.7166666666667</v>
      </c>
      <c r="G19" s="265">
        <v>1168.4333333333334</v>
      </c>
      <c r="H19" s="265">
        <v>1232.4333333333334</v>
      </c>
      <c r="I19" s="265">
        <v>1250.7166666666667</v>
      </c>
      <c r="J19" s="265">
        <v>1264.4333333333334</v>
      </c>
      <c r="K19" s="263">
        <v>1237</v>
      </c>
      <c r="L19" s="263">
        <v>1205</v>
      </c>
      <c r="M19" s="263">
        <v>3.22784</v>
      </c>
    </row>
    <row r="20" spans="1:13" ht="12" customHeight="1">
      <c r="A20" s="254">
        <v>10</v>
      </c>
      <c r="B20" s="263" t="s">
        <v>288</v>
      </c>
      <c r="C20" s="264">
        <v>2300.1999999999998</v>
      </c>
      <c r="D20" s="265">
        <v>2315.7666666666664</v>
      </c>
      <c r="E20" s="265">
        <v>2261.5333333333328</v>
      </c>
      <c r="F20" s="265">
        <v>2222.8666666666663</v>
      </c>
      <c r="G20" s="265">
        <v>2168.6333333333328</v>
      </c>
      <c r="H20" s="265">
        <v>2354.4333333333329</v>
      </c>
      <c r="I20" s="265">
        <v>2408.6666666666665</v>
      </c>
      <c r="J20" s="265">
        <v>2447.333333333333</v>
      </c>
      <c r="K20" s="263">
        <v>2370</v>
      </c>
      <c r="L20" s="263">
        <v>2277.1</v>
      </c>
      <c r="M20" s="263">
        <v>0.95779000000000003</v>
      </c>
    </row>
    <row r="21" spans="1:13" ht="12" customHeight="1">
      <c r="A21" s="254">
        <v>11</v>
      </c>
      <c r="B21" s="263" t="s">
        <v>289</v>
      </c>
      <c r="C21" s="264">
        <v>14439.1</v>
      </c>
      <c r="D21" s="265">
        <v>14424.699999999999</v>
      </c>
      <c r="E21" s="265">
        <v>14389.399999999998</v>
      </c>
      <c r="F21" s="265">
        <v>14339.699999999999</v>
      </c>
      <c r="G21" s="265">
        <v>14304.399999999998</v>
      </c>
      <c r="H21" s="265">
        <v>14474.399999999998</v>
      </c>
      <c r="I21" s="265">
        <v>14509.699999999997</v>
      </c>
      <c r="J21" s="265">
        <v>14559.399999999998</v>
      </c>
      <c r="K21" s="263">
        <v>14460</v>
      </c>
      <c r="L21" s="263">
        <v>14375</v>
      </c>
      <c r="M21" s="263">
        <v>0.12309</v>
      </c>
    </row>
    <row r="22" spans="1:13" ht="12" customHeight="1">
      <c r="A22" s="254">
        <v>12</v>
      </c>
      <c r="B22" s="263" t="s">
        <v>40</v>
      </c>
      <c r="C22" s="264">
        <v>718.95</v>
      </c>
      <c r="D22" s="265">
        <v>699.53333333333342</v>
      </c>
      <c r="E22" s="265">
        <v>674.61666666666679</v>
      </c>
      <c r="F22" s="265">
        <v>630.28333333333342</v>
      </c>
      <c r="G22" s="265">
        <v>605.36666666666679</v>
      </c>
      <c r="H22" s="265">
        <v>743.86666666666679</v>
      </c>
      <c r="I22" s="265">
        <v>768.78333333333353</v>
      </c>
      <c r="J22" s="265">
        <v>813.11666666666679</v>
      </c>
      <c r="K22" s="263">
        <v>724.45</v>
      </c>
      <c r="L22" s="263">
        <v>655.20000000000005</v>
      </c>
      <c r="M22" s="263">
        <v>168.10897</v>
      </c>
    </row>
    <row r="23" spans="1:13">
      <c r="A23" s="254">
        <v>13</v>
      </c>
      <c r="B23" s="263" t="s">
        <v>290</v>
      </c>
      <c r="C23" s="264">
        <v>1068.95</v>
      </c>
      <c r="D23" s="265">
        <v>1067.55</v>
      </c>
      <c r="E23" s="265">
        <v>1053.3999999999999</v>
      </c>
      <c r="F23" s="265">
        <v>1037.8499999999999</v>
      </c>
      <c r="G23" s="265">
        <v>1023.6999999999998</v>
      </c>
      <c r="H23" s="265">
        <v>1083.0999999999999</v>
      </c>
      <c r="I23" s="265">
        <v>1097.25</v>
      </c>
      <c r="J23" s="265">
        <v>1112.8</v>
      </c>
      <c r="K23" s="263">
        <v>1081.7</v>
      </c>
      <c r="L23" s="263">
        <v>1052</v>
      </c>
      <c r="M23" s="263">
        <v>45.324860000000001</v>
      </c>
    </row>
    <row r="24" spans="1:13">
      <c r="A24" s="254">
        <v>14</v>
      </c>
      <c r="B24" s="263" t="s">
        <v>41</v>
      </c>
      <c r="C24" s="264">
        <v>616.6</v>
      </c>
      <c r="D24" s="265">
        <v>608.11666666666667</v>
      </c>
      <c r="E24" s="265">
        <v>594.58333333333337</v>
      </c>
      <c r="F24" s="265">
        <v>572.56666666666672</v>
      </c>
      <c r="G24" s="265">
        <v>559.03333333333342</v>
      </c>
      <c r="H24" s="265">
        <v>630.13333333333333</v>
      </c>
      <c r="I24" s="265">
        <v>643.66666666666663</v>
      </c>
      <c r="J24" s="265">
        <v>665.68333333333328</v>
      </c>
      <c r="K24" s="263">
        <v>621.65</v>
      </c>
      <c r="L24" s="263">
        <v>586.1</v>
      </c>
      <c r="M24" s="263">
        <v>249.53701000000001</v>
      </c>
    </row>
    <row r="25" spans="1:13">
      <c r="A25" s="254">
        <v>15</v>
      </c>
      <c r="B25" s="263" t="s">
        <v>838</v>
      </c>
      <c r="C25" s="264">
        <v>382.55</v>
      </c>
      <c r="D25" s="265">
        <v>381.40000000000003</v>
      </c>
      <c r="E25" s="265">
        <v>379.40000000000009</v>
      </c>
      <c r="F25" s="265">
        <v>376.25000000000006</v>
      </c>
      <c r="G25" s="265">
        <v>374.25000000000011</v>
      </c>
      <c r="H25" s="265">
        <v>384.55000000000007</v>
      </c>
      <c r="I25" s="265">
        <v>386.54999999999995</v>
      </c>
      <c r="J25" s="265">
        <v>389.70000000000005</v>
      </c>
      <c r="K25" s="263">
        <v>383.4</v>
      </c>
      <c r="L25" s="263">
        <v>378.25</v>
      </c>
      <c r="M25" s="263">
        <v>12.19553</v>
      </c>
    </row>
    <row r="26" spans="1:13">
      <c r="A26" s="254">
        <v>16</v>
      </c>
      <c r="B26" s="263" t="s">
        <v>291</v>
      </c>
      <c r="C26" s="264">
        <v>627.54999999999995</v>
      </c>
      <c r="D26" s="265">
        <v>616.5333333333333</v>
      </c>
      <c r="E26" s="265">
        <v>600.16666666666663</v>
      </c>
      <c r="F26" s="265">
        <v>572.7833333333333</v>
      </c>
      <c r="G26" s="265">
        <v>556.41666666666663</v>
      </c>
      <c r="H26" s="265">
        <v>643.91666666666663</v>
      </c>
      <c r="I26" s="265">
        <v>660.28333333333342</v>
      </c>
      <c r="J26" s="265">
        <v>687.66666666666663</v>
      </c>
      <c r="K26" s="263">
        <v>632.9</v>
      </c>
      <c r="L26" s="263">
        <v>589.15</v>
      </c>
      <c r="M26" s="263">
        <v>24.14639</v>
      </c>
    </row>
    <row r="27" spans="1:13">
      <c r="A27" s="254">
        <v>17</v>
      </c>
      <c r="B27" s="263" t="s">
        <v>224</v>
      </c>
      <c r="C27" s="264">
        <v>88.7</v>
      </c>
      <c r="D27" s="265">
        <v>88.850000000000009</v>
      </c>
      <c r="E27" s="265">
        <v>88.000000000000014</v>
      </c>
      <c r="F27" s="265">
        <v>87.300000000000011</v>
      </c>
      <c r="G27" s="265">
        <v>86.450000000000017</v>
      </c>
      <c r="H27" s="265">
        <v>89.550000000000011</v>
      </c>
      <c r="I27" s="265">
        <v>90.4</v>
      </c>
      <c r="J27" s="265">
        <v>91.100000000000009</v>
      </c>
      <c r="K27" s="263">
        <v>89.7</v>
      </c>
      <c r="L27" s="263">
        <v>88.15</v>
      </c>
      <c r="M27" s="263">
        <v>13.056190000000001</v>
      </c>
    </row>
    <row r="28" spans="1:13">
      <c r="A28" s="254">
        <v>18</v>
      </c>
      <c r="B28" s="263" t="s">
        <v>225</v>
      </c>
      <c r="C28" s="264">
        <v>166.45</v>
      </c>
      <c r="D28" s="265">
        <v>166.6</v>
      </c>
      <c r="E28" s="265">
        <v>164.35</v>
      </c>
      <c r="F28" s="265">
        <v>162.25</v>
      </c>
      <c r="G28" s="265">
        <v>160</v>
      </c>
      <c r="H28" s="265">
        <v>168.7</v>
      </c>
      <c r="I28" s="265">
        <v>170.95</v>
      </c>
      <c r="J28" s="265">
        <v>173.04999999999998</v>
      </c>
      <c r="K28" s="263">
        <v>168.85</v>
      </c>
      <c r="L28" s="263">
        <v>164.5</v>
      </c>
      <c r="M28" s="263">
        <v>14.56945</v>
      </c>
    </row>
    <row r="29" spans="1:13">
      <c r="A29" s="254">
        <v>19</v>
      </c>
      <c r="B29" s="263" t="s">
        <v>292</v>
      </c>
      <c r="C29" s="264">
        <v>375.65</v>
      </c>
      <c r="D29" s="265">
        <v>379.68333333333339</v>
      </c>
      <c r="E29" s="265">
        <v>366.06666666666678</v>
      </c>
      <c r="F29" s="265">
        <v>356.48333333333341</v>
      </c>
      <c r="G29" s="265">
        <v>342.86666666666679</v>
      </c>
      <c r="H29" s="265">
        <v>389.26666666666677</v>
      </c>
      <c r="I29" s="265">
        <v>402.88333333333333</v>
      </c>
      <c r="J29" s="265">
        <v>412.46666666666675</v>
      </c>
      <c r="K29" s="263">
        <v>393.3</v>
      </c>
      <c r="L29" s="263">
        <v>370.1</v>
      </c>
      <c r="M29" s="263">
        <v>12.455209999999999</v>
      </c>
    </row>
    <row r="30" spans="1:13">
      <c r="A30" s="254">
        <v>20</v>
      </c>
      <c r="B30" s="263" t="s">
        <v>293</v>
      </c>
      <c r="C30" s="264">
        <v>295.85000000000002</v>
      </c>
      <c r="D30" s="265">
        <v>299.40000000000003</v>
      </c>
      <c r="E30" s="265">
        <v>291.45000000000005</v>
      </c>
      <c r="F30" s="265">
        <v>287.05</v>
      </c>
      <c r="G30" s="265">
        <v>279.10000000000002</v>
      </c>
      <c r="H30" s="265">
        <v>303.80000000000007</v>
      </c>
      <c r="I30" s="265">
        <v>311.75</v>
      </c>
      <c r="J30" s="265">
        <v>316.15000000000009</v>
      </c>
      <c r="K30" s="263">
        <v>307.35000000000002</v>
      </c>
      <c r="L30" s="263">
        <v>295</v>
      </c>
      <c r="M30" s="263">
        <v>1.448</v>
      </c>
    </row>
    <row r="31" spans="1:13">
      <c r="A31" s="254">
        <v>21</v>
      </c>
      <c r="B31" s="263" t="s">
        <v>737</v>
      </c>
      <c r="C31" s="264">
        <v>5347.15</v>
      </c>
      <c r="D31" s="265">
        <v>5347.15</v>
      </c>
      <c r="E31" s="265">
        <v>5347.15</v>
      </c>
      <c r="F31" s="265">
        <v>5347.15</v>
      </c>
      <c r="G31" s="265">
        <v>5347.15</v>
      </c>
      <c r="H31" s="265">
        <v>5347.15</v>
      </c>
      <c r="I31" s="265">
        <v>5347.15</v>
      </c>
      <c r="J31" s="265">
        <v>5347.15</v>
      </c>
      <c r="K31" s="263">
        <v>5347.15</v>
      </c>
      <c r="L31" s="263">
        <v>5347.15</v>
      </c>
      <c r="M31" s="263">
        <v>0.78588000000000002</v>
      </c>
    </row>
    <row r="32" spans="1:13">
      <c r="A32" s="254">
        <v>22</v>
      </c>
      <c r="B32" s="263" t="s">
        <v>226</v>
      </c>
      <c r="C32" s="264">
        <v>1804.6</v>
      </c>
      <c r="D32" s="265">
        <v>1808.5833333333333</v>
      </c>
      <c r="E32" s="265">
        <v>1788.1666666666665</v>
      </c>
      <c r="F32" s="265">
        <v>1771.7333333333333</v>
      </c>
      <c r="G32" s="265">
        <v>1751.3166666666666</v>
      </c>
      <c r="H32" s="265">
        <v>1825.0166666666664</v>
      </c>
      <c r="I32" s="265">
        <v>1845.4333333333329</v>
      </c>
      <c r="J32" s="265">
        <v>1861.8666666666663</v>
      </c>
      <c r="K32" s="263">
        <v>1829</v>
      </c>
      <c r="L32" s="263">
        <v>1792.15</v>
      </c>
      <c r="M32" s="263">
        <v>0.37163000000000002</v>
      </c>
    </row>
    <row r="33" spans="1:13">
      <c r="A33" s="254">
        <v>23</v>
      </c>
      <c r="B33" s="263" t="s">
        <v>294</v>
      </c>
      <c r="C33" s="264">
        <v>2193.1999999999998</v>
      </c>
      <c r="D33" s="265">
        <v>2200.0666666666666</v>
      </c>
      <c r="E33" s="265">
        <v>2182.1333333333332</v>
      </c>
      <c r="F33" s="265">
        <v>2171.0666666666666</v>
      </c>
      <c r="G33" s="265">
        <v>2153.1333333333332</v>
      </c>
      <c r="H33" s="265">
        <v>2211.1333333333332</v>
      </c>
      <c r="I33" s="265">
        <v>2229.0666666666666</v>
      </c>
      <c r="J33" s="265">
        <v>2240.1333333333332</v>
      </c>
      <c r="K33" s="263">
        <v>2218</v>
      </c>
      <c r="L33" s="263">
        <v>2189</v>
      </c>
      <c r="M33" s="263">
        <v>0.10441</v>
      </c>
    </row>
    <row r="34" spans="1:13">
      <c r="A34" s="254">
        <v>24</v>
      </c>
      <c r="B34" s="263" t="s">
        <v>738</v>
      </c>
      <c r="C34" s="264">
        <v>101.35</v>
      </c>
      <c r="D34" s="265">
        <v>101.55</v>
      </c>
      <c r="E34" s="265">
        <v>100.3</v>
      </c>
      <c r="F34" s="265">
        <v>99.25</v>
      </c>
      <c r="G34" s="265">
        <v>98</v>
      </c>
      <c r="H34" s="265">
        <v>102.6</v>
      </c>
      <c r="I34" s="265">
        <v>103.85</v>
      </c>
      <c r="J34" s="265">
        <v>104.89999999999999</v>
      </c>
      <c r="K34" s="263">
        <v>102.8</v>
      </c>
      <c r="L34" s="263">
        <v>100.5</v>
      </c>
      <c r="M34" s="263">
        <v>2.8431999999999999</v>
      </c>
    </row>
    <row r="35" spans="1:13">
      <c r="A35" s="254">
        <v>25</v>
      </c>
      <c r="B35" s="263" t="s">
        <v>295</v>
      </c>
      <c r="C35" s="264">
        <v>965.9</v>
      </c>
      <c r="D35" s="265">
        <v>957.43333333333339</v>
      </c>
      <c r="E35" s="265">
        <v>943.71666666666681</v>
      </c>
      <c r="F35" s="265">
        <v>921.53333333333342</v>
      </c>
      <c r="G35" s="265">
        <v>907.81666666666683</v>
      </c>
      <c r="H35" s="265">
        <v>979.61666666666679</v>
      </c>
      <c r="I35" s="265">
        <v>993.33333333333348</v>
      </c>
      <c r="J35" s="265">
        <v>1015.5166666666668</v>
      </c>
      <c r="K35" s="263">
        <v>971.15</v>
      </c>
      <c r="L35" s="263">
        <v>935.25</v>
      </c>
      <c r="M35" s="263">
        <v>6.2914300000000001</v>
      </c>
    </row>
    <row r="36" spans="1:13">
      <c r="A36" s="254">
        <v>26</v>
      </c>
      <c r="B36" s="263" t="s">
        <v>227</v>
      </c>
      <c r="C36" s="264">
        <v>2869.25</v>
      </c>
      <c r="D36" s="265">
        <v>2876.4166666666665</v>
      </c>
      <c r="E36" s="265">
        <v>2852.833333333333</v>
      </c>
      <c r="F36" s="265">
        <v>2836.4166666666665</v>
      </c>
      <c r="G36" s="265">
        <v>2812.833333333333</v>
      </c>
      <c r="H36" s="265">
        <v>2892.833333333333</v>
      </c>
      <c r="I36" s="265">
        <v>2916.4166666666661</v>
      </c>
      <c r="J36" s="265">
        <v>2932.833333333333</v>
      </c>
      <c r="K36" s="263">
        <v>2900</v>
      </c>
      <c r="L36" s="263">
        <v>2860</v>
      </c>
      <c r="M36" s="263">
        <v>0.50539999999999996</v>
      </c>
    </row>
    <row r="37" spans="1:13">
      <c r="A37" s="254">
        <v>27</v>
      </c>
      <c r="B37" s="263" t="s">
        <v>739</v>
      </c>
      <c r="C37" s="264">
        <v>5340.8</v>
      </c>
      <c r="D37" s="265">
        <v>5371.7833333333328</v>
      </c>
      <c r="E37" s="265">
        <v>5263.5666666666657</v>
      </c>
      <c r="F37" s="265">
        <v>5186.333333333333</v>
      </c>
      <c r="G37" s="265">
        <v>5078.1166666666659</v>
      </c>
      <c r="H37" s="265">
        <v>5449.0166666666655</v>
      </c>
      <c r="I37" s="265">
        <v>5557.2333333333327</v>
      </c>
      <c r="J37" s="265">
        <v>5634.4666666666653</v>
      </c>
      <c r="K37" s="263">
        <v>5480</v>
      </c>
      <c r="L37" s="263">
        <v>5294.55</v>
      </c>
      <c r="M37" s="263">
        <v>0.61529</v>
      </c>
    </row>
    <row r="38" spans="1:13">
      <c r="A38" s="254">
        <v>28</v>
      </c>
      <c r="B38" s="263" t="s">
        <v>802</v>
      </c>
      <c r="C38" s="264">
        <v>20.9</v>
      </c>
      <c r="D38" s="265">
        <v>21.083333333333332</v>
      </c>
      <c r="E38" s="265">
        <v>20.566666666666663</v>
      </c>
      <c r="F38" s="265">
        <v>20.233333333333331</v>
      </c>
      <c r="G38" s="265">
        <v>19.716666666666661</v>
      </c>
      <c r="H38" s="265">
        <v>21.416666666666664</v>
      </c>
      <c r="I38" s="265">
        <v>21.933333333333337</v>
      </c>
      <c r="J38" s="265">
        <v>22.266666666666666</v>
      </c>
      <c r="K38" s="263">
        <v>21.6</v>
      </c>
      <c r="L38" s="263">
        <v>20.75</v>
      </c>
      <c r="M38" s="263">
        <v>74.088719999999995</v>
      </c>
    </row>
    <row r="39" spans="1:13">
      <c r="A39" s="254">
        <v>29</v>
      </c>
      <c r="B39" s="263" t="s">
        <v>44</v>
      </c>
      <c r="C39" s="264">
        <v>987.65</v>
      </c>
      <c r="D39" s="265">
        <v>984.5</v>
      </c>
      <c r="E39" s="265">
        <v>969.15</v>
      </c>
      <c r="F39" s="265">
        <v>950.65</v>
      </c>
      <c r="G39" s="265">
        <v>935.3</v>
      </c>
      <c r="H39" s="265">
        <v>1003</v>
      </c>
      <c r="I39" s="265">
        <v>1018.3499999999999</v>
      </c>
      <c r="J39" s="265">
        <v>1036.8499999999999</v>
      </c>
      <c r="K39" s="263">
        <v>999.85</v>
      </c>
      <c r="L39" s="263">
        <v>966</v>
      </c>
      <c r="M39" s="263">
        <v>6.7225099999999998</v>
      </c>
    </row>
    <row r="40" spans="1:13">
      <c r="A40" s="254">
        <v>30</v>
      </c>
      <c r="B40" s="263" t="s">
        <v>297</v>
      </c>
      <c r="C40" s="264">
        <v>3186.05</v>
      </c>
      <c r="D40" s="265">
        <v>3208.1833333333329</v>
      </c>
      <c r="E40" s="265">
        <v>3101.3666666666659</v>
      </c>
      <c r="F40" s="265">
        <v>3016.6833333333329</v>
      </c>
      <c r="G40" s="265">
        <v>2909.8666666666659</v>
      </c>
      <c r="H40" s="265">
        <v>3292.8666666666659</v>
      </c>
      <c r="I40" s="265">
        <v>3399.6833333333325</v>
      </c>
      <c r="J40" s="265">
        <v>3484.3666666666659</v>
      </c>
      <c r="K40" s="263">
        <v>3315</v>
      </c>
      <c r="L40" s="263">
        <v>3123.5</v>
      </c>
      <c r="M40" s="263">
        <v>3.84578</v>
      </c>
    </row>
    <row r="41" spans="1:13">
      <c r="A41" s="254">
        <v>31</v>
      </c>
      <c r="B41" s="263" t="s">
        <v>45</v>
      </c>
      <c r="C41" s="264">
        <v>277.45</v>
      </c>
      <c r="D41" s="265">
        <v>278.86666666666662</v>
      </c>
      <c r="E41" s="265">
        <v>272.83333333333326</v>
      </c>
      <c r="F41" s="265">
        <v>268.21666666666664</v>
      </c>
      <c r="G41" s="265">
        <v>262.18333333333328</v>
      </c>
      <c r="H41" s="265">
        <v>283.48333333333323</v>
      </c>
      <c r="I41" s="265">
        <v>289.51666666666665</v>
      </c>
      <c r="J41" s="265">
        <v>294.13333333333321</v>
      </c>
      <c r="K41" s="263">
        <v>284.89999999999998</v>
      </c>
      <c r="L41" s="263">
        <v>274.25</v>
      </c>
      <c r="M41" s="263">
        <v>99.376769999999993</v>
      </c>
    </row>
    <row r="42" spans="1:13">
      <c r="A42" s="254">
        <v>32</v>
      </c>
      <c r="B42" s="263" t="s">
        <v>46</v>
      </c>
      <c r="C42" s="264">
        <v>2748.1</v>
      </c>
      <c r="D42" s="265">
        <v>2754.7333333333336</v>
      </c>
      <c r="E42" s="265">
        <v>2719.4666666666672</v>
      </c>
      <c r="F42" s="265">
        <v>2690.8333333333335</v>
      </c>
      <c r="G42" s="265">
        <v>2655.5666666666671</v>
      </c>
      <c r="H42" s="265">
        <v>2783.3666666666672</v>
      </c>
      <c r="I42" s="265">
        <v>2818.6333333333337</v>
      </c>
      <c r="J42" s="265">
        <v>2847.2666666666673</v>
      </c>
      <c r="K42" s="263">
        <v>2790</v>
      </c>
      <c r="L42" s="263">
        <v>2726.1</v>
      </c>
      <c r="M42" s="263">
        <v>6.9356200000000001</v>
      </c>
    </row>
    <row r="43" spans="1:13">
      <c r="A43" s="254">
        <v>33</v>
      </c>
      <c r="B43" s="263" t="s">
        <v>47</v>
      </c>
      <c r="C43" s="264">
        <v>239.6</v>
      </c>
      <c r="D43" s="265">
        <v>239.83333333333334</v>
      </c>
      <c r="E43" s="265">
        <v>236.31666666666669</v>
      </c>
      <c r="F43" s="265">
        <v>233.03333333333336</v>
      </c>
      <c r="G43" s="265">
        <v>229.51666666666671</v>
      </c>
      <c r="H43" s="265">
        <v>243.11666666666667</v>
      </c>
      <c r="I43" s="265">
        <v>246.63333333333333</v>
      </c>
      <c r="J43" s="265">
        <v>249.91666666666666</v>
      </c>
      <c r="K43" s="263">
        <v>243.35</v>
      </c>
      <c r="L43" s="263">
        <v>236.55</v>
      </c>
      <c r="M43" s="263">
        <v>94.076490000000007</v>
      </c>
    </row>
    <row r="44" spans="1:13">
      <c r="A44" s="254">
        <v>34</v>
      </c>
      <c r="B44" s="263" t="s">
        <v>48</v>
      </c>
      <c r="C44" s="264">
        <v>128.25</v>
      </c>
      <c r="D44" s="265">
        <v>129.04999999999998</v>
      </c>
      <c r="E44" s="265">
        <v>125.09999999999997</v>
      </c>
      <c r="F44" s="265">
        <v>121.94999999999999</v>
      </c>
      <c r="G44" s="265">
        <v>117.99999999999997</v>
      </c>
      <c r="H44" s="265">
        <v>132.19999999999996</v>
      </c>
      <c r="I44" s="265">
        <v>136.14999999999995</v>
      </c>
      <c r="J44" s="265">
        <v>139.29999999999995</v>
      </c>
      <c r="K44" s="263">
        <v>133</v>
      </c>
      <c r="L44" s="263">
        <v>125.9</v>
      </c>
      <c r="M44" s="263">
        <v>796.28255000000001</v>
      </c>
    </row>
    <row r="45" spans="1:13">
      <c r="A45" s="254">
        <v>35</v>
      </c>
      <c r="B45" s="263" t="s">
        <v>298</v>
      </c>
      <c r="C45" s="264">
        <v>109.85</v>
      </c>
      <c r="D45" s="265">
        <v>110.55</v>
      </c>
      <c r="E45" s="265">
        <v>107.39999999999999</v>
      </c>
      <c r="F45" s="265">
        <v>104.94999999999999</v>
      </c>
      <c r="G45" s="265">
        <v>101.79999999999998</v>
      </c>
      <c r="H45" s="265">
        <v>113</v>
      </c>
      <c r="I45" s="265">
        <v>116.15</v>
      </c>
      <c r="J45" s="265">
        <v>118.60000000000001</v>
      </c>
      <c r="K45" s="263">
        <v>113.7</v>
      </c>
      <c r="L45" s="263">
        <v>108.1</v>
      </c>
      <c r="M45" s="263">
        <v>16.548850000000002</v>
      </c>
    </row>
    <row r="46" spans="1:13">
      <c r="A46" s="254">
        <v>36</v>
      </c>
      <c r="B46" s="263" t="s">
        <v>50</v>
      </c>
      <c r="C46" s="264">
        <v>2486.1</v>
      </c>
      <c r="D46" s="265">
        <v>2491.1</v>
      </c>
      <c r="E46" s="265">
        <v>2459.1999999999998</v>
      </c>
      <c r="F46" s="265">
        <v>2432.2999999999997</v>
      </c>
      <c r="G46" s="265">
        <v>2400.3999999999996</v>
      </c>
      <c r="H46" s="265">
        <v>2518</v>
      </c>
      <c r="I46" s="265">
        <v>2549.9000000000005</v>
      </c>
      <c r="J46" s="265">
        <v>2576.8000000000002</v>
      </c>
      <c r="K46" s="263">
        <v>2523</v>
      </c>
      <c r="L46" s="263">
        <v>2464.1999999999998</v>
      </c>
      <c r="M46" s="263">
        <v>13.76085</v>
      </c>
    </row>
    <row r="47" spans="1:13">
      <c r="A47" s="254">
        <v>37</v>
      </c>
      <c r="B47" s="263" t="s">
        <v>299</v>
      </c>
      <c r="C47" s="264">
        <v>149</v>
      </c>
      <c r="D47" s="265">
        <v>149.63333333333333</v>
      </c>
      <c r="E47" s="265">
        <v>147.61666666666665</v>
      </c>
      <c r="F47" s="265">
        <v>146.23333333333332</v>
      </c>
      <c r="G47" s="265">
        <v>144.21666666666664</v>
      </c>
      <c r="H47" s="265">
        <v>151.01666666666665</v>
      </c>
      <c r="I47" s="265">
        <v>153.0333333333333</v>
      </c>
      <c r="J47" s="265">
        <v>154.41666666666666</v>
      </c>
      <c r="K47" s="263">
        <v>151.65</v>
      </c>
      <c r="L47" s="263">
        <v>148.25</v>
      </c>
      <c r="M47" s="263">
        <v>4.9940499999999997</v>
      </c>
    </row>
    <row r="48" spans="1:13">
      <c r="A48" s="254">
        <v>38</v>
      </c>
      <c r="B48" s="263" t="s">
        <v>300</v>
      </c>
      <c r="C48" s="264">
        <v>3670.35</v>
      </c>
      <c r="D48" s="265">
        <v>3686.2666666666664</v>
      </c>
      <c r="E48" s="265">
        <v>3634.0333333333328</v>
      </c>
      <c r="F48" s="265">
        <v>3597.7166666666662</v>
      </c>
      <c r="G48" s="265">
        <v>3545.4833333333327</v>
      </c>
      <c r="H48" s="265">
        <v>3722.583333333333</v>
      </c>
      <c r="I48" s="265">
        <v>3774.8166666666666</v>
      </c>
      <c r="J48" s="265">
        <v>3811.1333333333332</v>
      </c>
      <c r="K48" s="263">
        <v>3738.5</v>
      </c>
      <c r="L48" s="263">
        <v>3649.95</v>
      </c>
      <c r="M48" s="263">
        <v>0.27945999999999999</v>
      </c>
    </row>
    <row r="49" spans="1:13">
      <c r="A49" s="254">
        <v>39</v>
      </c>
      <c r="B49" s="263" t="s">
        <v>301</v>
      </c>
      <c r="C49" s="264">
        <v>2018.6</v>
      </c>
      <c r="D49" s="265">
        <v>2029.1000000000001</v>
      </c>
      <c r="E49" s="265">
        <v>1988.15</v>
      </c>
      <c r="F49" s="265">
        <v>1957.7</v>
      </c>
      <c r="G49" s="265">
        <v>1916.75</v>
      </c>
      <c r="H49" s="265">
        <v>2059.5500000000002</v>
      </c>
      <c r="I49" s="265">
        <v>2100.5000000000005</v>
      </c>
      <c r="J49" s="265">
        <v>2130.9500000000003</v>
      </c>
      <c r="K49" s="263">
        <v>2070.0500000000002</v>
      </c>
      <c r="L49" s="263">
        <v>1998.65</v>
      </c>
      <c r="M49" s="263">
        <v>1.0697099999999999</v>
      </c>
    </row>
    <row r="50" spans="1:13">
      <c r="A50" s="254">
        <v>40</v>
      </c>
      <c r="B50" s="263" t="s">
        <v>302</v>
      </c>
      <c r="C50" s="264">
        <v>6844.3</v>
      </c>
      <c r="D50" s="265">
        <v>6745.2666666666664</v>
      </c>
      <c r="E50" s="265">
        <v>6615.5333333333328</v>
      </c>
      <c r="F50" s="265">
        <v>6386.7666666666664</v>
      </c>
      <c r="G50" s="265">
        <v>6257.0333333333328</v>
      </c>
      <c r="H50" s="265">
        <v>6974.0333333333328</v>
      </c>
      <c r="I50" s="265">
        <v>7103.7666666666664</v>
      </c>
      <c r="J50" s="265">
        <v>7332.5333333333328</v>
      </c>
      <c r="K50" s="263">
        <v>6875</v>
      </c>
      <c r="L50" s="263">
        <v>6516.5</v>
      </c>
      <c r="M50" s="263">
        <v>1.2245299999999999</v>
      </c>
    </row>
    <row r="51" spans="1:13">
      <c r="A51" s="254">
        <v>41</v>
      </c>
      <c r="B51" s="263" t="s">
        <v>52</v>
      </c>
      <c r="C51" s="264">
        <v>929.95</v>
      </c>
      <c r="D51" s="265">
        <v>933.66666666666663</v>
      </c>
      <c r="E51" s="265">
        <v>919.83333333333326</v>
      </c>
      <c r="F51" s="265">
        <v>909.71666666666658</v>
      </c>
      <c r="G51" s="265">
        <v>895.88333333333321</v>
      </c>
      <c r="H51" s="265">
        <v>943.7833333333333</v>
      </c>
      <c r="I51" s="265">
        <v>957.61666666666656</v>
      </c>
      <c r="J51" s="265">
        <v>967.73333333333335</v>
      </c>
      <c r="K51" s="263">
        <v>947.5</v>
      </c>
      <c r="L51" s="263">
        <v>923.55</v>
      </c>
      <c r="M51" s="263">
        <v>26.414850000000001</v>
      </c>
    </row>
    <row r="52" spans="1:13">
      <c r="A52" s="254">
        <v>42</v>
      </c>
      <c r="B52" s="263" t="s">
        <v>303</v>
      </c>
      <c r="C52" s="264">
        <v>499.15</v>
      </c>
      <c r="D52" s="265">
        <v>500.7833333333333</v>
      </c>
      <c r="E52" s="265">
        <v>493.36666666666662</v>
      </c>
      <c r="F52" s="265">
        <v>487.58333333333331</v>
      </c>
      <c r="G52" s="265">
        <v>480.16666666666663</v>
      </c>
      <c r="H52" s="265">
        <v>506.56666666666661</v>
      </c>
      <c r="I52" s="265">
        <v>513.98333333333335</v>
      </c>
      <c r="J52" s="265">
        <v>519.76666666666665</v>
      </c>
      <c r="K52" s="263">
        <v>508.2</v>
      </c>
      <c r="L52" s="263">
        <v>495</v>
      </c>
      <c r="M52" s="263">
        <v>3.06528</v>
      </c>
    </row>
    <row r="53" spans="1:13">
      <c r="A53" s="254">
        <v>43</v>
      </c>
      <c r="B53" s="263" t="s">
        <v>228</v>
      </c>
      <c r="C53" s="264">
        <v>2928.9</v>
      </c>
      <c r="D53" s="265">
        <v>2935.8166666666671</v>
      </c>
      <c r="E53" s="265">
        <v>2908.0833333333339</v>
      </c>
      <c r="F53" s="265">
        <v>2887.2666666666669</v>
      </c>
      <c r="G53" s="265">
        <v>2859.5333333333338</v>
      </c>
      <c r="H53" s="265">
        <v>2956.6333333333341</v>
      </c>
      <c r="I53" s="265">
        <v>2984.3666666666668</v>
      </c>
      <c r="J53" s="265">
        <v>3005.1833333333343</v>
      </c>
      <c r="K53" s="263">
        <v>2963.55</v>
      </c>
      <c r="L53" s="263">
        <v>2915</v>
      </c>
      <c r="M53" s="263">
        <v>1.88886</v>
      </c>
    </row>
    <row r="54" spans="1:13">
      <c r="A54" s="254">
        <v>44</v>
      </c>
      <c r="B54" s="263" t="s">
        <v>54</v>
      </c>
      <c r="C54" s="264">
        <v>750.4</v>
      </c>
      <c r="D54" s="265">
        <v>746.54999999999984</v>
      </c>
      <c r="E54" s="265">
        <v>738.39999999999964</v>
      </c>
      <c r="F54" s="265">
        <v>726.39999999999975</v>
      </c>
      <c r="G54" s="265">
        <v>718.24999999999955</v>
      </c>
      <c r="H54" s="265">
        <v>758.54999999999973</v>
      </c>
      <c r="I54" s="265">
        <v>766.7</v>
      </c>
      <c r="J54" s="265">
        <v>778.69999999999982</v>
      </c>
      <c r="K54" s="263">
        <v>754.7</v>
      </c>
      <c r="L54" s="263">
        <v>734.55</v>
      </c>
      <c r="M54" s="263">
        <v>156.68441999999999</v>
      </c>
    </row>
    <row r="55" spans="1:13">
      <c r="A55" s="254">
        <v>45</v>
      </c>
      <c r="B55" s="263" t="s">
        <v>304</v>
      </c>
      <c r="C55" s="264">
        <v>1977.9</v>
      </c>
      <c r="D55" s="265">
        <v>1968.5166666666667</v>
      </c>
      <c r="E55" s="265">
        <v>1892.0333333333333</v>
      </c>
      <c r="F55" s="265">
        <v>1806.1666666666667</v>
      </c>
      <c r="G55" s="265">
        <v>1729.6833333333334</v>
      </c>
      <c r="H55" s="265">
        <v>2054.3833333333332</v>
      </c>
      <c r="I55" s="265">
        <v>2130.8666666666663</v>
      </c>
      <c r="J55" s="265">
        <v>2216.7333333333331</v>
      </c>
      <c r="K55" s="263">
        <v>2045</v>
      </c>
      <c r="L55" s="263">
        <v>1882.65</v>
      </c>
      <c r="M55" s="263">
        <v>3.1402700000000001</v>
      </c>
    </row>
    <row r="56" spans="1:13">
      <c r="A56" s="254">
        <v>46</v>
      </c>
      <c r="B56" s="263" t="s">
        <v>305</v>
      </c>
      <c r="C56" s="264">
        <v>971.6</v>
      </c>
      <c r="D56" s="265">
        <v>974.85</v>
      </c>
      <c r="E56" s="265">
        <v>961.75</v>
      </c>
      <c r="F56" s="265">
        <v>951.9</v>
      </c>
      <c r="G56" s="265">
        <v>938.8</v>
      </c>
      <c r="H56" s="265">
        <v>984.7</v>
      </c>
      <c r="I56" s="265">
        <v>997.80000000000018</v>
      </c>
      <c r="J56" s="265">
        <v>1007.6500000000001</v>
      </c>
      <c r="K56" s="263">
        <v>987.95</v>
      </c>
      <c r="L56" s="263">
        <v>965</v>
      </c>
      <c r="M56" s="263">
        <v>4.0042</v>
      </c>
    </row>
    <row r="57" spans="1:13">
      <c r="A57" s="254">
        <v>47</v>
      </c>
      <c r="B57" s="263" t="s">
        <v>306</v>
      </c>
      <c r="C57" s="264">
        <v>595.70000000000005</v>
      </c>
      <c r="D57" s="265">
        <v>600.5333333333333</v>
      </c>
      <c r="E57" s="265">
        <v>589.16666666666663</v>
      </c>
      <c r="F57" s="265">
        <v>582.63333333333333</v>
      </c>
      <c r="G57" s="265">
        <v>571.26666666666665</v>
      </c>
      <c r="H57" s="265">
        <v>607.06666666666661</v>
      </c>
      <c r="I57" s="265">
        <v>618.43333333333339</v>
      </c>
      <c r="J57" s="265">
        <v>624.96666666666658</v>
      </c>
      <c r="K57" s="263">
        <v>611.9</v>
      </c>
      <c r="L57" s="263">
        <v>594</v>
      </c>
      <c r="M57" s="263">
        <v>3.8508100000000001</v>
      </c>
    </row>
    <row r="58" spans="1:13">
      <c r="A58" s="254">
        <v>48</v>
      </c>
      <c r="B58" s="263" t="s">
        <v>55</v>
      </c>
      <c r="C58" s="264">
        <v>4136.05</v>
      </c>
      <c r="D58" s="265">
        <v>4149.6166666666668</v>
      </c>
      <c r="E58" s="265">
        <v>4103.4333333333334</v>
      </c>
      <c r="F58" s="265">
        <v>4070.8166666666666</v>
      </c>
      <c r="G58" s="265">
        <v>4024.6333333333332</v>
      </c>
      <c r="H58" s="265">
        <v>4182.2333333333336</v>
      </c>
      <c r="I58" s="265">
        <v>4228.4166666666679</v>
      </c>
      <c r="J58" s="265">
        <v>4261.0333333333338</v>
      </c>
      <c r="K58" s="263">
        <v>4195.8</v>
      </c>
      <c r="L58" s="263">
        <v>4117</v>
      </c>
      <c r="M58" s="263">
        <v>3.6006300000000002</v>
      </c>
    </row>
    <row r="59" spans="1:13">
      <c r="A59" s="254">
        <v>49</v>
      </c>
      <c r="B59" s="263" t="s">
        <v>307</v>
      </c>
      <c r="C59" s="264">
        <v>244.85</v>
      </c>
      <c r="D59" s="265">
        <v>247.21666666666667</v>
      </c>
      <c r="E59" s="265">
        <v>236.63333333333333</v>
      </c>
      <c r="F59" s="265">
        <v>228.41666666666666</v>
      </c>
      <c r="G59" s="265">
        <v>217.83333333333331</v>
      </c>
      <c r="H59" s="265">
        <v>255.43333333333334</v>
      </c>
      <c r="I59" s="265">
        <v>266.01666666666665</v>
      </c>
      <c r="J59" s="265">
        <v>274.23333333333335</v>
      </c>
      <c r="K59" s="263">
        <v>257.8</v>
      </c>
      <c r="L59" s="263">
        <v>239</v>
      </c>
      <c r="M59" s="263">
        <v>139.49439000000001</v>
      </c>
    </row>
    <row r="60" spans="1:13" ht="12" customHeight="1">
      <c r="A60" s="254">
        <v>50</v>
      </c>
      <c r="B60" s="263" t="s">
        <v>308</v>
      </c>
      <c r="C60" s="264">
        <v>1069</v>
      </c>
      <c r="D60" s="265">
        <v>1066.3333333333333</v>
      </c>
      <c r="E60" s="265">
        <v>1053.6666666666665</v>
      </c>
      <c r="F60" s="265">
        <v>1038.3333333333333</v>
      </c>
      <c r="G60" s="265">
        <v>1025.6666666666665</v>
      </c>
      <c r="H60" s="265">
        <v>1081.6666666666665</v>
      </c>
      <c r="I60" s="265">
        <v>1094.333333333333</v>
      </c>
      <c r="J60" s="265">
        <v>1109.6666666666665</v>
      </c>
      <c r="K60" s="263">
        <v>1079</v>
      </c>
      <c r="L60" s="263">
        <v>1051</v>
      </c>
      <c r="M60" s="263">
        <v>6.1829099999999997</v>
      </c>
    </row>
    <row r="61" spans="1:13">
      <c r="A61" s="254">
        <v>51</v>
      </c>
      <c r="B61" s="263" t="s">
        <v>58</v>
      </c>
      <c r="C61" s="264">
        <v>5577.45</v>
      </c>
      <c r="D61" s="265">
        <v>5575.833333333333</v>
      </c>
      <c r="E61" s="265">
        <v>5533.6666666666661</v>
      </c>
      <c r="F61" s="265">
        <v>5489.8833333333332</v>
      </c>
      <c r="G61" s="265">
        <v>5447.7166666666662</v>
      </c>
      <c r="H61" s="265">
        <v>5619.6166666666659</v>
      </c>
      <c r="I61" s="265">
        <v>5661.7833333333319</v>
      </c>
      <c r="J61" s="265">
        <v>5705.5666666666657</v>
      </c>
      <c r="K61" s="263">
        <v>5618</v>
      </c>
      <c r="L61" s="263">
        <v>5532.05</v>
      </c>
      <c r="M61" s="263">
        <v>16.252680000000002</v>
      </c>
    </row>
    <row r="62" spans="1:13">
      <c r="A62" s="254">
        <v>52</v>
      </c>
      <c r="B62" s="263" t="s">
        <v>57</v>
      </c>
      <c r="C62" s="264">
        <v>10278.799999999999</v>
      </c>
      <c r="D62" s="265">
        <v>10259.316666666666</v>
      </c>
      <c r="E62" s="265">
        <v>10187.483333333332</v>
      </c>
      <c r="F62" s="265">
        <v>10096.166666666666</v>
      </c>
      <c r="G62" s="265">
        <v>10024.333333333332</v>
      </c>
      <c r="H62" s="265">
        <v>10350.633333333331</v>
      </c>
      <c r="I62" s="265">
        <v>10422.466666666667</v>
      </c>
      <c r="J62" s="265">
        <v>10513.783333333331</v>
      </c>
      <c r="K62" s="263">
        <v>10331.15</v>
      </c>
      <c r="L62" s="263">
        <v>10168</v>
      </c>
      <c r="M62" s="263">
        <v>3.8028499999999998</v>
      </c>
    </row>
    <row r="63" spans="1:13">
      <c r="A63" s="254">
        <v>53</v>
      </c>
      <c r="B63" s="263" t="s">
        <v>229</v>
      </c>
      <c r="C63" s="264">
        <v>3544.6</v>
      </c>
      <c r="D63" s="265">
        <v>3553.9</v>
      </c>
      <c r="E63" s="265">
        <v>3517.8</v>
      </c>
      <c r="F63" s="265">
        <v>3491</v>
      </c>
      <c r="G63" s="265">
        <v>3454.9</v>
      </c>
      <c r="H63" s="265">
        <v>3580.7000000000003</v>
      </c>
      <c r="I63" s="265">
        <v>3616.7999999999997</v>
      </c>
      <c r="J63" s="265">
        <v>3643.6000000000004</v>
      </c>
      <c r="K63" s="263">
        <v>3590</v>
      </c>
      <c r="L63" s="263">
        <v>3527.1</v>
      </c>
      <c r="M63" s="263">
        <v>0.38823999999999997</v>
      </c>
    </row>
    <row r="64" spans="1:13">
      <c r="A64" s="254">
        <v>54</v>
      </c>
      <c r="B64" s="263" t="s">
        <v>59</v>
      </c>
      <c r="C64" s="264">
        <v>1655.15</v>
      </c>
      <c r="D64" s="265">
        <v>1660.1833333333334</v>
      </c>
      <c r="E64" s="265">
        <v>1641.4166666666667</v>
      </c>
      <c r="F64" s="265">
        <v>1627.6833333333334</v>
      </c>
      <c r="G64" s="265">
        <v>1608.9166666666667</v>
      </c>
      <c r="H64" s="265">
        <v>1673.9166666666667</v>
      </c>
      <c r="I64" s="265">
        <v>1692.6833333333332</v>
      </c>
      <c r="J64" s="265">
        <v>1706.4166666666667</v>
      </c>
      <c r="K64" s="263">
        <v>1678.95</v>
      </c>
      <c r="L64" s="263">
        <v>1646.45</v>
      </c>
      <c r="M64" s="263">
        <v>9.7568099999999998</v>
      </c>
    </row>
    <row r="65" spans="1:13">
      <c r="A65" s="254">
        <v>55</v>
      </c>
      <c r="B65" s="263" t="s">
        <v>309</v>
      </c>
      <c r="C65" s="264">
        <v>114.25</v>
      </c>
      <c r="D65" s="265">
        <v>114.73333333333333</v>
      </c>
      <c r="E65" s="265">
        <v>113.51666666666667</v>
      </c>
      <c r="F65" s="265">
        <v>112.78333333333333</v>
      </c>
      <c r="G65" s="265">
        <v>111.56666666666666</v>
      </c>
      <c r="H65" s="265">
        <v>115.46666666666667</v>
      </c>
      <c r="I65" s="265">
        <v>116.68333333333334</v>
      </c>
      <c r="J65" s="265">
        <v>117.41666666666667</v>
      </c>
      <c r="K65" s="263">
        <v>115.95</v>
      </c>
      <c r="L65" s="263">
        <v>114</v>
      </c>
      <c r="M65" s="263">
        <v>2.0072899999999998</v>
      </c>
    </row>
    <row r="66" spans="1:13">
      <c r="A66" s="254">
        <v>56</v>
      </c>
      <c r="B66" s="263" t="s">
        <v>310</v>
      </c>
      <c r="C66" s="264">
        <v>158.25</v>
      </c>
      <c r="D66" s="265">
        <v>159.18333333333334</v>
      </c>
      <c r="E66" s="265">
        <v>156.06666666666666</v>
      </c>
      <c r="F66" s="265">
        <v>153.88333333333333</v>
      </c>
      <c r="G66" s="265">
        <v>150.76666666666665</v>
      </c>
      <c r="H66" s="265">
        <v>161.36666666666667</v>
      </c>
      <c r="I66" s="265">
        <v>164.48333333333335</v>
      </c>
      <c r="J66" s="265">
        <v>166.66666666666669</v>
      </c>
      <c r="K66" s="263">
        <v>162.30000000000001</v>
      </c>
      <c r="L66" s="263">
        <v>157</v>
      </c>
      <c r="M66" s="263">
        <v>10.16567</v>
      </c>
    </row>
    <row r="67" spans="1:13">
      <c r="A67" s="254">
        <v>57</v>
      </c>
      <c r="B67" s="263" t="s">
        <v>230</v>
      </c>
      <c r="C67" s="264">
        <v>337.5</v>
      </c>
      <c r="D67" s="265">
        <v>337.51666666666671</v>
      </c>
      <c r="E67" s="265">
        <v>333.08333333333343</v>
      </c>
      <c r="F67" s="265">
        <v>328.66666666666674</v>
      </c>
      <c r="G67" s="265">
        <v>324.23333333333346</v>
      </c>
      <c r="H67" s="265">
        <v>341.93333333333339</v>
      </c>
      <c r="I67" s="265">
        <v>346.36666666666667</v>
      </c>
      <c r="J67" s="265">
        <v>350.78333333333336</v>
      </c>
      <c r="K67" s="263">
        <v>341.95</v>
      </c>
      <c r="L67" s="263">
        <v>333.1</v>
      </c>
      <c r="M67" s="263">
        <v>94.553319999999999</v>
      </c>
    </row>
    <row r="68" spans="1:13">
      <c r="A68" s="254">
        <v>58</v>
      </c>
      <c r="B68" s="263" t="s">
        <v>60</v>
      </c>
      <c r="C68" s="264">
        <v>78.349999999999994</v>
      </c>
      <c r="D68" s="265">
        <v>78.283333333333331</v>
      </c>
      <c r="E68" s="265">
        <v>77.066666666666663</v>
      </c>
      <c r="F68" s="265">
        <v>75.783333333333331</v>
      </c>
      <c r="G68" s="265">
        <v>74.566666666666663</v>
      </c>
      <c r="H68" s="265">
        <v>79.566666666666663</v>
      </c>
      <c r="I68" s="265">
        <v>80.783333333333331</v>
      </c>
      <c r="J68" s="265">
        <v>82.066666666666663</v>
      </c>
      <c r="K68" s="263">
        <v>79.5</v>
      </c>
      <c r="L68" s="263">
        <v>77</v>
      </c>
      <c r="M68" s="263">
        <v>484.90726999999998</v>
      </c>
    </row>
    <row r="69" spans="1:13">
      <c r="A69" s="254">
        <v>59</v>
      </c>
      <c r="B69" s="263" t="s">
        <v>61</v>
      </c>
      <c r="C69" s="264">
        <v>58.85</v>
      </c>
      <c r="D69" s="265">
        <v>59.333333333333336</v>
      </c>
      <c r="E69" s="265">
        <v>58.116666666666674</v>
      </c>
      <c r="F69" s="265">
        <v>57.38333333333334</v>
      </c>
      <c r="G69" s="265">
        <v>56.166666666666679</v>
      </c>
      <c r="H69" s="265">
        <v>60.06666666666667</v>
      </c>
      <c r="I69" s="265">
        <v>61.283333333333324</v>
      </c>
      <c r="J69" s="265">
        <v>62.016666666666666</v>
      </c>
      <c r="K69" s="263">
        <v>60.55</v>
      </c>
      <c r="L69" s="263">
        <v>58.6</v>
      </c>
      <c r="M69" s="263">
        <v>40.749560000000002</v>
      </c>
    </row>
    <row r="70" spans="1:13">
      <c r="A70" s="254">
        <v>60</v>
      </c>
      <c r="B70" s="263" t="s">
        <v>311</v>
      </c>
      <c r="C70" s="264">
        <v>15.8</v>
      </c>
      <c r="D70" s="265">
        <v>15.866666666666667</v>
      </c>
      <c r="E70" s="265">
        <v>15.633333333333333</v>
      </c>
      <c r="F70" s="265">
        <v>15.466666666666665</v>
      </c>
      <c r="G70" s="265">
        <v>15.233333333333331</v>
      </c>
      <c r="H70" s="265">
        <v>16.033333333333335</v>
      </c>
      <c r="I70" s="265">
        <v>16.266666666666669</v>
      </c>
      <c r="J70" s="265">
        <v>16.433333333333337</v>
      </c>
      <c r="K70" s="263">
        <v>16.100000000000001</v>
      </c>
      <c r="L70" s="263">
        <v>15.7</v>
      </c>
      <c r="M70" s="263">
        <v>23.88673</v>
      </c>
    </row>
    <row r="71" spans="1:13">
      <c r="A71" s="254">
        <v>61</v>
      </c>
      <c r="B71" s="263" t="s">
        <v>62</v>
      </c>
      <c r="C71" s="264">
        <v>1527.45</v>
      </c>
      <c r="D71" s="265">
        <v>1539.5833333333333</v>
      </c>
      <c r="E71" s="265">
        <v>1510.3666666666666</v>
      </c>
      <c r="F71" s="265">
        <v>1493.2833333333333</v>
      </c>
      <c r="G71" s="265">
        <v>1464.0666666666666</v>
      </c>
      <c r="H71" s="265">
        <v>1556.6666666666665</v>
      </c>
      <c r="I71" s="265">
        <v>1585.8833333333332</v>
      </c>
      <c r="J71" s="265">
        <v>1602.9666666666665</v>
      </c>
      <c r="K71" s="263">
        <v>1568.8</v>
      </c>
      <c r="L71" s="263">
        <v>1522.5</v>
      </c>
      <c r="M71" s="263">
        <v>10.690670000000001</v>
      </c>
    </row>
    <row r="72" spans="1:13">
      <c r="A72" s="254">
        <v>62</v>
      </c>
      <c r="B72" s="263" t="s">
        <v>312</v>
      </c>
      <c r="C72" s="264">
        <v>5184.3500000000004</v>
      </c>
      <c r="D72" s="265">
        <v>5229.2833333333338</v>
      </c>
      <c r="E72" s="265">
        <v>5118.5666666666675</v>
      </c>
      <c r="F72" s="265">
        <v>5052.7833333333338</v>
      </c>
      <c r="G72" s="265">
        <v>4942.0666666666675</v>
      </c>
      <c r="H72" s="265">
        <v>5295.0666666666675</v>
      </c>
      <c r="I72" s="265">
        <v>5405.7833333333328</v>
      </c>
      <c r="J72" s="265">
        <v>5471.5666666666675</v>
      </c>
      <c r="K72" s="263">
        <v>5340</v>
      </c>
      <c r="L72" s="263">
        <v>5163.5</v>
      </c>
      <c r="M72" s="263">
        <v>1.03403</v>
      </c>
    </row>
    <row r="73" spans="1:13">
      <c r="A73" s="254">
        <v>63</v>
      </c>
      <c r="B73" s="263" t="s">
        <v>65</v>
      </c>
      <c r="C73" s="264">
        <v>770.35</v>
      </c>
      <c r="D73" s="265">
        <v>765.68333333333339</v>
      </c>
      <c r="E73" s="265">
        <v>758.36666666666679</v>
      </c>
      <c r="F73" s="265">
        <v>746.38333333333344</v>
      </c>
      <c r="G73" s="265">
        <v>739.06666666666683</v>
      </c>
      <c r="H73" s="265">
        <v>777.66666666666674</v>
      </c>
      <c r="I73" s="265">
        <v>784.98333333333335</v>
      </c>
      <c r="J73" s="265">
        <v>796.9666666666667</v>
      </c>
      <c r="K73" s="263">
        <v>773</v>
      </c>
      <c r="L73" s="263">
        <v>753.7</v>
      </c>
      <c r="M73" s="263">
        <v>14.97926</v>
      </c>
    </row>
    <row r="74" spans="1:13">
      <c r="A74" s="254">
        <v>64</v>
      </c>
      <c r="B74" s="263" t="s">
        <v>313</v>
      </c>
      <c r="C74" s="264">
        <v>353.5</v>
      </c>
      <c r="D74" s="265">
        <v>358.25</v>
      </c>
      <c r="E74" s="265">
        <v>336.5</v>
      </c>
      <c r="F74" s="265">
        <v>319.5</v>
      </c>
      <c r="G74" s="265">
        <v>297.75</v>
      </c>
      <c r="H74" s="265">
        <v>375.25</v>
      </c>
      <c r="I74" s="265">
        <v>397</v>
      </c>
      <c r="J74" s="265">
        <v>414</v>
      </c>
      <c r="K74" s="263">
        <v>380</v>
      </c>
      <c r="L74" s="263">
        <v>341.25</v>
      </c>
      <c r="M74" s="263">
        <v>56.364339999999999</v>
      </c>
    </row>
    <row r="75" spans="1:13">
      <c r="A75" s="254">
        <v>65</v>
      </c>
      <c r="B75" s="263" t="s">
        <v>64</v>
      </c>
      <c r="C75" s="264">
        <v>136.25</v>
      </c>
      <c r="D75" s="265">
        <v>135.79999999999998</v>
      </c>
      <c r="E75" s="265">
        <v>134.59999999999997</v>
      </c>
      <c r="F75" s="265">
        <v>132.94999999999999</v>
      </c>
      <c r="G75" s="265">
        <v>131.74999999999997</v>
      </c>
      <c r="H75" s="265">
        <v>137.44999999999996</v>
      </c>
      <c r="I75" s="265">
        <v>138.64999999999995</v>
      </c>
      <c r="J75" s="265">
        <v>140.29999999999995</v>
      </c>
      <c r="K75" s="263">
        <v>137</v>
      </c>
      <c r="L75" s="263">
        <v>134.15</v>
      </c>
      <c r="M75" s="263">
        <v>82.687550000000002</v>
      </c>
    </row>
    <row r="76" spans="1:13" s="13" customFormat="1">
      <c r="A76" s="254">
        <v>66</v>
      </c>
      <c r="B76" s="263" t="s">
        <v>66</v>
      </c>
      <c r="C76" s="264">
        <v>640.1</v>
      </c>
      <c r="D76" s="265">
        <v>639.2833333333333</v>
      </c>
      <c r="E76" s="265">
        <v>624.56666666666661</v>
      </c>
      <c r="F76" s="265">
        <v>609.0333333333333</v>
      </c>
      <c r="G76" s="265">
        <v>594.31666666666661</v>
      </c>
      <c r="H76" s="265">
        <v>654.81666666666661</v>
      </c>
      <c r="I76" s="265">
        <v>669.5333333333333</v>
      </c>
      <c r="J76" s="265">
        <v>685.06666666666661</v>
      </c>
      <c r="K76" s="263">
        <v>654</v>
      </c>
      <c r="L76" s="263">
        <v>623.75</v>
      </c>
      <c r="M76" s="263">
        <v>62.161430000000003</v>
      </c>
    </row>
    <row r="77" spans="1:13" s="13" customFormat="1">
      <c r="A77" s="254">
        <v>67</v>
      </c>
      <c r="B77" s="263" t="s">
        <v>69</v>
      </c>
      <c r="C77" s="264">
        <v>38.799999999999997</v>
      </c>
      <c r="D77" s="265">
        <v>38.949999999999996</v>
      </c>
      <c r="E77" s="265">
        <v>38.449999999999989</v>
      </c>
      <c r="F77" s="265">
        <v>38.099999999999994</v>
      </c>
      <c r="G77" s="265">
        <v>37.599999999999987</v>
      </c>
      <c r="H77" s="265">
        <v>39.29999999999999</v>
      </c>
      <c r="I77" s="265">
        <v>39.800000000000004</v>
      </c>
      <c r="J77" s="265">
        <v>40.149999999999991</v>
      </c>
      <c r="K77" s="263">
        <v>39.450000000000003</v>
      </c>
      <c r="L77" s="263">
        <v>38.6</v>
      </c>
      <c r="M77" s="263">
        <v>247.70265000000001</v>
      </c>
    </row>
    <row r="78" spans="1:13" s="13" customFormat="1">
      <c r="A78" s="254">
        <v>68</v>
      </c>
      <c r="B78" s="263" t="s">
        <v>73</v>
      </c>
      <c r="C78" s="264">
        <v>418.1</v>
      </c>
      <c r="D78" s="265">
        <v>419.51666666666671</v>
      </c>
      <c r="E78" s="265">
        <v>413.18333333333339</v>
      </c>
      <c r="F78" s="265">
        <v>408.26666666666671</v>
      </c>
      <c r="G78" s="265">
        <v>401.93333333333339</v>
      </c>
      <c r="H78" s="265">
        <v>424.43333333333339</v>
      </c>
      <c r="I78" s="265">
        <v>430.76666666666677</v>
      </c>
      <c r="J78" s="265">
        <v>435.68333333333339</v>
      </c>
      <c r="K78" s="263">
        <v>425.85</v>
      </c>
      <c r="L78" s="263">
        <v>414.6</v>
      </c>
      <c r="M78" s="263">
        <v>54.709449999999997</v>
      </c>
    </row>
    <row r="79" spans="1:13" s="13" customFormat="1">
      <c r="A79" s="254">
        <v>69</v>
      </c>
      <c r="B79" s="263" t="s">
        <v>740</v>
      </c>
      <c r="C79" s="264">
        <v>9923.6</v>
      </c>
      <c r="D79" s="265">
        <v>9954.3166666666675</v>
      </c>
      <c r="E79" s="265">
        <v>9871.1833333333343</v>
      </c>
      <c r="F79" s="265">
        <v>9818.7666666666664</v>
      </c>
      <c r="G79" s="265">
        <v>9735.6333333333332</v>
      </c>
      <c r="H79" s="265">
        <v>10006.733333333335</v>
      </c>
      <c r="I79" s="265">
        <v>10089.86666666667</v>
      </c>
      <c r="J79" s="265">
        <v>10142.283333333336</v>
      </c>
      <c r="K79" s="263">
        <v>10037.450000000001</v>
      </c>
      <c r="L79" s="263">
        <v>9901.9</v>
      </c>
      <c r="M79" s="263">
        <v>1.993E-2</v>
      </c>
    </row>
    <row r="80" spans="1:13" s="13" customFormat="1">
      <c r="A80" s="254">
        <v>70</v>
      </c>
      <c r="B80" s="263" t="s">
        <v>68</v>
      </c>
      <c r="C80" s="264">
        <v>586.25</v>
      </c>
      <c r="D80" s="265">
        <v>589.56666666666661</v>
      </c>
      <c r="E80" s="265">
        <v>581.28333333333319</v>
      </c>
      <c r="F80" s="265">
        <v>576.31666666666661</v>
      </c>
      <c r="G80" s="265">
        <v>568.03333333333319</v>
      </c>
      <c r="H80" s="265">
        <v>594.53333333333319</v>
      </c>
      <c r="I80" s="265">
        <v>602.81666666666649</v>
      </c>
      <c r="J80" s="265">
        <v>607.78333333333319</v>
      </c>
      <c r="K80" s="263">
        <v>597.85</v>
      </c>
      <c r="L80" s="263">
        <v>584.6</v>
      </c>
      <c r="M80" s="263">
        <v>156.11939000000001</v>
      </c>
    </row>
    <row r="81" spans="1:13" s="13" customFormat="1">
      <c r="A81" s="254">
        <v>71</v>
      </c>
      <c r="B81" s="263" t="s">
        <v>70</v>
      </c>
      <c r="C81" s="264">
        <v>408.05</v>
      </c>
      <c r="D81" s="265">
        <v>407.7</v>
      </c>
      <c r="E81" s="265">
        <v>404.15</v>
      </c>
      <c r="F81" s="265">
        <v>400.25</v>
      </c>
      <c r="G81" s="265">
        <v>396.7</v>
      </c>
      <c r="H81" s="265">
        <v>411.59999999999997</v>
      </c>
      <c r="I81" s="265">
        <v>415.15000000000003</v>
      </c>
      <c r="J81" s="265">
        <v>419.04999999999995</v>
      </c>
      <c r="K81" s="263">
        <v>411.25</v>
      </c>
      <c r="L81" s="263">
        <v>403.8</v>
      </c>
      <c r="M81" s="263">
        <v>29.986899999999999</v>
      </c>
    </row>
    <row r="82" spans="1:13" s="13" customFormat="1">
      <c r="A82" s="254">
        <v>72</v>
      </c>
      <c r="B82" s="263" t="s">
        <v>314</v>
      </c>
      <c r="C82" s="264">
        <v>824.65</v>
      </c>
      <c r="D82" s="265">
        <v>830.88333333333333</v>
      </c>
      <c r="E82" s="265">
        <v>811.76666666666665</v>
      </c>
      <c r="F82" s="265">
        <v>798.88333333333333</v>
      </c>
      <c r="G82" s="265">
        <v>779.76666666666665</v>
      </c>
      <c r="H82" s="265">
        <v>843.76666666666665</v>
      </c>
      <c r="I82" s="265">
        <v>862.88333333333321</v>
      </c>
      <c r="J82" s="265">
        <v>875.76666666666665</v>
      </c>
      <c r="K82" s="263">
        <v>850</v>
      </c>
      <c r="L82" s="263">
        <v>818</v>
      </c>
      <c r="M82" s="263">
        <v>2.13578</v>
      </c>
    </row>
    <row r="83" spans="1:13" s="13" customFormat="1">
      <c r="A83" s="254">
        <v>73</v>
      </c>
      <c r="B83" s="263" t="s">
        <v>315</v>
      </c>
      <c r="C83" s="264">
        <v>244.35</v>
      </c>
      <c r="D83" s="265">
        <v>247.13333333333335</v>
      </c>
      <c r="E83" s="265">
        <v>238.26666666666671</v>
      </c>
      <c r="F83" s="265">
        <v>232.18333333333337</v>
      </c>
      <c r="G83" s="265">
        <v>223.31666666666672</v>
      </c>
      <c r="H83" s="265">
        <v>253.2166666666667</v>
      </c>
      <c r="I83" s="265">
        <v>262.08333333333331</v>
      </c>
      <c r="J83" s="265">
        <v>268.16666666666669</v>
      </c>
      <c r="K83" s="263">
        <v>256</v>
      </c>
      <c r="L83" s="263">
        <v>241.05</v>
      </c>
      <c r="M83" s="263">
        <v>13.13472</v>
      </c>
    </row>
    <row r="84" spans="1:13" s="13" customFormat="1">
      <c r="A84" s="254">
        <v>74</v>
      </c>
      <c r="B84" s="263" t="s">
        <v>316</v>
      </c>
      <c r="C84" s="264">
        <v>180.9</v>
      </c>
      <c r="D84" s="265">
        <v>181.4</v>
      </c>
      <c r="E84" s="265">
        <v>179.5</v>
      </c>
      <c r="F84" s="265">
        <v>178.1</v>
      </c>
      <c r="G84" s="265">
        <v>176.2</v>
      </c>
      <c r="H84" s="265">
        <v>182.8</v>
      </c>
      <c r="I84" s="265">
        <v>184.70000000000005</v>
      </c>
      <c r="J84" s="265">
        <v>186.10000000000002</v>
      </c>
      <c r="K84" s="263">
        <v>183.3</v>
      </c>
      <c r="L84" s="263">
        <v>180</v>
      </c>
      <c r="M84" s="263">
        <v>6.2672800000000004</v>
      </c>
    </row>
    <row r="85" spans="1:13" s="13" customFormat="1">
      <c r="A85" s="254">
        <v>75</v>
      </c>
      <c r="B85" s="263" t="s">
        <v>317</v>
      </c>
      <c r="C85" s="264">
        <v>4597.6000000000004</v>
      </c>
      <c r="D85" s="265">
        <v>4617.5333333333338</v>
      </c>
      <c r="E85" s="265">
        <v>4540.0666666666675</v>
      </c>
      <c r="F85" s="265">
        <v>4482.5333333333338</v>
      </c>
      <c r="G85" s="265">
        <v>4405.0666666666675</v>
      </c>
      <c r="H85" s="265">
        <v>4675.0666666666675</v>
      </c>
      <c r="I85" s="265">
        <v>4752.5333333333328</v>
      </c>
      <c r="J85" s="265">
        <v>4810.0666666666675</v>
      </c>
      <c r="K85" s="263">
        <v>4695</v>
      </c>
      <c r="L85" s="263">
        <v>4560</v>
      </c>
      <c r="M85" s="263">
        <v>0.23541999999999999</v>
      </c>
    </row>
    <row r="86" spans="1:13" s="13" customFormat="1">
      <c r="A86" s="254">
        <v>76</v>
      </c>
      <c r="B86" s="263" t="s">
        <v>318</v>
      </c>
      <c r="C86" s="264">
        <v>814.95</v>
      </c>
      <c r="D86" s="265">
        <v>820.31666666666661</v>
      </c>
      <c r="E86" s="265">
        <v>806.63333333333321</v>
      </c>
      <c r="F86" s="265">
        <v>798.31666666666661</v>
      </c>
      <c r="G86" s="265">
        <v>784.63333333333321</v>
      </c>
      <c r="H86" s="265">
        <v>828.63333333333321</v>
      </c>
      <c r="I86" s="265">
        <v>842.31666666666661</v>
      </c>
      <c r="J86" s="265">
        <v>850.63333333333321</v>
      </c>
      <c r="K86" s="263">
        <v>834</v>
      </c>
      <c r="L86" s="263">
        <v>812</v>
      </c>
      <c r="M86" s="263">
        <v>1.06854</v>
      </c>
    </row>
    <row r="87" spans="1:13" s="13" customFormat="1">
      <c r="A87" s="254">
        <v>77</v>
      </c>
      <c r="B87" s="263" t="s">
        <v>231</v>
      </c>
      <c r="C87" s="264">
        <v>1241.3</v>
      </c>
      <c r="D87" s="265">
        <v>1247.1666666666667</v>
      </c>
      <c r="E87" s="265">
        <v>1230.0833333333335</v>
      </c>
      <c r="F87" s="265">
        <v>1218.8666666666668</v>
      </c>
      <c r="G87" s="265">
        <v>1201.7833333333335</v>
      </c>
      <c r="H87" s="265">
        <v>1258.3833333333334</v>
      </c>
      <c r="I87" s="265">
        <v>1275.4666666666669</v>
      </c>
      <c r="J87" s="265">
        <v>1286.6833333333334</v>
      </c>
      <c r="K87" s="263">
        <v>1264.25</v>
      </c>
      <c r="L87" s="263">
        <v>1235.95</v>
      </c>
      <c r="M87" s="263">
        <v>0.30153999999999997</v>
      </c>
    </row>
    <row r="88" spans="1:13" s="13" customFormat="1">
      <c r="A88" s="254">
        <v>78</v>
      </c>
      <c r="B88" s="263" t="s">
        <v>319</v>
      </c>
      <c r="C88" s="264">
        <v>72.400000000000006</v>
      </c>
      <c r="D88" s="265">
        <v>72.766666666666666</v>
      </c>
      <c r="E88" s="265">
        <v>71.633333333333326</v>
      </c>
      <c r="F88" s="265">
        <v>70.86666666666666</v>
      </c>
      <c r="G88" s="265">
        <v>69.73333333333332</v>
      </c>
      <c r="H88" s="265">
        <v>73.533333333333331</v>
      </c>
      <c r="I88" s="265">
        <v>74.666666666666686</v>
      </c>
      <c r="J88" s="265">
        <v>75.433333333333337</v>
      </c>
      <c r="K88" s="263">
        <v>73.900000000000006</v>
      </c>
      <c r="L88" s="263">
        <v>72</v>
      </c>
      <c r="M88" s="263">
        <v>11.027329999999999</v>
      </c>
    </row>
    <row r="89" spans="1:13" s="13" customFormat="1">
      <c r="A89" s="254">
        <v>79</v>
      </c>
      <c r="B89" s="263" t="s">
        <v>71</v>
      </c>
      <c r="C89" s="264">
        <v>15615.35</v>
      </c>
      <c r="D89" s="265">
        <v>15778.4</v>
      </c>
      <c r="E89" s="265">
        <v>15357.15</v>
      </c>
      <c r="F89" s="265">
        <v>15098.95</v>
      </c>
      <c r="G89" s="265">
        <v>14677.7</v>
      </c>
      <c r="H89" s="265">
        <v>16036.599999999999</v>
      </c>
      <c r="I89" s="265">
        <v>16457.849999999999</v>
      </c>
      <c r="J89" s="265">
        <v>16716.049999999996</v>
      </c>
      <c r="K89" s="263">
        <v>16199.65</v>
      </c>
      <c r="L89" s="263">
        <v>15520.2</v>
      </c>
      <c r="M89" s="263">
        <v>1.2989299999999999</v>
      </c>
    </row>
    <row r="90" spans="1:13" s="13" customFormat="1">
      <c r="A90" s="254">
        <v>80</v>
      </c>
      <c r="B90" s="263" t="s">
        <v>320</v>
      </c>
      <c r="C90" s="264">
        <v>288.64999999999998</v>
      </c>
      <c r="D90" s="265">
        <v>287.38333333333333</v>
      </c>
      <c r="E90" s="265">
        <v>284.76666666666665</v>
      </c>
      <c r="F90" s="265">
        <v>280.88333333333333</v>
      </c>
      <c r="G90" s="265">
        <v>278.26666666666665</v>
      </c>
      <c r="H90" s="265">
        <v>291.26666666666665</v>
      </c>
      <c r="I90" s="265">
        <v>293.88333333333333</v>
      </c>
      <c r="J90" s="265">
        <v>297.76666666666665</v>
      </c>
      <c r="K90" s="263">
        <v>290</v>
      </c>
      <c r="L90" s="263">
        <v>283.5</v>
      </c>
      <c r="M90" s="263">
        <v>2.2150300000000001</v>
      </c>
    </row>
    <row r="91" spans="1:13" s="13" customFormat="1">
      <c r="A91" s="254">
        <v>81</v>
      </c>
      <c r="B91" s="263" t="s">
        <v>74</v>
      </c>
      <c r="C91" s="264">
        <v>3421.25</v>
      </c>
      <c r="D91" s="265">
        <v>3439.7666666666664</v>
      </c>
      <c r="E91" s="265">
        <v>3390.5333333333328</v>
      </c>
      <c r="F91" s="265">
        <v>3359.8166666666666</v>
      </c>
      <c r="G91" s="265">
        <v>3310.583333333333</v>
      </c>
      <c r="H91" s="265">
        <v>3470.4833333333327</v>
      </c>
      <c r="I91" s="265">
        <v>3519.7166666666662</v>
      </c>
      <c r="J91" s="265">
        <v>3550.4333333333325</v>
      </c>
      <c r="K91" s="263">
        <v>3489</v>
      </c>
      <c r="L91" s="263">
        <v>3409.05</v>
      </c>
      <c r="M91" s="263">
        <v>6.1887400000000001</v>
      </c>
    </row>
    <row r="92" spans="1:13" s="13" customFormat="1">
      <c r="A92" s="254">
        <v>82</v>
      </c>
      <c r="B92" s="263" t="s">
        <v>321</v>
      </c>
      <c r="C92" s="264">
        <v>482.15</v>
      </c>
      <c r="D92" s="265">
        <v>484.31666666666666</v>
      </c>
      <c r="E92" s="265">
        <v>478.63333333333333</v>
      </c>
      <c r="F92" s="265">
        <v>475.11666666666667</v>
      </c>
      <c r="G92" s="265">
        <v>469.43333333333334</v>
      </c>
      <c r="H92" s="265">
        <v>487.83333333333331</v>
      </c>
      <c r="I92" s="265">
        <v>493.51666666666659</v>
      </c>
      <c r="J92" s="265">
        <v>497.0333333333333</v>
      </c>
      <c r="K92" s="263">
        <v>490</v>
      </c>
      <c r="L92" s="263">
        <v>480.8</v>
      </c>
      <c r="M92" s="263">
        <v>0.92427000000000004</v>
      </c>
    </row>
    <row r="93" spans="1:13" s="13" customFormat="1">
      <c r="A93" s="254">
        <v>83</v>
      </c>
      <c r="B93" s="263" t="s">
        <v>322</v>
      </c>
      <c r="C93" s="264">
        <v>244</v>
      </c>
      <c r="D93" s="265">
        <v>244.26666666666665</v>
      </c>
      <c r="E93" s="265">
        <v>237.73333333333329</v>
      </c>
      <c r="F93" s="265">
        <v>231.46666666666664</v>
      </c>
      <c r="G93" s="265">
        <v>224.93333333333328</v>
      </c>
      <c r="H93" s="265">
        <v>250.5333333333333</v>
      </c>
      <c r="I93" s="265">
        <v>257.06666666666666</v>
      </c>
      <c r="J93" s="265">
        <v>263.33333333333331</v>
      </c>
      <c r="K93" s="263">
        <v>250.8</v>
      </c>
      <c r="L93" s="263">
        <v>238</v>
      </c>
      <c r="M93" s="263">
        <v>2.0348199999999999</v>
      </c>
    </row>
    <row r="94" spans="1:13" s="13" customFormat="1">
      <c r="A94" s="254">
        <v>84</v>
      </c>
      <c r="B94" s="263" t="s">
        <v>80</v>
      </c>
      <c r="C94" s="264">
        <v>621.25</v>
      </c>
      <c r="D94" s="265">
        <v>621.9666666666667</v>
      </c>
      <c r="E94" s="265">
        <v>617.28333333333342</v>
      </c>
      <c r="F94" s="265">
        <v>613.31666666666672</v>
      </c>
      <c r="G94" s="265">
        <v>608.63333333333344</v>
      </c>
      <c r="H94" s="265">
        <v>625.93333333333339</v>
      </c>
      <c r="I94" s="265">
        <v>630.61666666666679</v>
      </c>
      <c r="J94" s="265">
        <v>634.58333333333337</v>
      </c>
      <c r="K94" s="263">
        <v>626.65</v>
      </c>
      <c r="L94" s="263">
        <v>618</v>
      </c>
      <c r="M94" s="263">
        <v>1.9201999999999999</v>
      </c>
    </row>
    <row r="95" spans="1:13" s="13" customFormat="1">
      <c r="A95" s="254">
        <v>85</v>
      </c>
      <c r="B95" s="263" t="s">
        <v>323</v>
      </c>
      <c r="C95" s="264">
        <v>1945.55</v>
      </c>
      <c r="D95" s="265">
        <v>1951.5166666666667</v>
      </c>
      <c r="E95" s="265">
        <v>1914.0333333333333</v>
      </c>
      <c r="F95" s="265">
        <v>1882.5166666666667</v>
      </c>
      <c r="G95" s="265">
        <v>1845.0333333333333</v>
      </c>
      <c r="H95" s="265">
        <v>1983.0333333333333</v>
      </c>
      <c r="I95" s="265">
        <v>2020.5166666666664</v>
      </c>
      <c r="J95" s="265">
        <v>2052.0333333333333</v>
      </c>
      <c r="K95" s="263">
        <v>1989</v>
      </c>
      <c r="L95" s="263">
        <v>1920</v>
      </c>
      <c r="M95" s="263">
        <v>1.52603</v>
      </c>
    </row>
    <row r="96" spans="1:13" s="13" customFormat="1">
      <c r="A96" s="254">
        <v>86</v>
      </c>
      <c r="B96" s="263" t="s">
        <v>785</v>
      </c>
      <c r="C96" s="264">
        <v>221.3</v>
      </c>
      <c r="D96" s="265">
        <v>222.11666666666667</v>
      </c>
      <c r="E96" s="265">
        <v>218.23333333333335</v>
      </c>
      <c r="F96" s="265">
        <v>215.16666666666669</v>
      </c>
      <c r="G96" s="265">
        <v>211.28333333333336</v>
      </c>
      <c r="H96" s="265">
        <v>225.18333333333334</v>
      </c>
      <c r="I96" s="265">
        <v>229.06666666666666</v>
      </c>
      <c r="J96" s="265">
        <v>232.13333333333333</v>
      </c>
      <c r="K96" s="263">
        <v>226</v>
      </c>
      <c r="L96" s="263">
        <v>219.05</v>
      </c>
      <c r="M96" s="263">
        <v>3.0217100000000001</v>
      </c>
    </row>
    <row r="97" spans="1:13" s="13" customFormat="1">
      <c r="A97" s="254">
        <v>87</v>
      </c>
      <c r="B97" s="263" t="s">
        <v>75</v>
      </c>
      <c r="C97" s="264">
        <v>468.05</v>
      </c>
      <c r="D97" s="265">
        <v>471.2166666666667</v>
      </c>
      <c r="E97" s="265">
        <v>463.43333333333339</v>
      </c>
      <c r="F97" s="265">
        <v>458.81666666666672</v>
      </c>
      <c r="G97" s="265">
        <v>451.03333333333342</v>
      </c>
      <c r="H97" s="265">
        <v>475.83333333333337</v>
      </c>
      <c r="I97" s="265">
        <v>483.61666666666667</v>
      </c>
      <c r="J97" s="265">
        <v>488.23333333333335</v>
      </c>
      <c r="K97" s="263">
        <v>479</v>
      </c>
      <c r="L97" s="263">
        <v>466.6</v>
      </c>
      <c r="M97" s="263">
        <v>30.297499999999999</v>
      </c>
    </row>
    <row r="98" spans="1:13" s="13" customFormat="1">
      <c r="A98" s="254">
        <v>88</v>
      </c>
      <c r="B98" s="263" t="s">
        <v>324</v>
      </c>
      <c r="C98" s="264">
        <v>517.5</v>
      </c>
      <c r="D98" s="265">
        <v>509.2</v>
      </c>
      <c r="E98" s="265">
        <v>498.4</v>
      </c>
      <c r="F98" s="265">
        <v>479.3</v>
      </c>
      <c r="G98" s="265">
        <v>468.5</v>
      </c>
      <c r="H98" s="265">
        <v>528.29999999999995</v>
      </c>
      <c r="I98" s="265">
        <v>539.1</v>
      </c>
      <c r="J98" s="265">
        <v>558.19999999999993</v>
      </c>
      <c r="K98" s="263">
        <v>520</v>
      </c>
      <c r="L98" s="263">
        <v>490.1</v>
      </c>
      <c r="M98" s="263">
        <v>10.39146</v>
      </c>
    </row>
    <row r="99" spans="1:13" s="13" customFormat="1">
      <c r="A99" s="254">
        <v>89</v>
      </c>
      <c r="B99" s="263" t="s">
        <v>76</v>
      </c>
      <c r="C99" s="264">
        <v>157.1</v>
      </c>
      <c r="D99" s="265">
        <v>158.31666666666663</v>
      </c>
      <c r="E99" s="265">
        <v>154.93333333333328</v>
      </c>
      <c r="F99" s="265">
        <v>152.76666666666665</v>
      </c>
      <c r="G99" s="265">
        <v>149.3833333333333</v>
      </c>
      <c r="H99" s="265">
        <v>160.48333333333326</v>
      </c>
      <c r="I99" s="265">
        <v>163.86666666666665</v>
      </c>
      <c r="J99" s="265">
        <v>166.03333333333325</v>
      </c>
      <c r="K99" s="263">
        <v>161.69999999999999</v>
      </c>
      <c r="L99" s="263">
        <v>156.15</v>
      </c>
      <c r="M99" s="263">
        <v>212.25228999999999</v>
      </c>
    </row>
    <row r="100" spans="1:13" s="13" customFormat="1">
      <c r="A100" s="254">
        <v>90</v>
      </c>
      <c r="B100" s="263" t="s">
        <v>325</v>
      </c>
      <c r="C100" s="264">
        <v>468.3</v>
      </c>
      <c r="D100" s="265">
        <v>468.43333333333334</v>
      </c>
      <c r="E100" s="265">
        <v>464.86666666666667</v>
      </c>
      <c r="F100" s="265">
        <v>461.43333333333334</v>
      </c>
      <c r="G100" s="265">
        <v>457.86666666666667</v>
      </c>
      <c r="H100" s="265">
        <v>471.86666666666667</v>
      </c>
      <c r="I100" s="265">
        <v>475.43333333333339</v>
      </c>
      <c r="J100" s="265">
        <v>478.86666666666667</v>
      </c>
      <c r="K100" s="263">
        <v>472</v>
      </c>
      <c r="L100" s="263">
        <v>465</v>
      </c>
      <c r="M100" s="263">
        <v>0.88600000000000001</v>
      </c>
    </row>
    <row r="101" spans="1:13">
      <c r="A101" s="254">
        <v>91</v>
      </c>
      <c r="B101" s="263" t="s">
        <v>326</v>
      </c>
      <c r="C101" s="264">
        <v>363.2</v>
      </c>
      <c r="D101" s="265">
        <v>364.61666666666662</v>
      </c>
      <c r="E101" s="265">
        <v>359.53333333333325</v>
      </c>
      <c r="F101" s="265">
        <v>355.86666666666662</v>
      </c>
      <c r="G101" s="265">
        <v>350.78333333333325</v>
      </c>
      <c r="H101" s="265">
        <v>368.28333333333325</v>
      </c>
      <c r="I101" s="265">
        <v>373.36666666666662</v>
      </c>
      <c r="J101" s="265">
        <v>377.03333333333325</v>
      </c>
      <c r="K101" s="263">
        <v>369.7</v>
      </c>
      <c r="L101" s="263">
        <v>360.95</v>
      </c>
      <c r="M101" s="263">
        <v>0.55710999999999999</v>
      </c>
    </row>
    <row r="102" spans="1:13">
      <c r="A102" s="254">
        <v>92</v>
      </c>
      <c r="B102" s="263" t="s">
        <v>327</v>
      </c>
      <c r="C102" s="264">
        <v>512.70000000000005</v>
      </c>
      <c r="D102" s="265">
        <v>514.76666666666677</v>
      </c>
      <c r="E102" s="265">
        <v>505.78333333333353</v>
      </c>
      <c r="F102" s="265">
        <v>498.86666666666679</v>
      </c>
      <c r="G102" s="265">
        <v>489.88333333333355</v>
      </c>
      <c r="H102" s="265">
        <v>521.68333333333351</v>
      </c>
      <c r="I102" s="265">
        <v>530.66666666666686</v>
      </c>
      <c r="J102" s="265">
        <v>537.58333333333348</v>
      </c>
      <c r="K102" s="263">
        <v>523.75</v>
      </c>
      <c r="L102" s="263">
        <v>507.85</v>
      </c>
      <c r="M102" s="263">
        <v>4.2286799999999998</v>
      </c>
    </row>
    <row r="103" spans="1:13">
      <c r="A103" s="254">
        <v>93</v>
      </c>
      <c r="B103" s="263" t="s">
        <v>77</v>
      </c>
      <c r="C103" s="264">
        <v>128.9</v>
      </c>
      <c r="D103" s="265">
        <v>129.26666666666668</v>
      </c>
      <c r="E103" s="265">
        <v>127.83333333333337</v>
      </c>
      <c r="F103" s="265">
        <v>126.76666666666668</v>
      </c>
      <c r="G103" s="265">
        <v>125.33333333333337</v>
      </c>
      <c r="H103" s="265">
        <v>130.33333333333337</v>
      </c>
      <c r="I103" s="265">
        <v>131.76666666666671</v>
      </c>
      <c r="J103" s="265">
        <v>132.83333333333337</v>
      </c>
      <c r="K103" s="263">
        <v>130.69999999999999</v>
      </c>
      <c r="L103" s="263">
        <v>128.19999999999999</v>
      </c>
      <c r="M103" s="263">
        <v>7.54413</v>
      </c>
    </row>
    <row r="104" spans="1:13">
      <c r="A104" s="254">
        <v>94</v>
      </c>
      <c r="B104" s="263" t="s">
        <v>328</v>
      </c>
      <c r="C104" s="264">
        <v>1665.7</v>
      </c>
      <c r="D104" s="265">
        <v>1654.6333333333332</v>
      </c>
      <c r="E104" s="265">
        <v>1623.6666666666665</v>
      </c>
      <c r="F104" s="265">
        <v>1581.6333333333332</v>
      </c>
      <c r="G104" s="265">
        <v>1550.6666666666665</v>
      </c>
      <c r="H104" s="265">
        <v>1696.6666666666665</v>
      </c>
      <c r="I104" s="265">
        <v>1727.6333333333332</v>
      </c>
      <c r="J104" s="265">
        <v>1769.6666666666665</v>
      </c>
      <c r="K104" s="263">
        <v>1685.6</v>
      </c>
      <c r="L104" s="263">
        <v>1612.6</v>
      </c>
      <c r="M104" s="263">
        <v>2.88063</v>
      </c>
    </row>
    <row r="105" spans="1:13">
      <c r="A105" s="254">
        <v>95</v>
      </c>
      <c r="B105" s="263" t="s">
        <v>329</v>
      </c>
      <c r="C105" s="264">
        <v>14.05</v>
      </c>
      <c r="D105" s="265">
        <v>14.166666666666666</v>
      </c>
      <c r="E105" s="265">
        <v>13.933333333333332</v>
      </c>
      <c r="F105" s="265">
        <v>13.816666666666666</v>
      </c>
      <c r="G105" s="265">
        <v>13.583333333333332</v>
      </c>
      <c r="H105" s="265">
        <v>14.283333333333331</v>
      </c>
      <c r="I105" s="265">
        <v>14.516666666666666</v>
      </c>
      <c r="J105" s="265">
        <v>14.633333333333331</v>
      </c>
      <c r="K105" s="263">
        <v>14.4</v>
      </c>
      <c r="L105" s="263">
        <v>14.05</v>
      </c>
      <c r="M105" s="263">
        <v>43.496569999999998</v>
      </c>
    </row>
    <row r="106" spans="1:13">
      <c r="A106" s="254">
        <v>96</v>
      </c>
      <c r="B106" s="263" t="s">
        <v>330</v>
      </c>
      <c r="C106" s="264">
        <v>538.04999999999995</v>
      </c>
      <c r="D106" s="265">
        <v>531.7166666666667</v>
      </c>
      <c r="E106" s="265">
        <v>523.43333333333339</v>
      </c>
      <c r="F106" s="265">
        <v>508.81666666666672</v>
      </c>
      <c r="G106" s="265">
        <v>500.53333333333342</v>
      </c>
      <c r="H106" s="265">
        <v>546.33333333333337</v>
      </c>
      <c r="I106" s="265">
        <v>554.61666666666667</v>
      </c>
      <c r="J106" s="265">
        <v>569.23333333333335</v>
      </c>
      <c r="K106" s="263">
        <v>540</v>
      </c>
      <c r="L106" s="263">
        <v>517.1</v>
      </c>
      <c r="M106" s="263">
        <v>23.120539999999998</v>
      </c>
    </row>
    <row r="107" spans="1:13">
      <c r="A107" s="254">
        <v>97</v>
      </c>
      <c r="B107" s="263" t="s">
        <v>331</v>
      </c>
      <c r="C107" s="264">
        <v>300.25</v>
      </c>
      <c r="D107" s="265">
        <v>300.63333333333333</v>
      </c>
      <c r="E107" s="265">
        <v>295.26666666666665</v>
      </c>
      <c r="F107" s="265">
        <v>290.2833333333333</v>
      </c>
      <c r="G107" s="265">
        <v>284.91666666666663</v>
      </c>
      <c r="H107" s="265">
        <v>305.61666666666667</v>
      </c>
      <c r="I107" s="265">
        <v>310.98333333333335</v>
      </c>
      <c r="J107" s="265">
        <v>315.9666666666667</v>
      </c>
      <c r="K107" s="263">
        <v>306</v>
      </c>
      <c r="L107" s="263">
        <v>295.64999999999998</v>
      </c>
      <c r="M107" s="263">
        <v>3.44469</v>
      </c>
    </row>
    <row r="108" spans="1:13">
      <c r="A108" s="254">
        <v>98</v>
      </c>
      <c r="B108" s="271" t="s">
        <v>79</v>
      </c>
      <c r="C108" s="264">
        <v>459.3</v>
      </c>
      <c r="D108" s="265">
        <v>460.2166666666667</v>
      </c>
      <c r="E108" s="265">
        <v>454.58333333333337</v>
      </c>
      <c r="F108" s="265">
        <v>449.86666666666667</v>
      </c>
      <c r="G108" s="265">
        <v>444.23333333333335</v>
      </c>
      <c r="H108" s="265">
        <v>464.93333333333339</v>
      </c>
      <c r="I108" s="265">
        <v>470.56666666666672</v>
      </c>
      <c r="J108" s="265">
        <v>475.28333333333342</v>
      </c>
      <c r="K108" s="263">
        <v>465.85</v>
      </c>
      <c r="L108" s="263">
        <v>455.5</v>
      </c>
      <c r="M108" s="263">
        <v>4.8045299999999997</v>
      </c>
    </row>
    <row r="109" spans="1:13">
      <c r="A109" s="254">
        <v>99</v>
      </c>
      <c r="B109" s="263" t="s">
        <v>332</v>
      </c>
      <c r="C109" s="264">
        <v>3717</v>
      </c>
      <c r="D109" s="265">
        <v>3729.1166666666668</v>
      </c>
      <c r="E109" s="265">
        <v>3598.2333333333336</v>
      </c>
      <c r="F109" s="265">
        <v>3479.4666666666667</v>
      </c>
      <c r="G109" s="265">
        <v>3348.5833333333335</v>
      </c>
      <c r="H109" s="265">
        <v>3847.8833333333337</v>
      </c>
      <c r="I109" s="265">
        <v>3978.7666666666669</v>
      </c>
      <c r="J109" s="265">
        <v>4097.5333333333338</v>
      </c>
      <c r="K109" s="263">
        <v>3860</v>
      </c>
      <c r="L109" s="263">
        <v>3610.35</v>
      </c>
      <c r="M109" s="263">
        <v>0.59040000000000004</v>
      </c>
    </row>
    <row r="110" spans="1:13">
      <c r="A110" s="254">
        <v>100</v>
      </c>
      <c r="B110" s="263" t="s">
        <v>333</v>
      </c>
      <c r="C110" s="264">
        <v>175.25</v>
      </c>
      <c r="D110" s="265">
        <v>175.5</v>
      </c>
      <c r="E110" s="265">
        <v>169.8</v>
      </c>
      <c r="F110" s="265">
        <v>164.35000000000002</v>
      </c>
      <c r="G110" s="265">
        <v>158.65000000000003</v>
      </c>
      <c r="H110" s="265">
        <v>180.95</v>
      </c>
      <c r="I110" s="265">
        <v>186.64999999999998</v>
      </c>
      <c r="J110" s="265">
        <v>192.09999999999997</v>
      </c>
      <c r="K110" s="263">
        <v>181.2</v>
      </c>
      <c r="L110" s="263">
        <v>170.05</v>
      </c>
      <c r="M110" s="263">
        <v>2.62751</v>
      </c>
    </row>
    <row r="111" spans="1:13">
      <c r="A111" s="254">
        <v>101</v>
      </c>
      <c r="B111" s="263" t="s">
        <v>334</v>
      </c>
      <c r="C111" s="264">
        <v>241.9</v>
      </c>
      <c r="D111" s="265">
        <v>243.30000000000004</v>
      </c>
      <c r="E111" s="265">
        <v>237.65000000000009</v>
      </c>
      <c r="F111" s="265">
        <v>233.40000000000006</v>
      </c>
      <c r="G111" s="265">
        <v>227.75000000000011</v>
      </c>
      <c r="H111" s="265">
        <v>247.55000000000007</v>
      </c>
      <c r="I111" s="265">
        <v>253.2</v>
      </c>
      <c r="J111" s="265">
        <v>257.45000000000005</v>
      </c>
      <c r="K111" s="263">
        <v>248.95</v>
      </c>
      <c r="L111" s="263">
        <v>239.05</v>
      </c>
      <c r="M111" s="263">
        <v>20.469609999999999</v>
      </c>
    </row>
    <row r="112" spans="1:13">
      <c r="A112" s="254">
        <v>102</v>
      </c>
      <c r="B112" s="263" t="s">
        <v>335</v>
      </c>
      <c r="C112" s="264">
        <v>95.2</v>
      </c>
      <c r="D112" s="265">
        <v>95.816666666666663</v>
      </c>
      <c r="E112" s="265">
        <v>94.383333333333326</v>
      </c>
      <c r="F112" s="265">
        <v>93.566666666666663</v>
      </c>
      <c r="G112" s="265">
        <v>92.133333333333326</v>
      </c>
      <c r="H112" s="265">
        <v>96.633333333333326</v>
      </c>
      <c r="I112" s="265">
        <v>98.066666666666663</v>
      </c>
      <c r="J112" s="265">
        <v>98.883333333333326</v>
      </c>
      <c r="K112" s="263">
        <v>97.25</v>
      </c>
      <c r="L112" s="263">
        <v>95</v>
      </c>
      <c r="M112" s="263">
        <v>4.9176700000000002</v>
      </c>
    </row>
    <row r="113" spans="1:13">
      <c r="A113" s="254">
        <v>103</v>
      </c>
      <c r="B113" s="263" t="s">
        <v>336</v>
      </c>
      <c r="C113" s="264">
        <v>548.95000000000005</v>
      </c>
      <c r="D113" s="265">
        <v>546.05000000000007</v>
      </c>
      <c r="E113" s="265">
        <v>539.85000000000014</v>
      </c>
      <c r="F113" s="265">
        <v>530.75000000000011</v>
      </c>
      <c r="G113" s="265">
        <v>524.55000000000018</v>
      </c>
      <c r="H113" s="265">
        <v>555.15000000000009</v>
      </c>
      <c r="I113" s="265">
        <v>561.35000000000014</v>
      </c>
      <c r="J113" s="265">
        <v>570.45000000000005</v>
      </c>
      <c r="K113" s="263">
        <v>552.25</v>
      </c>
      <c r="L113" s="263">
        <v>536.95000000000005</v>
      </c>
      <c r="M113" s="263">
        <v>0.59923000000000004</v>
      </c>
    </row>
    <row r="114" spans="1:13">
      <c r="A114" s="254">
        <v>104</v>
      </c>
      <c r="B114" s="263" t="s">
        <v>81</v>
      </c>
      <c r="C114" s="264">
        <v>468.55</v>
      </c>
      <c r="D114" s="265">
        <v>470.56666666666666</v>
      </c>
      <c r="E114" s="265">
        <v>463.33333333333331</v>
      </c>
      <c r="F114" s="265">
        <v>458.11666666666667</v>
      </c>
      <c r="G114" s="265">
        <v>450.88333333333333</v>
      </c>
      <c r="H114" s="265">
        <v>475.7833333333333</v>
      </c>
      <c r="I114" s="265">
        <v>483.01666666666665</v>
      </c>
      <c r="J114" s="265">
        <v>488.23333333333329</v>
      </c>
      <c r="K114" s="263">
        <v>477.8</v>
      </c>
      <c r="L114" s="263">
        <v>465.35</v>
      </c>
      <c r="M114" s="263">
        <v>25.726330000000001</v>
      </c>
    </row>
    <row r="115" spans="1:13">
      <c r="A115" s="254">
        <v>105</v>
      </c>
      <c r="B115" s="263" t="s">
        <v>82</v>
      </c>
      <c r="C115" s="264">
        <v>848.55</v>
      </c>
      <c r="D115" s="265">
        <v>852.80000000000007</v>
      </c>
      <c r="E115" s="265">
        <v>841.25000000000011</v>
      </c>
      <c r="F115" s="265">
        <v>833.95</v>
      </c>
      <c r="G115" s="265">
        <v>822.40000000000009</v>
      </c>
      <c r="H115" s="265">
        <v>860.10000000000014</v>
      </c>
      <c r="I115" s="265">
        <v>871.65000000000009</v>
      </c>
      <c r="J115" s="265">
        <v>878.95000000000016</v>
      </c>
      <c r="K115" s="263">
        <v>864.35</v>
      </c>
      <c r="L115" s="263">
        <v>845.5</v>
      </c>
      <c r="M115" s="263">
        <v>24.730119999999999</v>
      </c>
    </row>
    <row r="116" spans="1:13">
      <c r="A116" s="254">
        <v>106</v>
      </c>
      <c r="B116" s="263" t="s">
        <v>232</v>
      </c>
      <c r="C116" s="264">
        <v>162.94999999999999</v>
      </c>
      <c r="D116" s="265">
        <v>163.70000000000002</v>
      </c>
      <c r="E116" s="265">
        <v>160.75000000000003</v>
      </c>
      <c r="F116" s="265">
        <v>158.55000000000001</v>
      </c>
      <c r="G116" s="265">
        <v>155.60000000000002</v>
      </c>
      <c r="H116" s="265">
        <v>165.90000000000003</v>
      </c>
      <c r="I116" s="265">
        <v>168.85000000000002</v>
      </c>
      <c r="J116" s="265">
        <v>171.05000000000004</v>
      </c>
      <c r="K116" s="263">
        <v>166.65</v>
      </c>
      <c r="L116" s="263">
        <v>161.5</v>
      </c>
      <c r="M116" s="263">
        <v>23.650649999999999</v>
      </c>
    </row>
    <row r="117" spans="1:13">
      <c r="A117" s="254">
        <v>107</v>
      </c>
      <c r="B117" s="263" t="s">
        <v>83</v>
      </c>
      <c r="C117" s="264">
        <v>133.85</v>
      </c>
      <c r="D117" s="265">
        <v>134.53333333333333</v>
      </c>
      <c r="E117" s="265">
        <v>132.06666666666666</v>
      </c>
      <c r="F117" s="265">
        <v>130.28333333333333</v>
      </c>
      <c r="G117" s="265">
        <v>127.81666666666666</v>
      </c>
      <c r="H117" s="265">
        <v>136.31666666666666</v>
      </c>
      <c r="I117" s="265">
        <v>138.7833333333333</v>
      </c>
      <c r="J117" s="265">
        <v>140.56666666666666</v>
      </c>
      <c r="K117" s="263">
        <v>137</v>
      </c>
      <c r="L117" s="263">
        <v>132.75</v>
      </c>
      <c r="M117" s="263">
        <v>164.53706</v>
      </c>
    </row>
    <row r="118" spans="1:13">
      <c r="A118" s="254">
        <v>108</v>
      </c>
      <c r="B118" s="263" t="s">
        <v>337</v>
      </c>
      <c r="C118" s="264">
        <v>350.5</v>
      </c>
      <c r="D118" s="265">
        <v>351.5</v>
      </c>
      <c r="E118" s="265">
        <v>347</v>
      </c>
      <c r="F118" s="265">
        <v>343.5</v>
      </c>
      <c r="G118" s="265">
        <v>339</v>
      </c>
      <c r="H118" s="265">
        <v>355</v>
      </c>
      <c r="I118" s="265">
        <v>359.5</v>
      </c>
      <c r="J118" s="265">
        <v>363</v>
      </c>
      <c r="K118" s="263">
        <v>356</v>
      </c>
      <c r="L118" s="263">
        <v>348</v>
      </c>
      <c r="M118" s="263">
        <v>2.22498</v>
      </c>
    </row>
    <row r="119" spans="1:13">
      <c r="A119" s="254">
        <v>109</v>
      </c>
      <c r="B119" s="263" t="s">
        <v>825</v>
      </c>
      <c r="C119" s="264">
        <v>2611.8000000000002</v>
      </c>
      <c r="D119" s="265">
        <v>2637.2333333333336</v>
      </c>
      <c r="E119" s="265">
        <v>2574.5666666666671</v>
      </c>
      <c r="F119" s="265">
        <v>2537.3333333333335</v>
      </c>
      <c r="G119" s="265">
        <v>2474.666666666667</v>
      </c>
      <c r="H119" s="265">
        <v>2674.4666666666672</v>
      </c>
      <c r="I119" s="265">
        <v>2737.1333333333332</v>
      </c>
      <c r="J119" s="265">
        <v>2774.3666666666672</v>
      </c>
      <c r="K119" s="263">
        <v>2699.9</v>
      </c>
      <c r="L119" s="263">
        <v>2600</v>
      </c>
      <c r="M119" s="263">
        <v>3.81351</v>
      </c>
    </row>
    <row r="120" spans="1:13">
      <c r="A120" s="254">
        <v>110</v>
      </c>
      <c r="B120" s="263" t="s">
        <v>84</v>
      </c>
      <c r="C120" s="264">
        <v>1591.05</v>
      </c>
      <c r="D120" s="265">
        <v>1596.55</v>
      </c>
      <c r="E120" s="265">
        <v>1579.55</v>
      </c>
      <c r="F120" s="265">
        <v>1568.05</v>
      </c>
      <c r="G120" s="265">
        <v>1551.05</v>
      </c>
      <c r="H120" s="265">
        <v>1608.05</v>
      </c>
      <c r="I120" s="265">
        <v>1625.05</v>
      </c>
      <c r="J120" s="265">
        <v>1636.55</v>
      </c>
      <c r="K120" s="263">
        <v>1613.55</v>
      </c>
      <c r="L120" s="263">
        <v>1585.05</v>
      </c>
      <c r="M120" s="263">
        <v>2.2502800000000001</v>
      </c>
    </row>
    <row r="121" spans="1:13">
      <c r="A121" s="254">
        <v>111</v>
      </c>
      <c r="B121" s="263" t="s">
        <v>85</v>
      </c>
      <c r="C121" s="264">
        <v>549.5</v>
      </c>
      <c r="D121" s="265">
        <v>539.38333333333333</v>
      </c>
      <c r="E121" s="265">
        <v>505.7166666666667</v>
      </c>
      <c r="F121" s="265">
        <v>461.93333333333339</v>
      </c>
      <c r="G121" s="265">
        <v>428.26666666666677</v>
      </c>
      <c r="H121" s="265">
        <v>583.16666666666663</v>
      </c>
      <c r="I121" s="265">
        <v>616.83333333333337</v>
      </c>
      <c r="J121" s="265">
        <v>660.61666666666656</v>
      </c>
      <c r="K121" s="263">
        <v>573.04999999999995</v>
      </c>
      <c r="L121" s="263">
        <v>495.6</v>
      </c>
      <c r="M121" s="263">
        <v>140.59902</v>
      </c>
    </row>
    <row r="122" spans="1:13">
      <c r="A122" s="254">
        <v>112</v>
      </c>
      <c r="B122" s="263" t="s">
        <v>233</v>
      </c>
      <c r="C122" s="264">
        <v>756.25</v>
      </c>
      <c r="D122" s="265">
        <v>758.69999999999993</v>
      </c>
      <c r="E122" s="265">
        <v>749.54999999999984</v>
      </c>
      <c r="F122" s="265">
        <v>742.84999999999991</v>
      </c>
      <c r="G122" s="265">
        <v>733.69999999999982</v>
      </c>
      <c r="H122" s="265">
        <v>765.39999999999986</v>
      </c>
      <c r="I122" s="265">
        <v>774.55</v>
      </c>
      <c r="J122" s="265">
        <v>781.24999999999989</v>
      </c>
      <c r="K122" s="263">
        <v>767.85</v>
      </c>
      <c r="L122" s="263">
        <v>752</v>
      </c>
      <c r="M122" s="263">
        <v>1.9776899999999999</v>
      </c>
    </row>
    <row r="123" spans="1:13">
      <c r="A123" s="254">
        <v>113</v>
      </c>
      <c r="B123" s="263" t="s">
        <v>338</v>
      </c>
      <c r="C123" s="264">
        <v>721.5</v>
      </c>
      <c r="D123" s="265">
        <v>716.15</v>
      </c>
      <c r="E123" s="265">
        <v>707</v>
      </c>
      <c r="F123" s="265">
        <v>692.5</v>
      </c>
      <c r="G123" s="265">
        <v>683.35</v>
      </c>
      <c r="H123" s="265">
        <v>730.65</v>
      </c>
      <c r="I123" s="265">
        <v>739.79999999999984</v>
      </c>
      <c r="J123" s="265">
        <v>754.3</v>
      </c>
      <c r="K123" s="263">
        <v>725.3</v>
      </c>
      <c r="L123" s="263">
        <v>701.65</v>
      </c>
      <c r="M123" s="263">
        <v>1.0338400000000001</v>
      </c>
    </row>
    <row r="124" spans="1:13">
      <c r="A124" s="254">
        <v>114</v>
      </c>
      <c r="B124" s="263" t="s">
        <v>234</v>
      </c>
      <c r="C124" s="264">
        <v>398.9</v>
      </c>
      <c r="D124" s="265">
        <v>396.7166666666667</v>
      </c>
      <c r="E124" s="265">
        <v>393.68333333333339</v>
      </c>
      <c r="F124" s="265">
        <v>388.4666666666667</v>
      </c>
      <c r="G124" s="265">
        <v>385.43333333333339</v>
      </c>
      <c r="H124" s="265">
        <v>401.93333333333339</v>
      </c>
      <c r="I124" s="265">
        <v>404.9666666666667</v>
      </c>
      <c r="J124" s="265">
        <v>410.18333333333339</v>
      </c>
      <c r="K124" s="263">
        <v>399.75</v>
      </c>
      <c r="L124" s="263">
        <v>391.5</v>
      </c>
      <c r="M124" s="263">
        <v>24.948650000000001</v>
      </c>
    </row>
    <row r="125" spans="1:13">
      <c r="A125" s="254">
        <v>115</v>
      </c>
      <c r="B125" s="263" t="s">
        <v>86</v>
      </c>
      <c r="C125" s="264">
        <v>753.75</v>
      </c>
      <c r="D125" s="265">
        <v>760.73333333333323</v>
      </c>
      <c r="E125" s="265">
        <v>743.31666666666649</v>
      </c>
      <c r="F125" s="265">
        <v>732.88333333333321</v>
      </c>
      <c r="G125" s="265">
        <v>715.46666666666647</v>
      </c>
      <c r="H125" s="265">
        <v>771.16666666666652</v>
      </c>
      <c r="I125" s="265">
        <v>788.58333333333326</v>
      </c>
      <c r="J125" s="265">
        <v>799.01666666666654</v>
      </c>
      <c r="K125" s="263">
        <v>778.15</v>
      </c>
      <c r="L125" s="263">
        <v>750.3</v>
      </c>
      <c r="M125" s="263">
        <v>11.12501</v>
      </c>
    </row>
    <row r="126" spans="1:13">
      <c r="A126" s="254">
        <v>116</v>
      </c>
      <c r="B126" s="263" t="s">
        <v>339</v>
      </c>
      <c r="C126" s="264">
        <v>626.1</v>
      </c>
      <c r="D126" s="265">
        <v>630.36666666666667</v>
      </c>
      <c r="E126" s="265">
        <v>619.73333333333335</v>
      </c>
      <c r="F126" s="265">
        <v>613.36666666666667</v>
      </c>
      <c r="G126" s="265">
        <v>602.73333333333335</v>
      </c>
      <c r="H126" s="265">
        <v>636.73333333333335</v>
      </c>
      <c r="I126" s="265">
        <v>647.36666666666679</v>
      </c>
      <c r="J126" s="265">
        <v>653.73333333333335</v>
      </c>
      <c r="K126" s="263">
        <v>641</v>
      </c>
      <c r="L126" s="263">
        <v>624</v>
      </c>
      <c r="M126" s="263">
        <v>3.1341800000000002</v>
      </c>
    </row>
    <row r="127" spans="1:13">
      <c r="A127" s="254">
        <v>117</v>
      </c>
      <c r="B127" s="263" t="s">
        <v>340</v>
      </c>
      <c r="C127" s="264">
        <v>86.65</v>
      </c>
      <c r="D127" s="265">
        <v>86.983333333333334</v>
      </c>
      <c r="E127" s="265">
        <v>85.466666666666669</v>
      </c>
      <c r="F127" s="265">
        <v>84.283333333333331</v>
      </c>
      <c r="G127" s="265">
        <v>82.766666666666666</v>
      </c>
      <c r="H127" s="265">
        <v>88.166666666666671</v>
      </c>
      <c r="I127" s="265">
        <v>89.683333333333351</v>
      </c>
      <c r="J127" s="265">
        <v>90.866666666666674</v>
      </c>
      <c r="K127" s="263">
        <v>88.5</v>
      </c>
      <c r="L127" s="263">
        <v>85.8</v>
      </c>
      <c r="M127" s="263">
        <v>7.9275500000000001</v>
      </c>
    </row>
    <row r="128" spans="1:13">
      <c r="A128" s="254">
        <v>118</v>
      </c>
      <c r="B128" s="263" t="s">
        <v>341</v>
      </c>
      <c r="C128" s="264">
        <v>110</v>
      </c>
      <c r="D128" s="265">
        <v>110.81666666666666</v>
      </c>
      <c r="E128" s="265">
        <v>108.13333333333333</v>
      </c>
      <c r="F128" s="265">
        <v>106.26666666666667</v>
      </c>
      <c r="G128" s="265">
        <v>103.58333333333333</v>
      </c>
      <c r="H128" s="265">
        <v>112.68333333333332</v>
      </c>
      <c r="I128" s="265">
        <v>115.36666666666666</v>
      </c>
      <c r="J128" s="265">
        <v>117.23333333333332</v>
      </c>
      <c r="K128" s="263">
        <v>113.5</v>
      </c>
      <c r="L128" s="263">
        <v>108.95</v>
      </c>
      <c r="M128" s="263">
        <v>12.828889999999999</v>
      </c>
    </row>
    <row r="129" spans="1:13">
      <c r="A129" s="254">
        <v>119</v>
      </c>
      <c r="B129" s="263" t="s">
        <v>342</v>
      </c>
      <c r="C129" s="264">
        <v>472.45</v>
      </c>
      <c r="D129" s="265">
        <v>471.4666666666667</v>
      </c>
      <c r="E129" s="265">
        <v>462.93333333333339</v>
      </c>
      <c r="F129" s="265">
        <v>453.41666666666669</v>
      </c>
      <c r="G129" s="265">
        <v>444.88333333333338</v>
      </c>
      <c r="H129" s="265">
        <v>480.98333333333341</v>
      </c>
      <c r="I129" s="265">
        <v>489.51666666666671</v>
      </c>
      <c r="J129" s="265">
        <v>499.03333333333342</v>
      </c>
      <c r="K129" s="263">
        <v>480</v>
      </c>
      <c r="L129" s="263">
        <v>461.95</v>
      </c>
      <c r="M129" s="263">
        <v>1.2093400000000001</v>
      </c>
    </row>
    <row r="130" spans="1:13">
      <c r="A130" s="254">
        <v>120</v>
      </c>
      <c r="B130" s="263" t="s">
        <v>92</v>
      </c>
      <c r="C130" s="264">
        <v>311.75</v>
      </c>
      <c r="D130" s="265">
        <v>312.25</v>
      </c>
      <c r="E130" s="265">
        <v>308.10000000000002</v>
      </c>
      <c r="F130" s="265">
        <v>304.45000000000005</v>
      </c>
      <c r="G130" s="265">
        <v>300.30000000000007</v>
      </c>
      <c r="H130" s="265">
        <v>315.89999999999998</v>
      </c>
      <c r="I130" s="265">
        <v>320.04999999999995</v>
      </c>
      <c r="J130" s="265">
        <v>323.69999999999993</v>
      </c>
      <c r="K130" s="263">
        <v>316.39999999999998</v>
      </c>
      <c r="L130" s="263">
        <v>308.60000000000002</v>
      </c>
      <c r="M130" s="263">
        <v>165.00467</v>
      </c>
    </row>
    <row r="131" spans="1:13">
      <c r="A131" s="254">
        <v>121</v>
      </c>
      <c r="B131" s="263" t="s">
        <v>87</v>
      </c>
      <c r="C131" s="264">
        <v>534</v>
      </c>
      <c r="D131" s="265">
        <v>536.83333333333337</v>
      </c>
      <c r="E131" s="265">
        <v>529.2166666666667</v>
      </c>
      <c r="F131" s="265">
        <v>524.43333333333328</v>
      </c>
      <c r="G131" s="265">
        <v>516.81666666666661</v>
      </c>
      <c r="H131" s="265">
        <v>541.61666666666679</v>
      </c>
      <c r="I131" s="265">
        <v>549.23333333333335</v>
      </c>
      <c r="J131" s="265">
        <v>554.01666666666688</v>
      </c>
      <c r="K131" s="263">
        <v>544.45000000000005</v>
      </c>
      <c r="L131" s="263">
        <v>532.04999999999995</v>
      </c>
      <c r="M131" s="263">
        <v>42.182650000000002</v>
      </c>
    </row>
    <row r="132" spans="1:13">
      <c r="A132" s="254">
        <v>122</v>
      </c>
      <c r="B132" s="263" t="s">
        <v>235</v>
      </c>
      <c r="C132" s="264">
        <v>1481.45</v>
      </c>
      <c r="D132" s="265">
        <v>1455.1499999999999</v>
      </c>
      <c r="E132" s="265">
        <v>1410.2999999999997</v>
      </c>
      <c r="F132" s="265">
        <v>1339.1499999999999</v>
      </c>
      <c r="G132" s="265">
        <v>1294.2999999999997</v>
      </c>
      <c r="H132" s="265">
        <v>1526.2999999999997</v>
      </c>
      <c r="I132" s="265">
        <v>1571.1499999999996</v>
      </c>
      <c r="J132" s="265">
        <v>1642.2999999999997</v>
      </c>
      <c r="K132" s="263">
        <v>1500</v>
      </c>
      <c r="L132" s="263">
        <v>1384</v>
      </c>
      <c r="M132" s="263">
        <v>5.8240299999999996</v>
      </c>
    </row>
    <row r="133" spans="1:13">
      <c r="A133" s="254">
        <v>123</v>
      </c>
      <c r="B133" s="263" t="s">
        <v>343</v>
      </c>
      <c r="C133" s="264">
        <v>1110.6500000000001</v>
      </c>
      <c r="D133" s="265">
        <v>1121.2166666666667</v>
      </c>
      <c r="E133" s="265">
        <v>1083.4333333333334</v>
      </c>
      <c r="F133" s="265">
        <v>1056.2166666666667</v>
      </c>
      <c r="G133" s="265">
        <v>1018.4333333333334</v>
      </c>
      <c r="H133" s="265">
        <v>1148.4333333333334</v>
      </c>
      <c r="I133" s="265">
        <v>1186.2166666666667</v>
      </c>
      <c r="J133" s="265">
        <v>1213.4333333333334</v>
      </c>
      <c r="K133" s="263">
        <v>1159</v>
      </c>
      <c r="L133" s="263">
        <v>1094</v>
      </c>
      <c r="M133" s="263">
        <v>9.6090900000000001</v>
      </c>
    </row>
    <row r="134" spans="1:13">
      <c r="A134" s="254">
        <v>124</v>
      </c>
      <c r="B134" s="263" t="s">
        <v>344</v>
      </c>
      <c r="C134" s="264">
        <v>158.75</v>
      </c>
      <c r="D134" s="265">
        <v>159.41666666666666</v>
      </c>
      <c r="E134" s="265">
        <v>155.98333333333332</v>
      </c>
      <c r="F134" s="265">
        <v>153.21666666666667</v>
      </c>
      <c r="G134" s="265">
        <v>149.78333333333333</v>
      </c>
      <c r="H134" s="265">
        <v>162.18333333333331</v>
      </c>
      <c r="I134" s="265">
        <v>165.61666666666665</v>
      </c>
      <c r="J134" s="265">
        <v>168.3833333333333</v>
      </c>
      <c r="K134" s="263">
        <v>162.85</v>
      </c>
      <c r="L134" s="263">
        <v>156.65</v>
      </c>
      <c r="M134" s="263">
        <v>23.092749999999999</v>
      </c>
    </row>
    <row r="135" spans="1:13">
      <c r="A135" s="254">
        <v>125</v>
      </c>
      <c r="B135" s="263" t="s">
        <v>840</v>
      </c>
      <c r="C135" s="264">
        <v>362.7</v>
      </c>
      <c r="D135" s="265">
        <v>363.23333333333335</v>
      </c>
      <c r="E135" s="265">
        <v>353.4666666666667</v>
      </c>
      <c r="F135" s="265">
        <v>344.23333333333335</v>
      </c>
      <c r="G135" s="265">
        <v>334.4666666666667</v>
      </c>
      <c r="H135" s="265">
        <v>372.4666666666667</v>
      </c>
      <c r="I135" s="265">
        <v>382.23333333333335</v>
      </c>
      <c r="J135" s="265">
        <v>391.4666666666667</v>
      </c>
      <c r="K135" s="263">
        <v>373</v>
      </c>
      <c r="L135" s="263">
        <v>354</v>
      </c>
      <c r="M135" s="263">
        <v>8.4737500000000008</v>
      </c>
    </row>
    <row r="136" spans="1:13">
      <c r="A136" s="254">
        <v>126</v>
      </c>
      <c r="B136" s="263" t="s">
        <v>741</v>
      </c>
      <c r="C136" s="264">
        <v>761.1</v>
      </c>
      <c r="D136" s="265">
        <v>765.33333333333337</v>
      </c>
      <c r="E136" s="265">
        <v>753.76666666666677</v>
      </c>
      <c r="F136" s="265">
        <v>746.43333333333339</v>
      </c>
      <c r="G136" s="265">
        <v>734.86666666666679</v>
      </c>
      <c r="H136" s="265">
        <v>772.66666666666674</v>
      </c>
      <c r="I136" s="265">
        <v>784.23333333333335</v>
      </c>
      <c r="J136" s="265">
        <v>791.56666666666672</v>
      </c>
      <c r="K136" s="263">
        <v>776.9</v>
      </c>
      <c r="L136" s="263">
        <v>758</v>
      </c>
      <c r="M136" s="263">
        <v>0.36246</v>
      </c>
    </row>
    <row r="137" spans="1:13">
      <c r="A137" s="254">
        <v>127</v>
      </c>
      <c r="B137" s="263" t="s">
        <v>346</v>
      </c>
      <c r="C137" s="264">
        <v>523.20000000000005</v>
      </c>
      <c r="D137" s="265">
        <v>529.4</v>
      </c>
      <c r="E137" s="265">
        <v>511.79999999999995</v>
      </c>
      <c r="F137" s="265">
        <v>500.4</v>
      </c>
      <c r="G137" s="265">
        <v>482.79999999999995</v>
      </c>
      <c r="H137" s="265">
        <v>540.79999999999995</v>
      </c>
      <c r="I137" s="265">
        <v>558.40000000000009</v>
      </c>
      <c r="J137" s="265">
        <v>569.79999999999995</v>
      </c>
      <c r="K137" s="263">
        <v>547</v>
      </c>
      <c r="L137" s="263">
        <v>518</v>
      </c>
      <c r="M137" s="263">
        <v>3.34219</v>
      </c>
    </row>
    <row r="138" spans="1:13">
      <c r="A138" s="254">
        <v>128</v>
      </c>
      <c r="B138" s="263" t="s">
        <v>89</v>
      </c>
      <c r="C138" s="264">
        <v>11.55</v>
      </c>
      <c r="D138" s="265">
        <v>11.716666666666669</v>
      </c>
      <c r="E138" s="265">
        <v>11.283333333333337</v>
      </c>
      <c r="F138" s="265">
        <v>11.016666666666667</v>
      </c>
      <c r="G138" s="265">
        <v>10.583333333333336</v>
      </c>
      <c r="H138" s="265">
        <v>11.983333333333338</v>
      </c>
      <c r="I138" s="265">
        <v>12.416666666666668</v>
      </c>
      <c r="J138" s="265">
        <v>12.683333333333339</v>
      </c>
      <c r="K138" s="263">
        <v>12.15</v>
      </c>
      <c r="L138" s="263">
        <v>11.45</v>
      </c>
      <c r="M138" s="263">
        <v>93.123379999999997</v>
      </c>
    </row>
    <row r="139" spans="1:13">
      <c r="A139" s="254">
        <v>129</v>
      </c>
      <c r="B139" s="263" t="s">
        <v>347</v>
      </c>
      <c r="C139" s="264">
        <v>123.35</v>
      </c>
      <c r="D139" s="265">
        <v>123.35000000000001</v>
      </c>
      <c r="E139" s="265">
        <v>119.25000000000001</v>
      </c>
      <c r="F139" s="265">
        <v>115.15</v>
      </c>
      <c r="G139" s="265">
        <v>111.05000000000001</v>
      </c>
      <c r="H139" s="265">
        <v>127.45000000000002</v>
      </c>
      <c r="I139" s="265">
        <v>131.55000000000001</v>
      </c>
      <c r="J139" s="265">
        <v>135.65000000000003</v>
      </c>
      <c r="K139" s="263">
        <v>127.45</v>
      </c>
      <c r="L139" s="263">
        <v>119.25</v>
      </c>
      <c r="M139" s="263">
        <v>8.1445000000000007</v>
      </c>
    </row>
    <row r="140" spans="1:13">
      <c r="A140" s="254">
        <v>130</v>
      </c>
      <c r="B140" s="263" t="s">
        <v>90</v>
      </c>
      <c r="C140" s="264">
        <v>3719.4</v>
      </c>
      <c r="D140" s="265">
        <v>3722.7999999999997</v>
      </c>
      <c r="E140" s="265">
        <v>3691.7499999999995</v>
      </c>
      <c r="F140" s="265">
        <v>3664.1</v>
      </c>
      <c r="G140" s="265">
        <v>3633.0499999999997</v>
      </c>
      <c r="H140" s="265">
        <v>3750.4499999999994</v>
      </c>
      <c r="I140" s="265">
        <v>3781.4999999999995</v>
      </c>
      <c r="J140" s="265">
        <v>3809.1499999999992</v>
      </c>
      <c r="K140" s="263">
        <v>3753.85</v>
      </c>
      <c r="L140" s="263">
        <v>3695.15</v>
      </c>
      <c r="M140" s="263">
        <v>5.61226</v>
      </c>
    </row>
    <row r="141" spans="1:13">
      <c r="A141" s="254">
        <v>131</v>
      </c>
      <c r="B141" s="263" t="s">
        <v>348</v>
      </c>
      <c r="C141" s="264">
        <v>18673.099999999999</v>
      </c>
      <c r="D141" s="265">
        <v>18908.333333333332</v>
      </c>
      <c r="E141" s="265">
        <v>18116.666666666664</v>
      </c>
      <c r="F141" s="265">
        <v>17560.233333333334</v>
      </c>
      <c r="G141" s="265">
        <v>16768.566666666666</v>
      </c>
      <c r="H141" s="265">
        <v>19464.766666666663</v>
      </c>
      <c r="I141" s="265">
        <v>20256.433333333327</v>
      </c>
      <c r="J141" s="265">
        <v>20812.866666666661</v>
      </c>
      <c r="K141" s="263">
        <v>19700</v>
      </c>
      <c r="L141" s="263">
        <v>18351.900000000001</v>
      </c>
      <c r="M141" s="263">
        <v>1.0069999999999999</v>
      </c>
    </row>
    <row r="142" spans="1:13">
      <c r="A142" s="254">
        <v>132</v>
      </c>
      <c r="B142" s="263" t="s">
        <v>349</v>
      </c>
      <c r="C142" s="264">
        <v>2426.0500000000002</v>
      </c>
      <c r="D142" s="265">
        <v>2423.4500000000003</v>
      </c>
      <c r="E142" s="265">
        <v>2392.6000000000004</v>
      </c>
      <c r="F142" s="265">
        <v>2359.15</v>
      </c>
      <c r="G142" s="265">
        <v>2328.3000000000002</v>
      </c>
      <c r="H142" s="265">
        <v>2456.9000000000005</v>
      </c>
      <c r="I142" s="265">
        <v>2487.75</v>
      </c>
      <c r="J142" s="265">
        <v>2521.2000000000007</v>
      </c>
      <c r="K142" s="263">
        <v>2454.3000000000002</v>
      </c>
      <c r="L142" s="263">
        <v>2390</v>
      </c>
      <c r="M142" s="263">
        <v>1.0903799999999999</v>
      </c>
    </row>
    <row r="143" spans="1:13">
      <c r="A143" s="254">
        <v>133</v>
      </c>
      <c r="B143" s="263" t="s">
        <v>93</v>
      </c>
      <c r="C143" s="264">
        <v>4792</v>
      </c>
      <c r="D143" s="265">
        <v>4812.2666666666664</v>
      </c>
      <c r="E143" s="265">
        <v>4764.7333333333327</v>
      </c>
      <c r="F143" s="265">
        <v>4737.4666666666662</v>
      </c>
      <c r="G143" s="265">
        <v>4689.9333333333325</v>
      </c>
      <c r="H143" s="265">
        <v>4839.5333333333328</v>
      </c>
      <c r="I143" s="265">
        <v>4887.0666666666657</v>
      </c>
      <c r="J143" s="265">
        <v>4914.333333333333</v>
      </c>
      <c r="K143" s="263">
        <v>4859.8</v>
      </c>
      <c r="L143" s="263">
        <v>4785</v>
      </c>
      <c r="M143" s="263">
        <v>5.0090199999999996</v>
      </c>
    </row>
    <row r="144" spans="1:13">
      <c r="A144" s="254">
        <v>134</v>
      </c>
      <c r="B144" s="263" t="s">
        <v>350</v>
      </c>
      <c r="C144" s="264">
        <v>319.39999999999998</v>
      </c>
      <c r="D144" s="265">
        <v>322.64999999999998</v>
      </c>
      <c r="E144" s="265">
        <v>313.89999999999998</v>
      </c>
      <c r="F144" s="265">
        <v>308.39999999999998</v>
      </c>
      <c r="G144" s="265">
        <v>299.64999999999998</v>
      </c>
      <c r="H144" s="265">
        <v>328.15</v>
      </c>
      <c r="I144" s="265">
        <v>336.9</v>
      </c>
      <c r="J144" s="265">
        <v>342.4</v>
      </c>
      <c r="K144" s="263">
        <v>331.4</v>
      </c>
      <c r="L144" s="263">
        <v>317.14999999999998</v>
      </c>
      <c r="M144" s="263">
        <v>2.29752</v>
      </c>
    </row>
    <row r="145" spans="1:13">
      <c r="A145" s="254">
        <v>135</v>
      </c>
      <c r="B145" s="263" t="s">
        <v>351</v>
      </c>
      <c r="C145" s="264">
        <v>98.55</v>
      </c>
      <c r="D145" s="265">
        <v>98.516666666666666</v>
      </c>
      <c r="E145" s="265">
        <v>97.583333333333329</v>
      </c>
      <c r="F145" s="265">
        <v>96.61666666666666</v>
      </c>
      <c r="G145" s="265">
        <v>95.683333333333323</v>
      </c>
      <c r="H145" s="265">
        <v>99.483333333333334</v>
      </c>
      <c r="I145" s="265">
        <v>100.41666666666667</v>
      </c>
      <c r="J145" s="265">
        <v>101.38333333333334</v>
      </c>
      <c r="K145" s="263">
        <v>99.45</v>
      </c>
      <c r="L145" s="263">
        <v>97.55</v>
      </c>
      <c r="M145" s="263">
        <v>12.27397</v>
      </c>
    </row>
    <row r="146" spans="1:13">
      <c r="A146" s="254">
        <v>136</v>
      </c>
      <c r="B146" s="263" t="s">
        <v>841</v>
      </c>
      <c r="C146" s="264">
        <v>220.3</v>
      </c>
      <c r="D146" s="265">
        <v>220.68333333333331</v>
      </c>
      <c r="E146" s="265">
        <v>214.81666666666661</v>
      </c>
      <c r="F146" s="265">
        <v>209.33333333333329</v>
      </c>
      <c r="G146" s="265">
        <v>203.46666666666658</v>
      </c>
      <c r="H146" s="265">
        <v>226.16666666666663</v>
      </c>
      <c r="I146" s="265">
        <v>232.03333333333336</v>
      </c>
      <c r="J146" s="265">
        <v>237.51666666666665</v>
      </c>
      <c r="K146" s="263">
        <v>226.55</v>
      </c>
      <c r="L146" s="263">
        <v>215.2</v>
      </c>
      <c r="M146" s="263">
        <v>11.84273</v>
      </c>
    </row>
    <row r="147" spans="1:13">
      <c r="A147" s="254">
        <v>137</v>
      </c>
      <c r="B147" s="263" t="s">
        <v>743</v>
      </c>
      <c r="C147" s="264">
        <v>1864.4</v>
      </c>
      <c r="D147" s="265">
        <v>1875.1000000000001</v>
      </c>
      <c r="E147" s="265">
        <v>1850.3000000000002</v>
      </c>
      <c r="F147" s="265">
        <v>1836.2</v>
      </c>
      <c r="G147" s="265">
        <v>1811.4</v>
      </c>
      <c r="H147" s="265">
        <v>1889.2000000000003</v>
      </c>
      <c r="I147" s="265">
        <v>1914</v>
      </c>
      <c r="J147" s="265">
        <v>1928.1000000000004</v>
      </c>
      <c r="K147" s="263">
        <v>1899.9</v>
      </c>
      <c r="L147" s="263">
        <v>1861</v>
      </c>
      <c r="M147" s="263">
        <v>5.3830000000000003E-2</v>
      </c>
    </row>
    <row r="148" spans="1:13">
      <c r="A148" s="254">
        <v>138</v>
      </c>
      <c r="B148" s="263" t="s">
        <v>236</v>
      </c>
      <c r="C148" s="264">
        <v>71.05</v>
      </c>
      <c r="D148" s="265">
        <v>70.649999999999991</v>
      </c>
      <c r="E148" s="265">
        <v>68.499999999999986</v>
      </c>
      <c r="F148" s="265">
        <v>65.949999999999989</v>
      </c>
      <c r="G148" s="265">
        <v>63.799999999999983</v>
      </c>
      <c r="H148" s="265">
        <v>73.199999999999989</v>
      </c>
      <c r="I148" s="265">
        <v>75.349999999999994</v>
      </c>
      <c r="J148" s="265">
        <v>77.899999999999991</v>
      </c>
      <c r="K148" s="263">
        <v>72.8</v>
      </c>
      <c r="L148" s="263">
        <v>68.099999999999994</v>
      </c>
      <c r="M148" s="263">
        <v>41.868589999999998</v>
      </c>
    </row>
    <row r="149" spans="1:13">
      <c r="A149" s="254">
        <v>139</v>
      </c>
      <c r="B149" s="263" t="s">
        <v>94</v>
      </c>
      <c r="C149" s="264">
        <v>2781.25</v>
      </c>
      <c r="D149" s="265">
        <v>2797.0833333333335</v>
      </c>
      <c r="E149" s="265">
        <v>2749.2166666666672</v>
      </c>
      <c r="F149" s="265">
        <v>2717.1833333333338</v>
      </c>
      <c r="G149" s="265">
        <v>2669.3166666666675</v>
      </c>
      <c r="H149" s="265">
        <v>2829.1166666666668</v>
      </c>
      <c r="I149" s="265">
        <v>2876.9833333333327</v>
      </c>
      <c r="J149" s="265">
        <v>2909.0166666666664</v>
      </c>
      <c r="K149" s="263">
        <v>2844.95</v>
      </c>
      <c r="L149" s="263">
        <v>2765.05</v>
      </c>
      <c r="M149" s="263">
        <v>19.074860000000001</v>
      </c>
    </row>
    <row r="150" spans="1:13">
      <c r="A150" s="254">
        <v>140</v>
      </c>
      <c r="B150" s="263" t="s">
        <v>352</v>
      </c>
      <c r="C150" s="264">
        <v>168</v>
      </c>
      <c r="D150" s="265">
        <v>168.1</v>
      </c>
      <c r="E150" s="265">
        <v>166.2</v>
      </c>
      <c r="F150" s="265">
        <v>164.4</v>
      </c>
      <c r="G150" s="265">
        <v>162.5</v>
      </c>
      <c r="H150" s="265">
        <v>169.89999999999998</v>
      </c>
      <c r="I150" s="265">
        <v>171.8</v>
      </c>
      <c r="J150" s="265">
        <v>173.59999999999997</v>
      </c>
      <c r="K150" s="263">
        <v>170</v>
      </c>
      <c r="L150" s="263">
        <v>166.3</v>
      </c>
      <c r="M150" s="263">
        <v>0.94906999999999997</v>
      </c>
    </row>
    <row r="151" spans="1:13">
      <c r="A151" s="254">
        <v>141</v>
      </c>
      <c r="B151" s="263" t="s">
        <v>237</v>
      </c>
      <c r="C151" s="264">
        <v>479.25</v>
      </c>
      <c r="D151" s="265">
        <v>481.18333333333339</v>
      </c>
      <c r="E151" s="265">
        <v>474.1666666666668</v>
      </c>
      <c r="F151" s="265">
        <v>469.08333333333343</v>
      </c>
      <c r="G151" s="265">
        <v>462.06666666666683</v>
      </c>
      <c r="H151" s="265">
        <v>486.26666666666677</v>
      </c>
      <c r="I151" s="265">
        <v>493.28333333333342</v>
      </c>
      <c r="J151" s="265">
        <v>498.36666666666673</v>
      </c>
      <c r="K151" s="263">
        <v>488.2</v>
      </c>
      <c r="L151" s="263">
        <v>476.1</v>
      </c>
      <c r="M151" s="263">
        <v>3.29562</v>
      </c>
    </row>
    <row r="152" spans="1:13">
      <c r="A152" s="254">
        <v>142</v>
      </c>
      <c r="B152" s="263" t="s">
        <v>238</v>
      </c>
      <c r="C152" s="264">
        <v>1478.65</v>
      </c>
      <c r="D152" s="265">
        <v>1486.2166666666665</v>
      </c>
      <c r="E152" s="265">
        <v>1462.4333333333329</v>
      </c>
      <c r="F152" s="265">
        <v>1446.2166666666665</v>
      </c>
      <c r="G152" s="265">
        <v>1422.4333333333329</v>
      </c>
      <c r="H152" s="265">
        <v>1502.4333333333329</v>
      </c>
      <c r="I152" s="265">
        <v>1526.2166666666662</v>
      </c>
      <c r="J152" s="265">
        <v>1542.4333333333329</v>
      </c>
      <c r="K152" s="263">
        <v>1510</v>
      </c>
      <c r="L152" s="263">
        <v>1470</v>
      </c>
      <c r="M152" s="263">
        <v>0.89964999999999995</v>
      </c>
    </row>
    <row r="153" spans="1:13">
      <c r="A153" s="254">
        <v>143</v>
      </c>
      <c r="B153" s="263" t="s">
        <v>239</v>
      </c>
      <c r="C153" s="264">
        <v>74.95</v>
      </c>
      <c r="D153" s="265">
        <v>74.899999999999991</v>
      </c>
      <c r="E153" s="265">
        <v>74.09999999999998</v>
      </c>
      <c r="F153" s="265">
        <v>73.249999999999986</v>
      </c>
      <c r="G153" s="265">
        <v>72.449999999999974</v>
      </c>
      <c r="H153" s="265">
        <v>75.749999999999986</v>
      </c>
      <c r="I153" s="265">
        <v>76.55</v>
      </c>
      <c r="J153" s="265">
        <v>77.399999999999991</v>
      </c>
      <c r="K153" s="263">
        <v>75.7</v>
      </c>
      <c r="L153" s="263">
        <v>74.05</v>
      </c>
      <c r="M153" s="263">
        <v>25.53059</v>
      </c>
    </row>
    <row r="154" spans="1:13">
      <c r="A154" s="254">
        <v>144</v>
      </c>
      <c r="B154" s="263" t="s">
        <v>95</v>
      </c>
      <c r="C154" s="264">
        <v>84.35</v>
      </c>
      <c r="D154" s="265">
        <v>84.649999999999991</v>
      </c>
      <c r="E154" s="265">
        <v>83.499999999999986</v>
      </c>
      <c r="F154" s="265">
        <v>82.649999999999991</v>
      </c>
      <c r="G154" s="265">
        <v>81.499999999999986</v>
      </c>
      <c r="H154" s="265">
        <v>85.499999999999986</v>
      </c>
      <c r="I154" s="265">
        <v>86.649999999999991</v>
      </c>
      <c r="J154" s="265">
        <v>87.499999999999986</v>
      </c>
      <c r="K154" s="263">
        <v>85.8</v>
      </c>
      <c r="L154" s="263">
        <v>83.8</v>
      </c>
      <c r="M154" s="263">
        <v>5.2387300000000003</v>
      </c>
    </row>
    <row r="155" spans="1:13">
      <c r="A155" s="254">
        <v>145</v>
      </c>
      <c r="B155" s="263" t="s">
        <v>353</v>
      </c>
      <c r="C155" s="264">
        <v>577.5</v>
      </c>
      <c r="D155" s="265">
        <v>579.03333333333342</v>
      </c>
      <c r="E155" s="265">
        <v>567.16666666666686</v>
      </c>
      <c r="F155" s="265">
        <v>556.83333333333348</v>
      </c>
      <c r="G155" s="265">
        <v>544.96666666666692</v>
      </c>
      <c r="H155" s="265">
        <v>589.36666666666679</v>
      </c>
      <c r="I155" s="265">
        <v>601.23333333333335</v>
      </c>
      <c r="J155" s="265">
        <v>611.56666666666672</v>
      </c>
      <c r="K155" s="263">
        <v>590.9</v>
      </c>
      <c r="L155" s="263">
        <v>568.70000000000005</v>
      </c>
      <c r="M155" s="263">
        <v>0.56820999999999999</v>
      </c>
    </row>
    <row r="156" spans="1:13">
      <c r="A156" s="254">
        <v>146</v>
      </c>
      <c r="B156" s="263" t="s">
        <v>96</v>
      </c>
      <c r="C156" s="264">
        <v>1423.9</v>
      </c>
      <c r="D156" s="265">
        <v>1422.9666666666665</v>
      </c>
      <c r="E156" s="265">
        <v>1409.9333333333329</v>
      </c>
      <c r="F156" s="265">
        <v>1395.9666666666665</v>
      </c>
      <c r="G156" s="265">
        <v>1382.9333333333329</v>
      </c>
      <c r="H156" s="265">
        <v>1436.9333333333329</v>
      </c>
      <c r="I156" s="265">
        <v>1449.9666666666662</v>
      </c>
      <c r="J156" s="265">
        <v>1463.9333333333329</v>
      </c>
      <c r="K156" s="263">
        <v>1436</v>
      </c>
      <c r="L156" s="263">
        <v>1409</v>
      </c>
      <c r="M156" s="263">
        <v>6.4346699999999997</v>
      </c>
    </row>
    <row r="157" spans="1:13">
      <c r="A157" s="254">
        <v>147</v>
      </c>
      <c r="B157" s="263" t="s">
        <v>97</v>
      </c>
      <c r="C157" s="264">
        <v>211.35</v>
      </c>
      <c r="D157" s="265">
        <v>211.85</v>
      </c>
      <c r="E157" s="265">
        <v>209.5</v>
      </c>
      <c r="F157" s="265">
        <v>207.65</v>
      </c>
      <c r="G157" s="265">
        <v>205.3</v>
      </c>
      <c r="H157" s="265">
        <v>213.7</v>
      </c>
      <c r="I157" s="265">
        <v>216.04999999999995</v>
      </c>
      <c r="J157" s="265">
        <v>217.89999999999998</v>
      </c>
      <c r="K157" s="263">
        <v>214.2</v>
      </c>
      <c r="L157" s="263">
        <v>210</v>
      </c>
      <c r="M157" s="263">
        <v>37.475059999999999</v>
      </c>
    </row>
    <row r="158" spans="1:13">
      <c r="A158" s="254">
        <v>148</v>
      </c>
      <c r="B158" s="263" t="s">
        <v>355</v>
      </c>
      <c r="C158" s="264">
        <v>289.75</v>
      </c>
      <c r="D158" s="265">
        <v>289.76666666666665</v>
      </c>
      <c r="E158" s="265">
        <v>285.0333333333333</v>
      </c>
      <c r="F158" s="265">
        <v>280.31666666666666</v>
      </c>
      <c r="G158" s="265">
        <v>275.58333333333331</v>
      </c>
      <c r="H158" s="265">
        <v>294.48333333333329</v>
      </c>
      <c r="I158" s="265">
        <v>299.21666666666664</v>
      </c>
      <c r="J158" s="265">
        <v>303.93333333333328</v>
      </c>
      <c r="K158" s="263">
        <v>294.5</v>
      </c>
      <c r="L158" s="263">
        <v>285.05</v>
      </c>
      <c r="M158" s="263">
        <v>2.01939</v>
      </c>
    </row>
    <row r="159" spans="1:13">
      <c r="A159" s="254">
        <v>149</v>
      </c>
      <c r="B159" s="263" t="s">
        <v>98</v>
      </c>
      <c r="C159" s="264">
        <v>83.15</v>
      </c>
      <c r="D159" s="265">
        <v>83.316666666666677</v>
      </c>
      <c r="E159" s="265">
        <v>82.483333333333348</v>
      </c>
      <c r="F159" s="265">
        <v>81.816666666666677</v>
      </c>
      <c r="G159" s="265">
        <v>80.983333333333348</v>
      </c>
      <c r="H159" s="265">
        <v>83.983333333333348</v>
      </c>
      <c r="I159" s="265">
        <v>84.816666666666691</v>
      </c>
      <c r="J159" s="265">
        <v>85.483333333333348</v>
      </c>
      <c r="K159" s="263">
        <v>84.15</v>
      </c>
      <c r="L159" s="263">
        <v>82.65</v>
      </c>
      <c r="M159" s="263">
        <v>129.11103</v>
      </c>
    </row>
    <row r="160" spans="1:13">
      <c r="A160" s="254">
        <v>150</v>
      </c>
      <c r="B160" s="263" t="s">
        <v>356</v>
      </c>
      <c r="C160" s="264">
        <v>2419.3000000000002</v>
      </c>
      <c r="D160" s="265">
        <v>2450.1</v>
      </c>
      <c r="E160" s="265">
        <v>2341.1999999999998</v>
      </c>
      <c r="F160" s="265">
        <v>2263.1</v>
      </c>
      <c r="G160" s="265">
        <v>2154.1999999999998</v>
      </c>
      <c r="H160" s="265">
        <v>2528.1999999999998</v>
      </c>
      <c r="I160" s="265">
        <v>2637.1000000000004</v>
      </c>
      <c r="J160" s="265">
        <v>2715.2</v>
      </c>
      <c r="K160" s="263">
        <v>2559</v>
      </c>
      <c r="L160" s="263">
        <v>2372</v>
      </c>
      <c r="M160" s="263">
        <v>1.52755</v>
      </c>
    </row>
    <row r="161" spans="1:13">
      <c r="A161" s="254">
        <v>151</v>
      </c>
      <c r="B161" s="263" t="s">
        <v>357</v>
      </c>
      <c r="C161" s="264">
        <v>392.85</v>
      </c>
      <c r="D161" s="265">
        <v>392.58333333333331</v>
      </c>
      <c r="E161" s="265">
        <v>375.36666666666662</v>
      </c>
      <c r="F161" s="265">
        <v>357.88333333333333</v>
      </c>
      <c r="G161" s="265">
        <v>340.66666666666663</v>
      </c>
      <c r="H161" s="265">
        <v>410.06666666666661</v>
      </c>
      <c r="I161" s="265">
        <v>427.2833333333333</v>
      </c>
      <c r="J161" s="265">
        <v>444.76666666666659</v>
      </c>
      <c r="K161" s="263">
        <v>409.8</v>
      </c>
      <c r="L161" s="263">
        <v>375.1</v>
      </c>
      <c r="M161" s="263">
        <v>20.073599999999999</v>
      </c>
    </row>
    <row r="162" spans="1:13">
      <c r="A162" s="254">
        <v>152</v>
      </c>
      <c r="B162" s="263" t="s">
        <v>358</v>
      </c>
      <c r="C162" s="264">
        <v>675.8</v>
      </c>
      <c r="D162" s="265">
        <v>679.26666666666665</v>
      </c>
      <c r="E162" s="265">
        <v>668.5333333333333</v>
      </c>
      <c r="F162" s="265">
        <v>661.26666666666665</v>
      </c>
      <c r="G162" s="265">
        <v>650.5333333333333</v>
      </c>
      <c r="H162" s="265">
        <v>686.5333333333333</v>
      </c>
      <c r="I162" s="265">
        <v>697.26666666666665</v>
      </c>
      <c r="J162" s="265">
        <v>704.5333333333333</v>
      </c>
      <c r="K162" s="263">
        <v>690</v>
      </c>
      <c r="L162" s="263">
        <v>672</v>
      </c>
      <c r="M162" s="263">
        <v>1.5084500000000001</v>
      </c>
    </row>
    <row r="163" spans="1:13">
      <c r="A163" s="254">
        <v>153</v>
      </c>
      <c r="B163" s="263" t="s">
        <v>359</v>
      </c>
      <c r="C163" s="264">
        <v>97.45</v>
      </c>
      <c r="D163" s="265">
        <v>98.05</v>
      </c>
      <c r="E163" s="265">
        <v>96.35</v>
      </c>
      <c r="F163" s="265">
        <v>95.25</v>
      </c>
      <c r="G163" s="265">
        <v>93.55</v>
      </c>
      <c r="H163" s="265">
        <v>99.149999999999991</v>
      </c>
      <c r="I163" s="265">
        <v>100.85000000000001</v>
      </c>
      <c r="J163" s="265">
        <v>101.94999999999999</v>
      </c>
      <c r="K163" s="263">
        <v>99.75</v>
      </c>
      <c r="L163" s="263">
        <v>96.95</v>
      </c>
      <c r="M163" s="263">
        <v>24.00949</v>
      </c>
    </row>
    <row r="164" spans="1:13">
      <c r="A164" s="254">
        <v>154</v>
      </c>
      <c r="B164" s="263" t="s">
        <v>360</v>
      </c>
      <c r="C164" s="264">
        <v>165.45</v>
      </c>
      <c r="D164" s="265">
        <v>167.73333333333332</v>
      </c>
      <c r="E164" s="265">
        <v>162.71666666666664</v>
      </c>
      <c r="F164" s="265">
        <v>159.98333333333332</v>
      </c>
      <c r="G164" s="265">
        <v>154.96666666666664</v>
      </c>
      <c r="H164" s="265">
        <v>170.46666666666664</v>
      </c>
      <c r="I164" s="265">
        <v>175.48333333333335</v>
      </c>
      <c r="J164" s="265">
        <v>178.21666666666664</v>
      </c>
      <c r="K164" s="263">
        <v>172.75</v>
      </c>
      <c r="L164" s="263">
        <v>165</v>
      </c>
      <c r="M164" s="263">
        <v>39.105899999999998</v>
      </c>
    </row>
    <row r="165" spans="1:13">
      <c r="A165" s="254">
        <v>155</v>
      </c>
      <c r="B165" s="263" t="s">
        <v>240</v>
      </c>
      <c r="C165" s="264">
        <v>8.3000000000000007</v>
      </c>
      <c r="D165" s="265">
        <v>8.2333333333333325</v>
      </c>
      <c r="E165" s="265">
        <v>8.1166666666666654</v>
      </c>
      <c r="F165" s="265">
        <v>7.9333333333333336</v>
      </c>
      <c r="G165" s="265">
        <v>7.8166666666666664</v>
      </c>
      <c r="H165" s="265">
        <v>8.4166666666666643</v>
      </c>
      <c r="I165" s="265">
        <v>8.5333333333333314</v>
      </c>
      <c r="J165" s="265">
        <v>8.7166666666666632</v>
      </c>
      <c r="K165" s="263">
        <v>8.35</v>
      </c>
      <c r="L165" s="263">
        <v>8.0500000000000007</v>
      </c>
      <c r="M165" s="263">
        <v>57.06</v>
      </c>
    </row>
    <row r="166" spans="1:13">
      <c r="A166" s="254">
        <v>156</v>
      </c>
      <c r="B166" s="263" t="s">
        <v>241</v>
      </c>
      <c r="C166" s="264">
        <v>76.45</v>
      </c>
      <c r="D166" s="265">
        <v>76.783333333333346</v>
      </c>
      <c r="E166" s="265">
        <v>75.666666666666686</v>
      </c>
      <c r="F166" s="265">
        <v>74.88333333333334</v>
      </c>
      <c r="G166" s="265">
        <v>73.76666666666668</v>
      </c>
      <c r="H166" s="265">
        <v>77.566666666666691</v>
      </c>
      <c r="I166" s="265">
        <v>78.683333333333337</v>
      </c>
      <c r="J166" s="265">
        <v>79.466666666666697</v>
      </c>
      <c r="K166" s="263">
        <v>77.900000000000006</v>
      </c>
      <c r="L166" s="263">
        <v>76</v>
      </c>
      <c r="M166" s="263">
        <v>19.788170000000001</v>
      </c>
    </row>
    <row r="167" spans="1:13">
      <c r="A167" s="254">
        <v>157</v>
      </c>
      <c r="B167" s="263" t="s">
        <v>99</v>
      </c>
      <c r="C167" s="264">
        <v>132.9</v>
      </c>
      <c r="D167" s="265">
        <v>134.16666666666666</v>
      </c>
      <c r="E167" s="265">
        <v>131.08333333333331</v>
      </c>
      <c r="F167" s="265">
        <v>129.26666666666665</v>
      </c>
      <c r="G167" s="265">
        <v>126.18333333333331</v>
      </c>
      <c r="H167" s="265">
        <v>135.98333333333332</v>
      </c>
      <c r="I167" s="265">
        <v>139.06666666666663</v>
      </c>
      <c r="J167" s="265">
        <v>140.88333333333333</v>
      </c>
      <c r="K167" s="263">
        <v>137.25</v>
      </c>
      <c r="L167" s="263">
        <v>132.35</v>
      </c>
      <c r="M167" s="263">
        <v>139.80719999999999</v>
      </c>
    </row>
    <row r="168" spans="1:13">
      <c r="A168" s="254">
        <v>158</v>
      </c>
      <c r="B168" s="263" t="s">
        <v>361</v>
      </c>
      <c r="C168" s="264">
        <v>279.2</v>
      </c>
      <c r="D168" s="265">
        <v>280.7166666666667</v>
      </c>
      <c r="E168" s="265">
        <v>276.68333333333339</v>
      </c>
      <c r="F168" s="265">
        <v>274.16666666666669</v>
      </c>
      <c r="G168" s="265">
        <v>270.13333333333338</v>
      </c>
      <c r="H168" s="265">
        <v>283.23333333333341</v>
      </c>
      <c r="I168" s="265">
        <v>287.26666666666671</v>
      </c>
      <c r="J168" s="265">
        <v>289.78333333333342</v>
      </c>
      <c r="K168" s="263">
        <v>284.75</v>
      </c>
      <c r="L168" s="263">
        <v>278.2</v>
      </c>
      <c r="M168" s="263">
        <v>0.59650999999999998</v>
      </c>
    </row>
    <row r="169" spans="1:13">
      <c r="A169" s="254">
        <v>159</v>
      </c>
      <c r="B169" s="263" t="s">
        <v>362</v>
      </c>
      <c r="C169" s="264">
        <v>207.5</v>
      </c>
      <c r="D169" s="265">
        <v>208.23333333333335</v>
      </c>
      <c r="E169" s="265">
        <v>205.51666666666671</v>
      </c>
      <c r="F169" s="265">
        <v>203.53333333333336</v>
      </c>
      <c r="G169" s="265">
        <v>200.81666666666672</v>
      </c>
      <c r="H169" s="265">
        <v>210.2166666666667</v>
      </c>
      <c r="I169" s="265">
        <v>212.93333333333334</v>
      </c>
      <c r="J169" s="265">
        <v>214.91666666666669</v>
      </c>
      <c r="K169" s="263">
        <v>210.95</v>
      </c>
      <c r="L169" s="263">
        <v>206.25</v>
      </c>
      <c r="M169" s="263">
        <v>0.54652000000000001</v>
      </c>
    </row>
    <row r="170" spans="1:13">
      <c r="A170" s="254">
        <v>160</v>
      </c>
      <c r="B170" s="263" t="s">
        <v>745</v>
      </c>
      <c r="C170" s="264">
        <v>3696.7</v>
      </c>
      <c r="D170" s="265">
        <v>3720.5</v>
      </c>
      <c r="E170" s="265">
        <v>3657</v>
      </c>
      <c r="F170" s="265">
        <v>3617.3</v>
      </c>
      <c r="G170" s="265">
        <v>3553.8</v>
      </c>
      <c r="H170" s="265">
        <v>3760.2</v>
      </c>
      <c r="I170" s="265">
        <v>3823.7</v>
      </c>
      <c r="J170" s="265">
        <v>3863.3999999999996</v>
      </c>
      <c r="K170" s="263">
        <v>3784</v>
      </c>
      <c r="L170" s="263">
        <v>3680.8</v>
      </c>
      <c r="M170" s="263">
        <v>0.34544000000000002</v>
      </c>
    </row>
    <row r="171" spans="1:13">
      <c r="A171" s="254">
        <v>161</v>
      </c>
      <c r="B171" s="263" t="s">
        <v>102</v>
      </c>
      <c r="C171" s="264">
        <v>26.1</v>
      </c>
      <c r="D171" s="265">
        <v>26.150000000000002</v>
      </c>
      <c r="E171" s="265">
        <v>25.800000000000004</v>
      </c>
      <c r="F171" s="265">
        <v>25.500000000000004</v>
      </c>
      <c r="G171" s="265">
        <v>25.150000000000006</v>
      </c>
      <c r="H171" s="265">
        <v>26.450000000000003</v>
      </c>
      <c r="I171" s="265">
        <v>26.800000000000004</v>
      </c>
      <c r="J171" s="265">
        <v>27.1</v>
      </c>
      <c r="K171" s="263">
        <v>26.5</v>
      </c>
      <c r="L171" s="263">
        <v>25.85</v>
      </c>
      <c r="M171" s="263">
        <v>71.694829999999996</v>
      </c>
    </row>
    <row r="172" spans="1:13">
      <c r="A172" s="254">
        <v>162</v>
      </c>
      <c r="B172" s="263" t="s">
        <v>363</v>
      </c>
      <c r="C172" s="264">
        <v>2175.85</v>
      </c>
      <c r="D172" s="265">
        <v>2194.65</v>
      </c>
      <c r="E172" s="265">
        <v>2151.3000000000002</v>
      </c>
      <c r="F172" s="265">
        <v>2126.75</v>
      </c>
      <c r="G172" s="265">
        <v>2083.4</v>
      </c>
      <c r="H172" s="265">
        <v>2219.2000000000003</v>
      </c>
      <c r="I172" s="265">
        <v>2262.5499999999997</v>
      </c>
      <c r="J172" s="265">
        <v>2287.1000000000004</v>
      </c>
      <c r="K172" s="263">
        <v>2238</v>
      </c>
      <c r="L172" s="263">
        <v>2170.1</v>
      </c>
      <c r="M172" s="263">
        <v>0.18010999999999999</v>
      </c>
    </row>
    <row r="173" spans="1:13">
      <c r="A173" s="254">
        <v>163</v>
      </c>
      <c r="B173" s="263" t="s">
        <v>746</v>
      </c>
      <c r="C173" s="264">
        <v>198.25</v>
      </c>
      <c r="D173" s="265">
        <v>197.43333333333331</v>
      </c>
      <c r="E173" s="265">
        <v>194.86666666666662</v>
      </c>
      <c r="F173" s="265">
        <v>191.48333333333332</v>
      </c>
      <c r="G173" s="265">
        <v>188.91666666666663</v>
      </c>
      <c r="H173" s="265">
        <v>200.81666666666661</v>
      </c>
      <c r="I173" s="265">
        <v>203.38333333333327</v>
      </c>
      <c r="J173" s="265">
        <v>206.76666666666659</v>
      </c>
      <c r="K173" s="263">
        <v>200</v>
      </c>
      <c r="L173" s="263">
        <v>194.05</v>
      </c>
      <c r="M173" s="263">
        <v>1.3495600000000001</v>
      </c>
    </row>
    <row r="174" spans="1:13">
      <c r="A174" s="254">
        <v>164</v>
      </c>
      <c r="B174" s="263" t="s">
        <v>364</v>
      </c>
      <c r="C174" s="264">
        <v>2259.25</v>
      </c>
      <c r="D174" s="265">
        <v>2282.4166666666665</v>
      </c>
      <c r="E174" s="265">
        <v>2206.833333333333</v>
      </c>
      <c r="F174" s="265">
        <v>2154.4166666666665</v>
      </c>
      <c r="G174" s="265">
        <v>2078.833333333333</v>
      </c>
      <c r="H174" s="265">
        <v>2334.833333333333</v>
      </c>
      <c r="I174" s="265">
        <v>2410.4166666666661</v>
      </c>
      <c r="J174" s="265">
        <v>2462.833333333333</v>
      </c>
      <c r="K174" s="263">
        <v>2358</v>
      </c>
      <c r="L174" s="263">
        <v>2230</v>
      </c>
      <c r="M174" s="263">
        <v>0.15704000000000001</v>
      </c>
    </row>
    <row r="175" spans="1:13">
      <c r="A175" s="254">
        <v>165</v>
      </c>
      <c r="B175" s="263" t="s">
        <v>242</v>
      </c>
      <c r="C175" s="264">
        <v>142.55000000000001</v>
      </c>
      <c r="D175" s="265">
        <v>143.08333333333334</v>
      </c>
      <c r="E175" s="265">
        <v>141.16666666666669</v>
      </c>
      <c r="F175" s="265">
        <v>139.78333333333333</v>
      </c>
      <c r="G175" s="265">
        <v>137.86666666666667</v>
      </c>
      <c r="H175" s="265">
        <v>144.4666666666667</v>
      </c>
      <c r="I175" s="265">
        <v>146.38333333333338</v>
      </c>
      <c r="J175" s="265">
        <v>147.76666666666671</v>
      </c>
      <c r="K175" s="263">
        <v>145</v>
      </c>
      <c r="L175" s="263">
        <v>141.69999999999999</v>
      </c>
      <c r="M175" s="263">
        <v>17.553599999999999</v>
      </c>
    </row>
    <row r="176" spans="1:13">
      <c r="A176" s="254">
        <v>166</v>
      </c>
      <c r="B176" s="263" t="s">
        <v>365</v>
      </c>
      <c r="C176" s="264">
        <v>5671.55</v>
      </c>
      <c r="D176" s="265">
        <v>5683.8499999999995</v>
      </c>
      <c r="E176" s="265">
        <v>5637.6999999999989</v>
      </c>
      <c r="F176" s="265">
        <v>5603.8499999999995</v>
      </c>
      <c r="G176" s="265">
        <v>5557.6999999999989</v>
      </c>
      <c r="H176" s="265">
        <v>5717.6999999999989</v>
      </c>
      <c r="I176" s="265">
        <v>5763.8499999999985</v>
      </c>
      <c r="J176" s="265">
        <v>5797.6999999999989</v>
      </c>
      <c r="K176" s="263">
        <v>5730</v>
      </c>
      <c r="L176" s="263">
        <v>5650</v>
      </c>
      <c r="M176" s="263">
        <v>4.4639999999999999E-2</v>
      </c>
    </row>
    <row r="177" spans="1:13">
      <c r="A177" s="254">
        <v>167</v>
      </c>
      <c r="B177" s="263" t="s">
        <v>366</v>
      </c>
      <c r="C177" s="264">
        <v>1424.65</v>
      </c>
      <c r="D177" s="265">
        <v>1434.0333333333335</v>
      </c>
      <c r="E177" s="265">
        <v>1410.616666666667</v>
      </c>
      <c r="F177" s="265">
        <v>1396.5833333333335</v>
      </c>
      <c r="G177" s="265">
        <v>1373.166666666667</v>
      </c>
      <c r="H177" s="265">
        <v>1448.0666666666671</v>
      </c>
      <c r="I177" s="265">
        <v>1471.4833333333336</v>
      </c>
      <c r="J177" s="265">
        <v>1485.5166666666671</v>
      </c>
      <c r="K177" s="263">
        <v>1457.45</v>
      </c>
      <c r="L177" s="263">
        <v>1420</v>
      </c>
      <c r="M177" s="263">
        <v>0.76163000000000003</v>
      </c>
    </row>
    <row r="178" spans="1:13">
      <c r="A178" s="254">
        <v>168</v>
      </c>
      <c r="B178" s="263" t="s">
        <v>100</v>
      </c>
      <c r="C178" s="264">
        <v>504.1</v>
      </c>
      <c r="D178" s="265">
        <v>505.68333333333334</v>
      </c>
      <c r="E178" s="265">
        <v>500.41666666666669</v>
      </c>
      <c r="F178" s="265">
        <v>496.73333333333335</v>
      </c>
      <c r="G178" s="265">
        <v>491.4666666666667</v>
      </c>
      <c r="H178" s="265">
        <v>509.36666666666667</v>
      </c>
      <c r="I178" s="265">
        <v>514.63333333333333</v>
      </c>
      <c r="J178" s="265">
        <v>518.31666666666661</v>
      </c>
      <c r="K178" s="263">
        <v>510.95</v>
      </c>
      <c r="L178" s="263">
        <v>502</v>
      </c>
      <c r="M178" s="263">
        <v>10.62354</v>
      </c>
    </row>
    <row r="179" spans="1:13">
      <c r="A179" s="254">
        <v>169</v>
      </c>
      <c r="B179" s="263" t="s">
        <v>367</v>
      </c>
      <c r="C179" s="264">
        <v>923.75</v>
      </c>
      <c r="D179" s="265">
        <v>927.58333333333337</v>
      </c>
      <c r="E179" s="265">
        <v>916.26666666666677</v>
      </c>
      <c r="F179" s="265">
        <v>908.78333333333342</v>
      </c>
      <c r="G179" s="265">
        <v>897.46666666666681</v>
      </c>
      <c r="H179" s="265">
        <v>935.06666666666672</v>
      </c>
      <c r="I179" s="265">
        <v>946.38333333333333</v>
      </c>
      <c r="J179" s="265">
        <v>953.86666666666667</v>
      </c>
      <c r="K179" s="263">
        <v>938.9</v>
      </c>
      <c r="L179" s="263">
        <v>920.1</v>
      </c>
      <c r="M179" s="263">
        <v>0.41514000000000001</v>
      </c>
    </row>
    <row r="180" spans="1:13">
      <c r="A180" s="254">
        <v>170</v>
      </c>
      <c r="B180" s="263" t="s">
        <v>243</v>
      </c>
      <c r="C180" s="264">
        <v>501.3</v>
      </c>
      <c r="D180" s="265">
        <v>502.2166666666667</v>
      </c>
      <c r="E180" s="265">
        <v>499.08333333333337</v>
      </c>
      <c r="F180" s="265">
        <v>496.86666666666667</v>
      </c>
      <c r="G180" s="265">
        <v>493.73333333333335</v>
      </c>
      <c r="H180" s="265">
        <v>504.43333333333339</v>
      </c>
      <c r="I180" s="265">
        <v>507.56666666666672</v>
      </c>
      <c r="J180" s="265">
        <v>509.78333333333342</v>
      </c>
      <c r="K180" s="263">
        <v>505.35</v>
      </c>
      <c r="L180" s="263">
        <v>500</v>
      </c>
      <c r="M180" s="263">
        <v>0.58196999999999999</v>
      </c>
    </row>
    <row r="181" spans="1:13">
      <c r="A181" s="254">
        <v>171</v>
      </c>
      <c r="B181" s="263" t="s">
        <v>103</v>
      </c>
      <c r="C181" s="264">
        <v>754.3</v>
      </c>
      <c r="D181" s="265">
        <v>757.43333333333339</v>
      </c>
      <c r="E181" s="265">
        <v>749.86666666666679</v>
      </c>
      <c r="F181" s="265">
        <v>745.43333333333339</v>
      </c>
      <c r="G181" s="265">
        <v>737.86666666666679</v>
      </c>
      <c r="H181" s="265">
        <v>761.86666666666679</v>
      </c>
      <c r="I181" s="265">
        <v>769.43333333333339</v>
      </c>
      <c r="J181" s="265">
        <v>773.86666666666679</v>
      </c>
      <c r="K181" s="263">
        <v>765</v>
      </c>
      <c r="L181" s="263">
        <v>753</v>
      </c>
      <c r="M181" s="263">
        <v>6.4182499999999996</v>
      </c>
    </row>
    <row r="182" spans="1:13">
      <c r="A182" s="254">
        <v>172</v>
      </c>
      <c r="B182" s="263" t="s">
        <v>244</v>
      </c>
      <c r="C182" s="264">
        <v>450.25</v>
      </c>
      <c r="D182" s="265">
        <v>450.61666666666662</v>
      </c>
      <c r="E182" s="265">
        <v>441.23333333333323</v>
      </c>
      <c r="F182" s="265">
        <v>432.21666666666664</v>
      </c>
      <c r="G182" s="265">
        <v>422.83333333333326</v>
      </c>
      <c r="H182" s="265">
        <v>459.63333333333321</v>
      </c>
      <c r="I182" s="265">
        <v>469.01666666666654</v>
      </c>
      <c r="J182" s="265">
        <v>478.03333333333319</v>
      </c>
      <c r="K182" s="263">
        <v>460</v>
      </c>
      <c r="L182" s="263">
        <v>441.6</v>
      </c>
      <c r="M182" s="263">
        <v>1.72421</v>
      </c>
    </row>
    <row r="183" spans="1:13">
      <c r="A183" s="254">
        <v>173</v>
      </c>
      <c r="B183" s="263" t="s">
        <v>245</v>
      </c>
      <c r="C183" s="264">
        <v>1488.4</v>
      </c>
      <c r="D183" s="265">
        <v>1491.3333333333333</v>
      </c>
      <c r="E183" s="265">
        <v>1473.5166666666664</v>
      </c>
      <c r="F183" s="265">
        <v>1458.6333333333332</v>
      </c>
      <c r="G183" s="265">
        <v>1440.8166666666664</v>
      </c>
      <c r="H183" s="265">
        <v>1506.2166666666665</v>
      </c>
      <c r="I183" s="265">
        <v>1524.0333333333335</v>
      </c>
      <c r="J183" s="265">
        <v>1538.9166666666665</v>
      </c>
      <c r="K183" s="263">
        <v>1509.15</v>
      </c>
      <c r="L183" s="263">
        <v>1476.45</v>
      </c>
      <c r="M183" s="263">
        <v>6.8195399999999999</v>
      </c>
    </row>
    <row r="184" spans="1:13">
      <c r="A184" s="254">
        <v>174</v>
      </c>
      <c r="B184" s="263" t="s">
        <v>368</v>
      </c>
      <c r="C184" s="264">
        <v>336.15</v>
      </c>
      <c r="D184" s="265">
        <v>334.76666666666665</v>
      </c>
      <c r="E184" s="265">
        <v>331.43333333333328</v>
      </c>
      <c r="F184" s="265">
        <v>326.71666666666664</v>
      </c>
      <c r="G184" s="265">
        <v>323.38333333333327</v>
      </c>
      <c r="H184" s="265">
        <v>339.48333333333329</v>
      </c>
      <c r="I184" s="265">
        <v>342.81666666666666</v>
      </c>
      <c r="J184" s="265">
        <v>347.5333333333333</v>
      </c>
      <c r="K184" s="263">
        <v>338.1</v>
      </c>
      <c r="L184" s="263">
        <v>330.05</v>
      </c>
      <c r="M184" s="263">
        <v>10.595560000000001</v>
      </c>
    </row>
    <row r="185" spans="1:13">
      <c r="A185" s="254">
        <v>175</v>
      </c>
      <c r="B185" s="263" t="s">
        <v>246</v>
      </c>
      <c r="C185" s="264">
        <v>417</v>
      </c>
      <c r="D185" s="265">
        <v>418.48333333333335</v>
      </c>
      <c r="E185" s="265">
        <v>408.9666666666667</v>
      </c>
      <c r="F185" s="265">
        <v>400.93333333333334</v>
      </c>
      <c r="G185" s="265">
        <v>391.41666666666669</v>
      </c>
      <c r="H185" s="265">
        <v>426.51666666666671</v>
      </c>
      <c r="I185" s="265">
        <v>436.03333333333336</v>
      </c>
      <c r="J185" s="265">
        <v>444.06666666666672</v>
      </c>
      <c r="K185" s="263">
        <v>428</v>
      </c>
      <c r="L185" s="263">
        <v>410.45</v>
      </c>
      <c r="M185" s="263">
        <v>8.53965</v>
      </c>
    </row>
    <row r="186" spans="1:13">
      <c r="A186" s="254">
        <v>176</v>
      </c>
      <c r="B186" s="263" t="s">
        <v>104</v>
      </c>
      <c r="C186" s="264">
        <v>1242.0999999999999</v>
      </c>
      <c r="D186" s="265">
        <v>1239.3166666666666</v>
      </c>
      <c r="E186" s="265">
        <v>1223.8333333333333</v>
      </c>
      <c r="F186" s="265">
        <v>1205.5666666666666</v>
      </c>
      <c r="G186" s="265">
        <v>1190.0833333333333</v>
      </c>
      <c r="H186" s="265">
        <v>1257.5833333333333</v>
      </c>
      <c r="I186" s="265">
        <v>1273.0666666666668</v>
      </c>
      <c r="J186" s="265">
        <v>1291.3333333333333</v>
      </c>
      <c r="K186" s="263">
        <v>1254.8</v>
      </c>
      <c r="L186" s="263">
        <v>1221.05</v>
      </c>
      <c r="M186" s="263">
        <v>34.21387</v>
      </c>
    </row>
    <row r="187" spans="1:13">
      <c r="A187" s="254">
        <v>177</v>
      </c>
      <c r="B187" s="263" t="s">
        <v>369</v>
      </c>
      <c r="C187" s="264">
        <v>256.5</v>
      </c>
      <c r="D187" s="265">
        <v>258.13333333333338</v>
      </c>
      <c r="E187" s="265">
        <v>253.91666666666674</v>
      </c>
      <c r="F187" s="265">
        <v>251.33333333333337</v>
      </c>
      <c r="G187" s="265">
        <v>247.11666666666673</v>
      </c>
      <c r="H187" s="265">
        <v>260.71666666666675</v>
      </c>
      <c r="I187" s="265">
        <v>264.93333333333334</v>
      </c>
      <c r="J187" s="265">
        <v>267.51666666666677</v>
      </c>
      <c r="K187" s="263">
        <v>262.35000000000002</v>
      </c>
      <c r="L187" s="263">
        <v>255.55</v>
      </c>
      <c r="M187" s="263">
        <v>3.07979</v>
      </c>
    </row>
    <row r="188" spans="1:13">
      <c r="A188" s="254">
        <v>178</v>
      </c>
      <c r="B188" s="263" t="s">
        <v>370</v>
      </c>
      <c r="C188" s="264">
        <v>92.1</v>
      </c>
      <c r="D188" s="265">
        <v>91.466666666666654</v>
      </c>
      <c r="E188" s="265">
        <v>88.933333333333309</v>
      </c>
      <c r="F188" s="265">
        <v>85.766666666666652</v>
      </c>
      <c r="G188" s="265">
        <v>83.233333333333306</v>
      </c>
      <c r="H188" s="265">
        <v>94.633333333333312</v>
      </c>
      <c r="I188" s="265">
        <v>97.166666666666643</v>
      </c>
      <c r="J188" s="265">
        <v>100.33333333333331</v>
      </c>
      <c r="K188" s="263">
        <v>94</v>
      </c>
      <c r="L188" s="263">
        <v>88.3</v>
      </c>
      <c r="M188" s="263">
        <v>49.581530000000001</v>
      </c>
    </row>
    <row r="189" spans="1:13">
      <c r="A189" s="254">
        <v>179</v>
      </c>
      <c r="B189" s="263" t="s">
        <v>371</v>
      </c>
      <c r="C189" s="264">
        <v>872</v>
      </c>
      <c r="D189" s="265">
        <v>874.26666666666677</v>
      </c>
      <c r="E189" s="265">
        <v>859.73333333333358</v>
      </c>
      <c r="F189" s="265">
        <v>847.46666666666681</v>
      </c>
      <c r="G189" s="265">
        <v>832.93333333333362</v>
      </c>
      <c r="H189" s="265">
        <v>886.53333333333353</v>
      </c>
      <c r="I189" s="265">
        <v>901.06666666666661</v>
      </c>
      <c r="J189" s="265">
        <v>913.33333333333348</v>
      </c>
      <c r="K189" s="263">
        <v>888.8</v>
      </c>
      <c r="L189" s="263">
        <v>862</v>
      </c>
      <c r="M189" s="263">
        <v>0.24748000000000001</v>
      </c>
    </row>
    <row r="190" spans="1:13">
      <c r="A190" s="254">
        <v>180</v>
      </c>
      <c r="B190" s="263" t="s">
        <v>372</v>
      </c>
      <c r="C190" s="264">
        <v>311.10000000000002</v>
      </c>
      <c r="D190" s="265">
        <v>313.41666666666669</v>
      </c>
      <c r="E190" s="265">
        <v>308.03333333333336</v>
      </c>
      <c r="F190" s="265">
        <v>304.9666666666667</v>
      </c>
      <c r="G190" s="265">
        <v>299.58333333333337</v>
      </c>
      <c r="H190" s="265">
        <v>316.48333333333335</v>
      </c>
      <c r="I190" s="265">
        <v>321.86666666666667</v>
      </c>
      <c r="J190" s="265">
        <v>324.93333333333334</v>
      </c>
      <c r="K190" s="263">
        <v>318.8</v>
      </c>
      <c r="L190" s="263">
        <v>310.35000000000002</v>
      </c>
      <c r="M190" s="263">
        <v>1.3578399999999999</v>
      </c>
    </row>
    <row r="191" spans="1:13">
      <c r="A191" s="254">
        <v>181</v>
      </c>
      <c r="B191" s="263" t="s">
        <v>744</v>
      </c>
      <c r="C191" s="264">
        <v>130.19999999999999</v>
      </c>
      <c r="D191" s="265">
        <v>131.30000000000001</v>
      </c>
      <c r="E191" s="265">
        <v>128.70000000000002</v>
      </c>
      <c r="F191" s="265">
        <v>127.20000000000002</v>
      </c>
      <c r="G191" s="265">
        <v>124.60000000000002</v>
      </c>
      <c r="H191" s="265">
        <v>132.80000000000001</v>
      </c>
      <c r="I191" s="265">
        <v>135.40000000000003</v>
      </c>
      <c r="J191" s="265">
        <v>136.9</v>
      </c>
      <c r="K191" s="263">
        <v>133.9</v>
      </c>
      <c r="L191" s="263">
        <v>129.80000000000001</v>
      </c>
      <c r="M191" s="263">
        <v>1.27755</v>
      </c>
    </row>
    <row r="192" spans="1:13">
      <c r="A192" s="254">
        <v>182</v>
      </c>
      <c r="B192" s="263" t="s">
        <v>774</v>
      </c>
      <c r="C192" s="264">
        <v>574.15</v>
      </c>
      <c r="D192" s="265">
        <v>576.86666666666667</v>
      </c>
      <c r="E192" s="265">
        <v>567.73333333333335</v>
      </c>
      <c r="F192" s="265">
        <v>561.31666666666672</v>
      </c>
      <c r="G192" s="265">
        <v>552.18333333333339</v>
      </c>
      <c r="H192" s="265">
        <v>583.2833333333333</v>
      </c>
      <c r="I192" s="265">
        <v>592.41666666666674</v>
      </c>
      <c r="J192" s="265">
        <v>598.83333333333326</v>
      </c>
      <c r="K192" s="263">
        <v>586</v>
      </c>
      <c r="L192" s="263">
        <v>570.45000000000005</v>
      </c>
      <c r="M192" s="263">
        <v>0.24462999999999999</v>
      </c>
    </row>
    <row r="193" spans="1:13">
      <c r="A193" s="254">
        <v>183</v>
      </c>
      <c r="B193" s="263" t="s">
        <v>373</v>
      </c>
      <c r="C193" s="264">
        <v>449.35</v>
      </c>
      <c r="D193" s="265">
        <v>445.2</v>
      </c>
      <c r="E193" s="265">
        <v>436.4</v>
      </c>
      <c r="F193" s="265">
        <v>423.45</v>
      </c>
      <c r="G193" s="265">
        <v>414.65</v>
      </c>
      <c r="H193" s="265">
        <v>458.15</v>
      </c>
      <c r="I193" s="265">
        <v>466.95000000000005</v>
      </c>
      <c r="J193" s="265">
        <v>479.9</v>
      </c>
      <c r="K193" s="263">
        <v>454</v>
      </c>
      <c r="L193" s="263">
        <v>432.25</v>
      </c>
      <c r="M193" s="263">
        <v>8.6653900000000004</v>
      </c>
    </row>
    <row r="194" spans="1:13">
      <c r="A194" s="254">
        <v>184</v>
      </c>
      <c r="B194" s="263" t="s">
        <v>374</v>
      </c>
      <c r="C194" s="264">
        <v>56.1</v>
      </c>
      <c r="D194" s="265">
        <v>56.366666666666667</v>
      </c>
      <c r="E194" s="265">
        <v>55.733333333333334</v>
      </c>
      <c r="F194" s="265">
        <v>55.366666666666667</v>
      </c>
      <c r="G194" s="265">
        <v>54.733333333333334</v>
      </c>
      <c r="H194" s="265">
        <v>56.733333333333334</v>
      </c>
      <c r="I194" s="265">
        <v>57.366666666666674</v>
      </c>
      <c r="J194" s="265">
        <v>57.733333333333334</v>
      </c>
      <c r="K194" s="263">
        <v>57</v>
      </c>
      <c r="L194" s="263">
        <v>56</v>
      </c>
      <c r="M194" s="263">
        <v>7.9049800000000001</v>
      </c>
    </row>
    <row r="195" spans="1:13">
      <c r="A195" s="254">
        <v>185</v>
      </c>
      <c r="B195" s="263" t="s">
        <v>375</v>
      </c>
      <c r="C195" s="264">
        <v>225.45</v>
      </c>
      <c r="D195" s="265">
        <v>225.76666666666665</v>
      </c>
      <c r="E195" s="265">
        <v>222.5333333333333</v>
      </c>
      <c r="F195" s="265">
        <v>219.61666666666665</v>
      </c>
      <c r="G195" s="265">
        <v>216.3833333333333</v>
      </c>
      <c r="H195" s="265">
        <v>228.68333333333331</v>
      </c>
      <c r="I195" s="265">
        <v>231.91666666666666</v>
      </c>
      <c r="J195" s="265">
        <v>234.83333333333331</v>
      </c>
      <c r="K195" s="263">
        <v>229</v>
      </c>
      <c r="L195" s="263">
        <v>222.85</v>
      </c>
      <c r="M195" s="263">
        <v>6.5377299999999998</v>
      </c>
    </row>
    <row r="196" spans="1:13">
      <c r="A196" s="254">
        <v>186</v>
      </c>
      <c r="B196" s="263" t="s">
        <v>376</v>
      </c>
      <c r="C196" s="264">
        <v>94.75</v>
      </c>
      <c r="D196" s="265">
        <v>94.5</v>
      </c>
      <c r="E196" s="265">
        <v>92.65</v>
      </c>
      <c r="F196" s="265">
        <v>90.550000000000011</v>
      </c>
      <c r="G196" s="265">
        <v>88.700000000000017</v>
      </c>
      <c r="H196" s="265">
        <v>96.6</v>
      </c>
      <c r="I196" s="265">
        <v>98.449999999999989</v>
      </c>
      <c r="J196" s="265">
        <v>100.54999999999998</v>
      </c>
      <c r="K196" s="263">
        <v>96.35</v>
      </c>
      <c r="L196" s="263">
        <v>92.4</v>
      </c>
      <c r="M196" s="263">
        <v>10.42942</v>
      </c>
    </row>
    <row r="197" spans="1:13">
      <c r="A197" s="254">
        <v>187</v>
      </c>
      <c r="B197" s="263" t="s">
        <v>377</v>
      </c>
      <c r="C197" s="264">
        <v>76.75</v>
      </c>
      <c r="D197" s="265">
        <v>77.616666666666674</v>
      </c>
      <c r="E197" s="265">
        <v>74.933333333333351</v>
      </c>
      <c r="F197" s="265">
        <v>73.116666666666674</v>
      </c>
      <c r="G197" s="265">
        <v>70.433333333333351</v>
      </c>
      <c r="H197" s="265">
        <v>79.433333333333351</v>
      </c>
      <c r="I197" s="265">
        <v>82.116666666666688</v>
      </c>
      <c r="J197" s="265">
        <v>83.933333333333351</v>
      </c>
      <c r="K197" s="263">
        <v>80.3</v>
      </c>
      <c r="L197" s="263">
        <v>75.8</v>
      </c>
      <c r="M197" s="263">
        <v>19.893799999999999</v>
      </c>
    </row>
    <row r="198" spans="1:13">
      <c r="A198" s="254">
        <v>188</v>
      </c>
      <c r="B198" s="263" t="s">
        <v>247</v>
      </c>
      <c r="C198" s="264">
        <v>232.4</v>
      </c>
      <c r="D198" s="265">
        <v>231.76666666666665</v>
      </c>
      <c r="E198" s="265">
        <v>227.93333333333331</v>
      </c>
      <c r="F198" s="265">
        <v>223.46666666666667</v>
      </c>
      <c r="G198" s="265">
        <v>219.63333333333333</v>
      </c>
      <c r="H198" s="265">
        <v>236.23333333333329</v>
      </c>
      <c r="I198" s="265">
        <v>240.06666666666666</v>
      </c>
      <c r="J198" s="265">
        <v>244.53333333333327</v>
      </c>
      <c r="K198" s="263">
        <v>235.6</v>
      </c>
      <c r="L198" s="263">
        <v>227.3</v>
      </c>
      <c r="M198" s="263">
        <v>10.365769999999999</v>
      </c>
    </row>
    <row r="199" spans="1:13">
      <c r="A199" s="254">
        <v>189</v>
      </c>
      <c r="B199" s="263" t="s">
        <v>378</v>
      </c>
      <c r="C199" s="264">
        <v>729.3</v>
      </c>
      <c r="D199" s="265">
        <v>741.76666666666677</v>
      </c>
      <c r="E199" s="265">
        <v>713.53333333333353</v>
      </c>
      <c r="F199" s="265">
        <v>697.76666666666677</v>
      </c>
      <c r="G199" s="265">
        <v>669.53333333333353</v>
      </c>
      <c r="H199" s="265">
        <v>757.53333333333353</v>
      </c>
      <c r="I199" s="265">
        <v>785.76666666666688</v>
      </c>
      <c r="J199" s="265">
        <v>801.53333333333353</v>
      </c>
      <c r="K199" s="263">
        <v>770</v>
      </c>
      <c r="L199" s="263">
        <v>726</v>
      </c>
      <c r="M199" s="263">
        <v>0.24868999999999999</v>
      </c>
    </row>
    <row r="200" spans="1:13">
      <c r="A200" s="254">
        <v>190</v>
      </c>
      <c r="B200" s="263" t="s">
        <v>248</v>
      </c>
      <c r="C200" s="264">
        <v>1159.9000000000001</v>
      </c>
      <c r="D200" s="265">
        <v>1165.4166666666667</v>
      </c>
      <c r="E200" s="265">
        <v>1140.8333333333335</v>
      </c>
      <c r="F200" s="265">
        <v>1121.7666666666667</v>
      </c>
      <c r="G200" s="265">
        <v>1097.1833333333334</v>
      </c>
      <c r="H200" s="265">
        <v>1184.4833333333336</v>
      </c>
      <c r="I200" s="265">
        <v>1209.0666666666671</v>
      </c>
      <c r="J200" s="265">
        <v>1228.1333333333337</v>
      </c>
      <c r="K200" s="263">
        <v>1190</v>
      </c>
      <c r="L200" s="263">
        <v>1146.3499999999999</v>
      </c>
      <c r="M200" s="263">
        <v>4.7485400000000002</v>
      </c>
    </row>
    <row r="201" spans="1:13">
      <c r="A201" s="254">
        <v>191</v>
      </c>
      <c r="B201" s="263" t="s">
        <v>107</v>
      </c>
      <c r="C201" s="264">
        <v>960.4</v>
      </c>
      <c r="D201" s="265">
        <v>968.16666666666663</v>
      </c>
      <c r="E201" s="265">
        <v>949.83333333333326</v>
      </c>
      <c r="F201" s="265">
        <v>939.26666666666665</v>
      </c>
      <c r="G201" s="265">
        <v>920.93333333333328</v>
      </c>
      <c r="H201" s="265">
        <v>978.73333333333323</v>
      </c>
      <c r="I201" s="265">
        <v>997.06666666666649</v>
      </c>
      <c r="J201" s="265">
        <v>1007.6333333333332</v>
      </c>
      <c r="K201" s="263">
        <v>986.5</v>
      </c>
      <c r="L201" s="263">
        <v>957.6</v>
      </c>
      <c r="M201" s="263">
        <v>80.457400000000007</v>
      </c>
    </row>
    <row r="202" spans="1:13">
      <c r="A202" s="254">
        <v>192</v>
      </c>
      <c r="B202" s="263" t="s">
        <v>249</v>
      </c>
      <c r="C202" s="264">
        <v>2998.4</v>
      </c>
      <c r="D202" s="265">
        <v>3000.1833333333329</v>
      </c>
      <c r="E202" s="265">
        <v>2973.6666666666661</v>
      </c>
      <c r="F202" s="265">
        <v>2948.9333333333329</v>
      </c>
      <c r="G202" s="265">
        <v>2922.4166666666661</v>
      </c>
      <c r="H202" s="265">
        <v>3024.9166666666661</v>
      </c>
      <c r="I202" s="265">
        <v>3051.4333333333334</v>
      </c>
      <c r="J202" s="265">
        <v>3076.1666666666661</v>
      </c>
      <c r="K202" s="263">
        <v>3026.7</v>
      </c>
      <c r="L202" s="263">
        <v>2975.45</v>
      </c>
      <c r="M202" s="263">
        <v>1.88575</v>
      </c>
    </row>
    <row r="203" spans="1:13">
      <c r="A203" s="254">
        <v>193</v>
      </c>
      <c r="B203" s="263" t="s">
        <v>109</v>
      </c>
      <c r="C203" s="264">
        <v>1581.95</v>
      </c>
      <c r="D203" s="265">
        <v>1582.4833333333333</v>
      </c>
      <c r="E203" s="265">
        <v>1572.4666666666667</v>
      </c>
      <c r="F203" s="265">
        <v>1562.9833333333333</v>
      </c>
      <c r="G203" s="265">
        <v>1552.9666666666667</v>
      </c>
      <c r="H203" s="265">
        <v>1591.9666666666667</v>
      </c>
      <c r="I203" s="265">
        <v>1601.9833333333336</v>
      </c>
      <c r="J203" s="265">
        <v>1611.4666666666667</v>
      </c>
      <c r="K203" s="263">
        <v>1592.5</v>
      </c>
      <c r="L203" s="263">
        <v>1573</v>
      </c>
      <c r="M203" s="263">
        <v>49.550530000000002</v>
      </c>
    </row>
    <row r="204" spans="1:13">
      <c r="A204" s="254">
        <v>194</v>
      </c>
      <c r="B204" s="263" t="s">
        <v>250</v>
      </c>
      <c r="C204" s="264">
        <v>710.95</v>
      </c>
      <c r="D204" s="265">
        <v>713.06666666666661</v>
      </c>
      <c r="E204" s="265">
        <v>706.13333333333321</v>
      </c>
      <c r="F204" s="265">
        <v>701.31666666666661</v>
      </c>
      <c r="G204" s="265">
        <v>694.38333333333321</v>
      </c>
      <c r="H204" s="265">
        <v>717.88333333333321</v>
      </c>
      <c r="I204" s="265">
        <v>724.81666666666661</v>
      </c>
      <c r="J204" s="265">
        <v>729.63333333333321</v>
      </c>
      <c r="K204" s="263">
        <v>720</v>
      </c>
      <c r="L204" s="263">
        <v>708.25</v>
      </c>
      <c r="M204" s="263">
        <v>17.602209999999999</v>
      </c>
    </row>
    <row r="205" spans="1:13">
      <c r="A205" s="254">
        <v>195</v>
      </c>
      <c r="B205" s="263" t="s">
        <v>383</v>
      </c>
      <c r="C205" s="264">
        <v>27.95</v>
      </c>
      <c r="D205" s="265">
        <v>28</v>
      </c>
      <c r="E205" s="265">
        <v>27.6</v>
      </c>
      <c r="F205" s="265">
        <v>27.25</v>
      </c>
      <c r="G205" s="265">
        <v>26.85</v>
      </c>
      <c r="H205" s="265">
        <v>28.35</v>
      </c>
      <c r="I205" s="265">
        <v>28.75</v>
      </c>
      <c r="J205" s="265">
        <v>29.1</v>
      </c>
      <c r="K205" s="263">
        <v>28.4</v>
      </c>
      <c r="L205" s="263">
        <v>27.65</v>
      </c>
      <c r="M205" s="263">
        <v>85.153700000000001</v>
      </c>
    </row>
    <row r="206" spans="1:13">
      <c r="A206" s="254">
        <v>196</v>
      </c>
      <c r="B206" s="263" t="s">
        <v>379</v>
      </c>
      <c r="C206" s="264">
        <v>30.4</v>
      </c>
      <c r="D206" s="265">
        <v>30.483333333333331</v>
      </c>
      <c r="E206" s="265">
        <v>30.016666666666662</v>
      </c>
      <c r="F206" s="265">
        <v>29.633333333333333</v>
      </c>
      <c r="G206" s="265">
        <v>29.166666666666664</v>
      </c>
      <c r="H206" s="265">
        <v>30.86666666666666</v>
      </c>
      <c r="I206" s="265">
        <v>31.333333333333329</v>
      </c>
      <c r="J206" s="265">
        <v>31.716666666666658</v>
      </c>
      <c r="K206" s="263">
        <v>30.95</v>
      </c>
      <c r="L206" s="263">
        <v>30.1</v>
      </c>
      <c r="M206" s="263">
        <v>1.94991</v>
      </c>
    </row>
    <row r="207" spans="1:13">
      <c r="A207" s="254">
        <v>197</v>
      </c>
      <c r="B207" s="263" t="s">
        <v>380</v>
      </c>
      <c r="C207" s="264">
        <v>714.95</v>
      </c>
      <c r="D207" s="265">
        <v>720.81666666666661</v>
      </c>
      <c r="E207" s="265">
        <v>706.63333333333321</v>
      </c>
      <c r="F207" s="265">
        <v>698.31666666666661</v>
      </c>
      <c r="G207" s="265">
        <v>684.13333333333321</v>
      </c>
      <c r="H207" s="265">
        <v>729.13333333333321</v>
      </c>
      <c r="I207" s="265">
        <v>743.31666666666661</v>
      </c>
      <c r="J207" s="265">
        <v>751.63333333333321</v>
      </c>
      <c r="K207" s="263">
        <v>735</v>
      </c>
      <c r="L207" s="263">
        <v>712.5</v>
      </c>
      <c r="M207" s="263">
        <v>0.30664999999999998</v>
      </c>
    </row>
    <row r="208" spans="1:13">
      <c r="A208" s="254">
        <v>198</v>
      </c>
      <c r="B208" s="263" t="s">
        <v>105</v>
      </c>
      <c r="C208" s="264">
        <v>1141.95</v>
      </c>
      <c r="D208" s="265">
        <v>1144.6499999999999</v>
      </c>
      <c r="E208" s="265">
        <v>1125.3499999999997</v>
      </c>
      <c r="F208" s="265">
        <v>1108.7499999999998</v>
      </c>
      <c r="G208" s="265">
        <v>1089.4499999999996</v>
      </c>
      <c r="H208" s="265">
        <v>1161.2499999999998</v>
      </c>
      <c r="I208" s="265">
        <v>1180.55</v>
      </c>
      <c r="J208" s="265">
        <v>1197.1499999999999</v>
      </c>
      <c r="K208" s="263">
        <v>1163.95</v>
      </c>
      <c r="L208" s="263">
        <v>1128.05</v>
      </c>
      <c r="M208" s="263">
        <v>14.377280000000001</v>
      </c>
    </row>
    <row r="209" spans="1:13">
      <c r="A209" s="254">
        <v>199</v>
      </c>
      <c r="B209" s="263" t="s">
        <v>381</v>
      </c>
      <c r="C209" s="264">
        <v>230.15</v>
      </c>
      <c r="D209" s="265">
        <v>229.83333333333334</v>
      </c>
      <c r="E209" s="265">
        <v>228.06666666666669</v>
      </c>
      <c r="F209" s="265">
        <v>225.98333333333335</v>
      </c>
      <c r="G209" s="265">
        <v>224.2166666666667</v>
      </c>
      <c r="H209" s="265">
        <v>231.91666666666669</v>
      </c>
      <c r="I209" s="265">
        <v>233.68333333333334</v>
      </c>
      <c r="J209" s="265">
        <v>235.76666666666668</v>
      </c>
      <c r="K209" s="263">
        <v>231.6</v>
      </c>
      <c r="L209" s="263">
        <v>227.75</v>
      </c>
      <c r="M209" s="263">
        <v>1.6505099999999999</v>
      </c>
    </row>
    <row r="210" spans="1:13">
      <c r="A210" s="254">
        <v>200</v>
      </c>
      <c r="B210" s="263" t="s">
        <v>382</v>
      </c>
      <c r="C210" s="264">
        <v>279.45</v>
      </c>
      <c r="D210" s="265">
        <v>280.65000000000003</v>
      </c>
      <c r="E210" s="265">
        <v>277.30000000000007</v>
      </c>
      <c r="F210" s="265">
        <v>275.15000000000003</v>
      </c>
      <c r="G210" s="265">
        <v>271.80000000000007</v>
      </c>
      <c r="H210" s="265">
        <v>282.80000000000007</v>
      </c>
      <c r="I210" s="265">
        <v>286.15000000000009</v>
      </c>
      <c r="J210" s="265">
        <v>288.30000000000007</v>
      </c>
      <c r="K210" s="263">
        <v>284</v>
      </c>
      <c r="L210" s="263">
        <v>278.5</v>
      </c>
      <c r="M210" s="263">
        <v>0.77554000000000001</v>
      </c>
    </row>
    <row r="211" spans="1:13">
      <c r="A211" s="254">
        <v>201</v>
      </c>
      <c r="B211" s="263" t="s">
        <v>110</v>
      </c>
      <c r="C211" s="264">
        <v>3515.75</v>
      </c>
      <c r="D211" s="265">
        <v>3532.8833333333332</v>
      </c>
      <c r="E211" s="265">
        <v>3485.7666666666664</v>
      </c>
      <c r="F211" s="265">
        <v>3455.7833333333333</v>
      </c>
      <c r="G211" s="265">
        <v>3408.6666666666665</v>
      </c>
      <c r="H211" s="265">
        <v>3562.8666666666663</v>
      </c>
      <c r="I211" s="265">
        <v>3609.9833333333331</v>
      </c>
      <c r="J211" s="265">
        <v>3639.9666666666662</v>
      </c>
      <c r="K211" s="263">
        <v>3580</v>
      </c>
      <c r="L211" s="263">
        <v>3502.9</v>
      </c>
      <c r="M211" s="263">
        <v>5.6616099999999996</v>
      </c>
    </row>
    <row r="212" spans="1:13">
      <c r="A212" s="254">
        <v>202</v>
      </c>
      <c r="B212" s="263" t="s">
        <v>384</v>
      </c>
      <c r="C212" s="264">
        <v>45.5</v>
      </c>
      <c r="D212" s="265">
        <v>45.666666666666664</v>
      </c>
      <c r="E212" s="265">
        <v>44.633333333333326</v>
      </c>
      <c r="F212" s="265">
        <v>43.766666666666659</v>
      </c>
      <c r="G212" s="265">
        <v>42.73333333333332</v>
      </c>
      <c r="H212" s="265">
        <v>46.533333333333331</v>
      </c>
      <c r="I212" s="265">
        <v>47.566666666666677</v>
      </c>
      <c r="J212" s="265">
        <v>48.433333333333337</v>
      </c>
      <c r="K212" s="263">
        <v>46.7</v>
      </c>
      <c r="L212" s="263">
        <v>44.8</v>
      </c>
      <c r="M212" s="263">
        <v>31.350729999999999</v>
      </c>
    </row>
    <row r="213" spans="1:13">
      <c r="A213" s="254">
        <v>203</v>
      </c>
      <c r="B213" s="263" t="s">
        <v>112</v>
      </c>
      <c r="C213" s="264">
        <v>290.8</v>
      </c>
      <c r="D213" s="265">
        <v>291.51666666666665</v>
      </c>
      <c r="E213" s="265">
        <v>285.7833333333333</v>
      </c>
      <c r="F213" s="265">
        <v>280.76666666666665</v>
      </c>
      <c r="G213" s="265">
        <v>275.0333333333333</v>
      </c>
      <c r="H213" s="265">
        <v>296.5333333333333</v>
      </c>
      <c r="I213" s="265">
        <v>302.26666666666665</v>
      </c>
      <c r="J213" s="265">
        <v>307.2833333333333</v>
      </c>
      <c r="K213" s="263">
        <v>297.25</v>
      </c>
      <c r="L213" s="263">
        <v>286.5</v>
      </c>
      <c r="M213" s="263">
        <v>154.54237000000001</v>
      </c>
    </row>
    <row r="214" spans="1:13">
      <c r="A214" s="254">
        <v>204</v>
      </c>
      <c r="B214" s="263" t="s">
        <v>385</v>
      </c>
      <c r="C214" s="264">
        <v>1026.5</v>
      </c>
      <c r="D214" s="265">
        <v>1024.4666666666667</v>
      </c>
      <c r="E214" s="265">
        <v>999.93333333333339</v>
      </c>
      <c r="F214" s="265">
        <v>973.36666666666667</v>
      </c>
      <c r="G214" s="265">
        <v>948.83333333333337</v>
      </c>
      <c r="H214" s="265">
        <v>1051.0333333333333</v>
      </c>
      <c r="I214" s="265">
        <v>1075.5666666666666</v>
      </c>
      <c r="J214" s="265">
        <v>1102.1333333333334</v>
      </c>
      <c r="K214" s="263">
        <v>1049</v>
      </c>
      <c r="L214" s="263">
        <v>997.9</v>
      </c>
      <c r="M214" s="263">
        <v>14.40245</v>
      </c>
    </row>
    <row r="215" spans="1:13">
      <c r="A215" s="254">
        <v>205</v>
      </c>
      <c r="B215" s="263" t="s">
        <v>386</v>
      </c>
      <c r="C215" s="264">
        <v>72.75</v>
      </c>
      <c r="D215" s="265">
        <v>73.233333333333334</v>
      </c>
      <c r="E215" s="265">
        <v>72.016666666666666</v>
      </c>
      <c r="F215" s="265">
        <v>71.283333333333331</v>
      </c>
      <c r="G215" s="265">
        <v>70.066666666666663</v>
      </c>
      <c r="H215" s="265">
        <v>73.966666666666669</v>
      </c>
      <c r="I215" s="265">
        <v>75.183333333333337</v>
      </c>
      <c r="J215" s="265">
        <v>75.916666666666671</v>
      </c>
      <c r="K215" s="263">
        <v>74.45</v>
      </c>
      <c r="L215" s="263">
        <v>72.5</v>
      </c>
      <c r="M215" s="263">
        <v>17.189129999999999</v>
      </c>
    </row>
    <row r="216" spans="1:13">
      <c r="A216" s="254">
        <v>206</v>
      </c>
      <c r="B216" s="263" t="s">
        <v>113</v>
      </c>
      <c r="C216" s="264">
        <v>223.85</v>
      </c>
      <c r="D216" s="265">
        <v>225.08333333333334</v>
      </c>
      <c r="E216" s="265">
        <v>220.86666666666667</v>
      </c>
      <c r="F216" s="265">
        <v>217.88333333333333</v>
      </c>
      <c r="G216" s="265">
        <v>213.66666666666666</v>
      </c>
      <c r="H216" s="265">
        <v>228.06666666666669</v>
      </c>
      <c r="I216" s="265">
        <v>232.28333333333333</v>
      </c>
      <c r="J216" s="265">
        <v>235.26666666666671</v>
      </c>
      <c r="K216" s="263">
        <v>229.3</v>
      </c>
      <c r="L216" s="263">
        <v>222.1</v>
      </c>
      <c r="M216" s="263">
        <v>66.277979999999999</v>
      </c>
    </row>
    <row r="217" spans="1:13">
      <c r="A217" s="254">
        <v>207</v>
      </c>
      <c r="B217" s="263" t="s">
        <v>114</v>
      </c>
      <c r="C217" s="264">
        <v>2241.5500000000002</v>
      </c>
      <c r="D217" s="265">
        <v>2248.6</v>
      </c>
      <c r="E217" s="265">
        <v>2224.9499999999998</v>
      </c>
      <c r="F217" s="265">
        <v>2208.35</v>
      </c>
      <c r="G217" s="265">
        <v>2184.6999999999998</v>
      </c>
      <c r="H217" s="265">
        <v>2265.1999999999998</v>
      </c>
      <c r="I217" s="265">
        <v>2288.8500000000004</v>
      </c>
      <c r="J217" s="265">
        <v>2305.4499999999998</v>
      </c>
      <c r="K217" s="263">
        <v>2272.25</v>
      </c>
      <c r="L217" s="263">
        <v>2232</v>
      </c>
      <c r="M217" s="263">
        <v>12.220940000000001</v>
      </c>
    </row>
    <row r="218" spans="1:13">
      <c r="A218" s="254">
        <v>208</v>
      </c>
      <c r="B218" s="263" t="s">
        <v>251</v>
      </c>
      <c r="C218" s="264">
        <v>300.10000000000002</v>
      </c>
      <c r="D218" s="265">
        <v>299.31666666666666</v>
      </c>
      <c r="E218" s="265">
        <v>295.73333333333335</v>
      </c>
      <c r="F218" s="265">
        <v>291.36666666666667</v>
      </c>
      <c r="G218" s="265">
        <v>287.78333333333336</v>
      </c>
      <c r="H218" s="265">
        <v>303.68333333333334</v>
      </c>
      <c r="I218" s="265">
        <v>307.26666666666671</v>
      </c>
      <c r="J218" s="265">
        <v>311.63333333333333</v>
      </c>
      <c r="K218" s="263">
        <v>302.89999999999998</v>
      </c>
      <c r="L218" s="263">
        <v>294.95</v>
      </c>
      <c r="M218" s="263">
        <v>11.20805</v>
      </c>
    </row>
    <row r="219" spans="1:13">
      <c r="A219" s="254">
        <v>209</v>
      </c>
      <c r="B219" s="263" t="s">
        <v>387</v>
      </c>
      <c r="C219" s="264">
        <v>41829.85</v>
      </c>
      <c r="D219" s="265">
        <v>41676.616666666669</v>
      </c>
      <c r="E219" s="265">
        <v>41353.233333333337</v>
      </c>
      <c r="F219" s="265">
        <v>40876.616666666669</v>
      </c>
      <c r="G219" s="265">
        <v>40553.233333333337</v>
      </c>
      <c r="H219" s="265">
        <v>42153.233333333337</v>
      </c>
      <c r="I219" s="265">
        <v>42476.616666666669</v>
      </c>
      <c r="J219" s="265">
        <v>42953.233333333337</v>
      </c>
      <c r="K219" s="263">
        <v>42000</v>
      </c>
      <c r="L219" s="263">
        <v>41200</v>
      </c>
      <c r="M219" s="263">
        <v>2.3599999999999999E-2</v>
      </c>
    </row>
    <row r="220" spans="1:13">
      <c r="A220" s="254">
        <v>210</v>
      </c>
      <c r="B220" s="263" t="s">
        <v>252</v>
      </c>
      <c r="C220" s="264">
        <v>44.75</v>
      </c>
      <c r="D220" s="265">
        <v>45.383333333333333</v>
      </c>
      <c r="E220" s="265">
        <v>43.966666666666669</v>
      </c>
      <c r="F220" s="265">
        <v>43.183333333333337</v>
      </c>
      <c r="G220" s="265">
        <v>41.766666666666673</v>
      </c>
      <c r="H220" s="265">
        <v>46.166666666666664</v>
      </c>
      <c r="I220" s="265">
        <v>47.583333333333336</v>
      </c>
      <c r="J220" s="265">
        <v>48.36666666666666</v>
      </c>
      <c r="K220" s="263">
        <v>46.8</v>
      </c>
      <c r="L220" s="263">
        <v>44.6</v>
      </c>
      <c r="M220" s="263">
        <v>35.090580000000003</v>
      </c>
    </row>
    <row r="221" spans="1:13">
      <c r="A221" s="254">
        <v>211</v>
      </c>
      <c r="B221" s="263" t="s">
        <v>108</v>
      </c>
      <c r="C221" s="264">
        <v>2791.5</v>
      </c>
      <c r="D221" s="265">
        <v>2778.7000000000003</v>
      </c>
      <c r="E221" s="265">
        <v>2748.4000000000005</v>
      </c>
      <c r="F221" s="265">
        <v>2705.3</v>
      </c>
      <c r="G221" s="265">
        <v>2675.0000000000005</v>
      </c>
      <c r="H221" s="265">
        <v>2821.8000000000006</v>
      </c>
      <c r="I221" s="265">
        <v>2852.1000000000008</v>
      </c>
      <c r="J221" s="265">
        <v>2895.2000000000007</v>
      </c>
      <c r="K221" s="263">
        <v>2809</v>
      </c>
      <c r="L221" s="263">
        <v>2735.6</v>
      </c>
      <c r="M221" s="263">
        <v>29.2118</v>
      </c>
    </row>
    <row r="222" spans="1:13">
      <c r="A222" s="254">
        <v>212</v>
      </c>
      <c r="B222" s="263" t="s">
        <v>842</v>
      </c>
      <c r="C222" s="264">
        <v>321.35000000000002</v>
      </c>
      <c r="D222" s="265">
        <v>320.53333333333336</v>
      </c>
      <c r="E222" s="265">
        <v>307.06666666666672</v>
      </c>
      <c r="F222" s="265">
        <v>292.78333333333336</v>
      </c>
      <c r="G222" s="265">
        <v>279.31666666666672</v>
      </c>
      <c r="H222" s="265">
        <v>334.81666666666672</v>
      </c>
      <c r="I222" s="265">
        <v>348.2833333333333</v>
      </c>
      <c r="J222" s="265">
        <v>362.56666666666672</v>
      </c>
      <c r="K222" s="263">
        <v>334</v>
      </c>
      <c r="L222" s="263">
        <v>306.25</v>
      </c>
      <c r="M222" s="263">
        <v>3.0190800000000002</v>
      </c>
    </row>
    <row r="223" spans="1:13">
      <c r="A223" s="254">
        <v>213</v>
      </c>
      <c r="B223" s="263" t="s">
        <v>116</v>
      </c>
      <c r="C223" s="264">
        <v>647.6</v>
      </c>
      <c r="D223" s="265">
        <v>642.30000000000007</v>
      </c>
      <c r="E223" s="265">
        <v>634.70000000000016</v>
      </c>
      <c r="F223" s="265">
        <v>621.80000000000007</v>
      </c>
      <c r="G223" s="265">
        <v>614.20000000000016</v>
      </c>
      <c r="H223" s="265">
        <v>655.20000000000016</v>
      </c>
      <c r="I223" s="265">
        <v>662.80000000000007</v>
      </c>
      <c r="J223" s="265">
        <v>675.70000000000016</v>
      </c>
      <c r="K223" s="263">
        <v>649.9</v>
      </c>
      <c r="L223" s="263">
        <v>629.4</v>
      </c>
      <c r="M223" s="263">
        <v>190.49708999999999</v>
      </c>
    </row>
    <row r="224" spans="1:13">
      <c r="A224" s="254">
        <v>214</v>
      </c>
      <c r="B224" s="263" t="s">
        <v>253</v>
      </c>
      <c r="C224" s="264">
        <v>1494.9</v>
      </c>
      <c r="D224" s="265">
        <v>1496.7166666666665</v>
      </c>
      <c r="E224" s="265">
        <v>1484.4333333333329</v>
      </c>
      <c r="F224" s="265">
        <v>1473.9666666666665</v>
      </c>
      <c r="G224" s="265">
        <v>1461.6833333333329</v>
      </c>
      <c r="H224" s="265">
        <v>1507.1833333333329</v>
      </c>
      <c r="I224" s="265">
        <v>1519.4666666666662</v>
      </c>
      <c r="J224" s="265">
        <v>1529.9333333333329</v>
      </c>
      <c r="K224" s="263">
        <v>1509</v>
      </c>
      <c r="L224" s="263">
        <v>1486.25</v>
      </c>
      <c r="M224" s="263">
        <v>5.5507999999999997</v>
      </c>
    </row>
    <row r="225" spans="1:13">
      <c r="A225" s="254">
        <v>215</v>
      </c>
      <c r="B225" s="263" t="s">
        <v>117</v>
      </c>
      <c r="C225" s="264">
        <v>487.25</v>
      </c>
      <c r="D225" s="265">
        <v>490.06666666666666</v>
      </c>
      <c r="E225" s="265">
        <v>482.18333333333334</v>
      </c>
      <c r="F225" s="265">
        <v>477.11666666666667</v>
      </c>
      <c r="G225" s="265">
        <v>469.23333333333335</v>
      </c>
      <c r="H225" s="265">
        <v>495.13333333333333</v>
      </c>
      <c r="I225" s="265">
        <v>503.01666666666665</v>
      </c>
      <c r="J225" s="265">
        <v>508.08333333333331</v>
      </c>
      <c r="K225" s="263">
        <v>497.95</v>
      </c>
      <c r="L225" s="263">
        <v>485</v>
      </c>
      <c r="M225" s="263">
        <v>32.78557</v>
      </c>
    </row>
    <row r="226" spans="1:13">
      <c r="A226" s="254">
        <v>216</v>
      </c>
      <c r="B226" s="263" t="s">
        <v>388</v>
      </c>
      <c r="C226" s="264">
        <v>417.8</v>
      </c>
      <c r="D226" s="265">
        <v>419.26666666666665</v>
      </c>
      <c r="E226" s="265">
        <v>414.5333333333333</v>
      </c>
      <c r="F226" s="265">
        <v>411.26666666666665</v>
      </c>
      <c r="G226" s="265">
        <v>406.5333333333333</v>
      </c>
      <c r="H226" s="265">
        <v>422.5333333333333</v>
      </c>
      <c r="I226" s="265">
        <v>427.26666666666665</v>
      </c>
      <c r="J226" s="265">
        <v>430.5333333333333</v>
      </c>
      <c r="K226" s="263">
        <v>424</v>
      </c>
      <c r="L226" s="263">
        <v>416</v>
      </c>
      <c r="M226" s="263">
        <v>5.7271299999999998</v>
      </c>
    </row>
    <row r="227" spans="1:13">
      <c r="A227" s="254">
        <v>217</v>
      </c>
      <c r="B227" s="263" t="s">
        <v>389</v>
      </c>
      <c r="C227" s="264">
        <v>2777.6</v>
      </c>
      <c r="D227" s="265">
        <v>2780.8666666666663</v>
      </c>
      <c r="E227" s="265">
        <v>2755.7833333333328</v>
      </c>
      <c r="F227" s="265">
        <v>2733.9666666666667</v>
      </c>
      <c r="G227" s="265">
        <v>2708.8833333333332</v>
      </c>
      <c r="H227" s="265">
        <v>2802.6833333333325</v>
      </c>
      <c r="I227" s="265">
        <v>2827.7666666666655</v>
      </c>
      <c r="J227" s="265">
        <v>2849.5833333333321</v>
      </c>
      <c r="K227" s="263">
        <v>2805.95</v>
      </c>
      <c r="L227" s="263">
        <v>2759.05</v>
      </c>
      <c r="M227" s="263">
        <v>1.434E-2</v>
      </c>
    </row>
    <row r="228" spans="1:13">
      <c r="A228" s="254">
        <v>218</v>
      </c>
      <c r="B228" s="263" t="s">
        <v>254</v>
      </c>
      <c r="C228" s="264">
        <v>29</v>
      </c>
      <c r="D228" s="265">
        <v>29.216666666666669</v>
      </c>
      <c r="E228" s="265">
        <v>28.583333333333336</v>
      </c>
      <c r="F228" s="265">
        <v>28.166666666666668</v>
      </c>
      <c r="G228" s="265">
        <v>27.533333333333335</v>
      </c>
      <c r="H228" s="265">
        <v>29.633333333333336</v>
      </c>
      <c r="I228" s="265">
        <v>30.266666666666669</v>
      </c>
      <c r="J228" s="265">
        <v>30.683333333333337</v>
      </c>
      <c r="K228" s="263">
        <v>29.85</v>
      </c>
      <c r="L228" s="263">
        <v>28.8</v>
      </c>
      <c r="M228" s="263">
        <v>103.70925</v>
      </c>
    </row>
    <row r="229" spans="1:13">
      <c r="A229" s="254">
        <v>219</v>
      </c>
      <c r="B229" s="263" t="s">
        <v>119</v>
      </c>
      <c r="C229" s="264">
        <v>52.1</v>
      </c>
      <c r="D229" s="265">
        <v>52.166666666666664</v>
      </c>
      <c r="E229" s="265">
        <v>51.383333333333326</v>
      </c>
      <c r="F229" s="265">
        <v>50.666666666666664</v>
      </c>
      <c r="G229" s="265">
        <v>49.883333333333326</v>
      </c>
      <c r="H229" s="265">
        <v>52.883333333333326</v>
      </c>
      <c r="I229" s="265">
        <v>53.666666666666671</v>
      </c>
      <c r="J229" s="265">
        <v>54.383333333333326</v>
      </c>
      <c r="K229" s="263">
        <v>52.95</v>
      </c>
      <c r="L229" s="263">
        <v>51.45</v>
      </c>
      <c r="M229" s="263">
        <v>455.38017000000002</v>
      </c>
    </row>
    <row r="230" spans="1:13">
      <c r="A230" s="254">
        <v>220</v>
      </c>
      <c r="B230" s="263" t="s">
        <v>390</v>
      </c>
      <c r="C230" s="264">
        <v>50.6</v>
      </c>
      <c r="D230" s="265">
        <v>50.683333333333337</v>
      </c>
      <c r="E230" s="265">
        <v>49.916666666666671</v>
      </c>
      <c r="F230" s="265">
        <v>49.233333333333334</v>
      </c>
      <c r="G230" s="265">
        <v>48.466666666666669</v>
      </c>
      <c r="H230" s="265">
        <v>51.366666666666674</v>
      </c>
      <c r="I230" s="265">
        <v>52.13333333333334</v>
      </c>
      <c r="J230" s="265">
        <v>52.816666666666677</v>
      </c>
      <c r="K230" s="263">
        <v>51.45</v>
      </c>
      <c r="L230" s="263">
        <v>50</v>
      </c>
      <c r="M230" s="263">
        <v>228.14302000000001</v>
      </c>
    </row>
    <row r="231" spans="1:13">
      <c r="A231" s="254">
        <v>221</v>
      </c>
      <c r="B231" s="263" t="s">
        <v>391</v>
      </c>
      <c r="C231" s="264">
        <v>1337.9</v>
      </c>
      <c r="D231" s="265">
        <v>1341.6833333333334</v>
      </c>
      <c r="E231" s="265">
        <v>1317.3666666666668</v>
      </c>
      <c r="F231" s="265">
        <v>1296.8333333333335</v>
      </c>
      <c r="G231" s="265">
        <v>1272.5166666666669</v>
      </c>
      <c r="H231" s="265">
        <v>1362.2166666666667</v>
      </c>
      <c r="I231" s="265">
        <v>1386.5333333333333</v>
      </c>
      <c r="J231" s="265">
        <v>1407.0666666666666</v>
      </c>
      <c r="K231" s="263">
        <v>1366</v>
      </c>
      <c r="L231" s="263">
        <v>1321.15</v>
      </c>
      <c r="M231" s="263">
        <v>0.33950999999999998</v>
      </c>
    </row>
    <row r="232" spans="1:13">
      <c r="A232" s="254">
        <v>222</v>
      </c>
      <c r="B232" s="263" t="s">
        <v>392</v>
      </c>
      <c r="C232" s="264">
        <v>235.6</v>
      </c>
      <c r="D232" s="265">
        <v>237.36666666666667</v>
      </c>
      <c r="E232" s="265">
        <v>230.73333333333335</v>
      </c>
      <c r="F232" s="265">
        <v>225.86666666666667</v>
      </c>
      <c r="G232" s="265">
        <v>219.23333333333335</v>
      </c>
      <c r="H232" s="265">
        <v>242.23333333333335</v>
      </c>
      <c r="I232" s="265">
        <v>248.86666666666667</v>
      </c>
      <c r="J232" s="265">
        <v>253.73333333333335</v>
      </c>
      <c r="K232" s="263">
        <v>244</v>
      </c>
      <c r="L232" s="263">
        <v>232.5</v>
      </c>
      <c r="M232" s="263">
        <v>5.8251099999999996</v>
      </c>
    </row>
    <row r="233" spans="1:13">
      <c r="A233" s="254">
        <v>223</v>
      </c>
      <c r="B233" s="263" t="s">
        <v>747</v>
      </c>
      <c r="C233" s="264">
        <v>1229.55</v>
      </c>
      <c r="D233" s="265">
        <v>1248.55</v>
      </c>
      <c r="E233" s="265">
        <v>1199.1499999999999</v>
      </c>
      <c r="F233" s="265">
        <v>1168.75</v>
      </c>
      <c r="G233" s="265">
        <v>1119.3499999999999</v>
      </c>
      <c r="H233" s="265">
        <v>1278.9499999999998</v>
      </c>
      <c r="I233" s="265">
        <v>1328.35</v>
      </c>
      <c r="J233" s="265">
        <v>1358.7499999999998</v>
      </c>
      <c r="K233" s="263">
        <v>1297.95</v>
      </c>
      <c r="L233" s="263">
        <v>1218.1500000000001</v>
      </c>
      <c r="M233" s="263">
        <v>0.41593999999999998</v>
      </c>
    </row>
    <row r="234" spans="1:13">
      <c r="A234" s="254">
        <v>224</v>
      </c>
      <c r="B234" s="263" t="s">
        <v>751</v>
      </c>
      <c r="C234" s="264">
        <v>670.95</v>
      </c>
      <c r="D234" s="265">
        <v>675.98333333333335</v>
      </c>
      <c r="E234" s="265">
        <v>663.9666666666667</v>
      </c>
      <c r="F234" s="265">
        <v>656.98333333333335</v>
      </c>
      <c r="G234" s="265">
        <v>644.9666666666667</v>
      </c>
      <c r="H234" s="265">
        <v>682.9666666666667</v>
      </c>
      <c r="I234" s="265">
        <v>694.98333333333335</v>
      </c>
      <c r="J234" s="265">
        <v>701.9666666666667</v>
      </c>
      <c r="K234" s="263">
        <v>688</v>
      </c>
      <c r="L234" s="263">
        <v>669</v>
      </c>
      <c r="M234" s="263">
        <v>2.9847299999999999</v>
      </c>
    </row>
    <row r="235" spans="1:13">
      <c r="A235" s="254">
        <v>225</v>
      </c>
      <c r="B235" s="263" t="s">
        <v>393</v>
      </c>
      <c r="C235" s="264">
        <v>108.8</v>
      </c>
      <c r="D235" s="265">
        <v>109.28333333333335</v>
      </c>
      <c r="E235" s="265">
        <v>107.56666666666669</v>
      </c>
      <c r="F235" s="265">
        <v>106.33333333333334</v>
      </c>
      <c r="G235" s="265">
        <v>104.61666666666669</v>
      </c>
      <c r="H235" s="265">
        <v>110.51666666666669</v>
      </c>
      <c r="I235" s="265">
        <v>112.23333333333336</v>
      </c>
      <c r="J235" s="265">
        <v>113.4666666666667</v>
      </c>
      <c r="K235" s="263">
        <v>111</v>
      </c>
      <c r="L235" s="263">
        <v>108.05</v>
      </c>
      <c r="M235" s="263">
        <v>3.4459499999999998</v>
      </c>
    </row>
    <row r="236" spans="1:13">
      <c r="A236" s="254">
        <v>226</v>
      </c>
      <c r="B236" s="263" t="s">
        <v>394</v>
      </c>
      <c r="C236" s="264">
        <v>106.35</v>
      </c>
      <c r="D236" s="265">
        <v>105.55</v>
      </c>
      <c r="E236" s="265">
        <v>103.1</v>
      </c>
      <c r="F236" s="265">
        <v>99.85</v>
      </c>
      <c r="G236" s="265">
        <v>97.399999999999991</v>
      </c>
      <c r="H236" s="265">
        <v>108.8</v>
      </c>
      <c r="I236" s="265">
        <v>111.25000000000001</v>
      </c>
      <c r="J236" s="265">
        <v>114.5</v>
      </c>
      <c r="K236" s="263">
        <v>108</v>
      </c>
      <c r="L236" s="263">
        <v>102.3</v>
      </c>
      <c r="M236" s="263">
        <v>53.340040000000002</v>
      </c>
    </row>
    <row r="237" spans="1:13">
      <c r="A237" s="254">
        <v>227</v>
      </c>
      <c r="B237" s="263" t="s">
        <v>126</v>
      </c>
      <c r="C237" s="264">
        <v>217.45</v>
      </c>
      <c r="D237" s="265">
        <v>219.66666666666666</v>
      </c>
      <c r="E237" s="265">
        <v>213.58333333333331</v>
      </c>
      <c r="F237" s="265">
        <v>209.71666666666667</v>
      </c>
      <c r="G237" s="265">
        <v>203.63333333333333</v>
      </c>
      <c r="H237" s="265">
        <v>223.5333333333333</v>
      </c>
      <c r="I237" s="265">
        <v>229.61666666666662</v>
      </c>
      <c r="J237" s="265">
        <v>233.48333333333329</v>
      </c>
      <c r="K237" s="263">
        <v>225.75</v>
      </c>
      <c r="L237" s="263">
        <v>215.8</v>
      </c>
      <c r="M237" s="263">
        <v>1105.6810800000001</v>
      </c>
    </row>
    <row r="238" spans="1:13">
      <c r="A238" s="254">
        <v>228</v>
      </c>
      <c r="B238" s="263" t="s">
        <v>396</v>
      </c>
      <c r="C238" s="264">
        <v>124.55</v>
      </c>
      <c r="D238" s="265">
        <v>125.14999999999999</v>
      </c>
      <c r="E238" s="265">
        <v>123.24999999999999</v>
      </c>
      <c r="F238" s="265">
        <v>121.94999999999999</v>
      </c>
      <c r="G238" s="265">
        <v>120.04999999999998</v>
      </c>
      <c r="H238" s="265">
        <v>126.44999999999999</v>
      </c>
      <c r="I238" s="265">
        <v>128.35</v>
      </c>
      <c r="J238" s="265">
        <v>129.64999999999998</v>
      </c>
      <c r="K238" s="263">
        <v>127.05</v>
      </c>
      <c r="L238" s="263">
        <v>123.85</v>
      </c>
      <c r="M238" s="263">
        <v>2.6884000000000001</v>
      </c>
    </row>
    <row r="239" spans="1:13">
      <c r="A239" s="254">
        <v>229</v>
      </c>
      <c r="B239" s="263" t="s">
        <v>397</v>
      </c>
      <c r="C239" s="264">
        <v>171</v>
      </c>
      <c r="D239" s="265">
        <v>170.58333333333334</v>
      </c>
      <c r="E239" s="265">
        <v>167.2166666666667</v>
      </c>
      <c r="F239" s="265">
        <v>163.43333333333337</v>
      </c>
      <c r="G239" s="265">
        <v>160.06666666666672</v>
      </c>
      <c r="H239" s="265">
        <v>174.36666666666667</v>
      </c>
      <c r="I239" s="265">
        <v>177.73333333333329</v>
      </c>
      <c r="J239" s="265">
        <v>181.51666666666665</v>
      </c>
      <c r="K239" s="263">
        <v>173.95</v>
      </c>
      <c r="L239" s="263">
        <v>166.8</v>
      </c>
      <c r="M239" s="263">
        <v>38.693680000000001</v>
      </c>
    </row>
    <row r="240" spans="1:13">
      <c r="A240" s="254">
        <v>230</v>
      </c>
      <c r="B240" s="263" t="s">
        <v>115</v>
      </c>
      <c r="C240" s="264">
        <v>236.85</v>
      </c>
      <c r="D240" s="265">
        <v>235.73333333333335</v>
      </c>
      <c r="E240" s="265">
        <v>230.9666666666667</v>
      </c>
      <c r="F240" s="265">
        <v>225.08333333333334</v>
      </c>
      <c r="G240" s="265">
        <v>220.31666666666669</v>
      </c>
      <c r="H240" s="265">
        <v>241.6166666666667</v>
      </c>
      <c r="I240" s="265">
        <v>246.38333333333335</v>
      </c>
      <c r="J240" s="265">
        <v>252.26666666666671</v>
      </c>
      <c r="K240" s="263">
        <v>240.5</v>
      </c>
      <c r="L240" s="263">
        <v>229.85</v>
      </c>
      <c r="M240" s="263">
        <v>328.7647</v>
      </c>
    </row>
    <row r="241" spans="1:13">
      <c r="A241" s="254">
        <v>231</v>
      </c>
      <c r="B241" s="263" t="s">
        <v>398</v>
      </c>
      <c r="C241" s="264">
        <v>81.900000000000006</v>
      </c>
      <c r="D241" s="265">
        <v>82.733333333333334</v>
      </c>
      <c r="E241" s="265">
        <v>80.616666666666674</v>
      </c>
      <c r="F241" s="265">
        <v>79.333333333333343</v>
      </c>
      <c r="G241" s="265">
        <v>77.216666666666683</v>
      </c>
      <c r="H241" s="265">
        <v>84.016666666666666</v>
      </c>
      <c r="I241" s="265">
        <v>86.133333333333312</v>
      </c>
      <c r="J241" s="265">
        <v>87.416666666666657</v>
      </c>
      <c r="K241" s="263">
        <v>84.85</v>
      </c>
      <c r="L241" s="263">
        <v>81.45</v>
      </c>
      <c r="M241" s="263">
        <v>33.217759999999998</v>
      </c>
    </row>
    <row r="242" spans="1:13">
      <c r="A242" s="254">
        <v>232</v>
      </c>
      <c r="B242" s="263" t="s">
        <v>748</v>
      </c>
      <c r="C242" s="264">
        <v>9210.5499999999993</v>
      </c>
      <c r="D242" s="265">
        <v>9263.5166666666664</v>
      </c>
      <c r="E242" s="265">
        <v>9097.0333333333328</v>
      </c>
      <c r="F242" s="265">
        <v>8983.5166666666664</v>
      </c>
      <c r="G242" s="265">
        <v>8817.0333333333328</v>
      </c>
      <c r="H242" s="265">
        <v>9377.0333333333328</v>
      </c>
      <c r="I242" s="265">
        <v>9543.5166666666664</v>
      </c>
      <c r="J242" s="265">
        <v>9657.0333333333328</v>
      </c>
      <c r="K242" s="263">
        <v>9430</v>
      </c>
      <c r="L242" s="263">
        <v>9150</v>
      </c>
      <c r="M242" s="263">
        <v>0.64420999999999995</v>
      </c>
    </row>
    <row r="243" spans="1:13">
      <c r="A243" s="254">
        <v>233</v>
      </c>
      <c r="B243" s="263" t="s">
        <v>255</v>
      </c>
      <c r="C243" s="264">
        <v>123.25</v>
      </c>
      <c r="D243" s="265">
        <v>124.53333333333335</v>
      </c>
      <c r="E243" s="265">
        <v>120.7166666666667</v>
      </c>
      <c r="F243" s="265">
        <v>118.18333333333335</v>
      </c>
      <c r="G243" s="265">
        <v>114.3666666666667</v>
      </c>
      <c r="H243" s="265">
        <v>127.06666666666669</v>
      </c>
      <c r="I243" s="265">
        <v>130.88333333333333</v>
      </c>
      <c r="J243" s="265">
        <v>133.41666666666669</v>
      </c>
      <c r="K243" s="263">
        <v>128.35</v>
      </c>
      <c r="L243" s="263">
        <v>122</v>
      </c>
      <c r="M243" s="263">
        <v>40.123919999999998</v>
      </c>
    </row>
    <row r="244" spans="1:13">
      <c r="A244" s="254">
        <v>234</v>
      </c>
      <c r="B244" s="263" t="s">
        <v>399</v>
      </c>
      <c r="C244" s="264">
        <v>298.3</v>
      </c>
      <c r="D244" s="265">
        <v>301.43333333333334</v>
      </c>
      <c r="E244" s="265">
        <v>290.86666666666667</v>
      </c>
      <c r="F244" s="265">
        <v>283.43333333333334</v>
      </c>
      <c r="G244" s="265">
        <v>272.86666666666667</v>
      </c>
      <c r="H244" s="265">
        <v>308.86666666666667</v>
      </c>
      <c r="I244" s="265">
        <v>319.43333333333339</v>
      </c>
      <c r="J244" s="265">
        <v>326.86666666666667</v>
      </c>
      <c r="K244" s="263">
        <v>312</v>
      </c>
      <c r="L244" s="263">
        <v>294</v>
      </c>
      <c r="M244" s="263">
        <v>50.632300000000001</v>
      </c>
    </row>
    <row r="245" spans="1:13">
      <c r="A245" s="254">
        <v>235</v>
      </c>
      <c r="B245" s="263" t="s">
        <v>256</v>
      </c>
      <c r="C245" s="264">
        <v>129.15</v>
      </c>
      <c r="D245" s="265">
        <v>129.26666666666668</v>
      </c>
      <c r="E245" s="265">
        <v>127.88333333333335</v>
      </c>
      <c r="F245" s="265">
        <v>126.61666666666667</v>
      </c>
      <c r="G245" s="265">
        <v>125.23333333333335</v>
      </c>
      <c r="H245" s="265">
        <v>130.53333333333336</v>
      </c>
      <c r="I245" s="265">
        <v>131.91666666666669</v>
      </c>
      <c r="J245" s="265">
        <v>133.18333333333337</v>
      </c>
      <c r="K245" s="263">
        <v>130.65</v>
      </c>
      <c r="L245" s="263">
        <v>128</v>
      </c>
      <c r="M245" s="263">
        <v>38.44106</v>
      </c>
    </row>
    <row r="246" spans="1:13">
      <c r="A246" s="254">
        <v>236</v>
      </c>
      <c r="B246" s="263" t="s">
        <v>125</v>
      </c>
      <c r="C246" s="264">
        <v>95.1</v>
      </c>
      <c r="D246" s="265">
        <v>95.59999999999998</v>
      </c>
      <c r="E246" s="265">
        <v>94.099999999999966</v>
      </c>
      <c r="F246" s="265">
        <v>93.09999999999998</v>
      </c>
      <c r="G246" s="265">
        <v>91.599999999999966</v>
      </c>
      <c r="H246" s="265">
        <v>96.599999999999966</v>
      </c>
      <c r="I246" s="265">
        <v>98.1</v>
      </c>
      <c r="J246" s="265">
        <v>99.099999999999966</v>
      </c>
      <c r="K246" s="263">
        <v>97.1</v>
      </c>
      <c r="L246" s="263">
        <v>94.6</v>
      </c>
      <c r="M246" s="263">
        <v>190.38733999999999</v>
      </c>
    </row>
    <row r="247" spans="1:13">
      <c r="A247" s="254">
        <v>237</v>
      </c>
      <c r="B247" s="263" t="s">
        <v>400</v>
      </c>
      <c r="C247" s="264">
        <v>11.1</v>
      </c>
      <c r="D247" s="265">
        <v>11.133333333333333</v>
      </c>
      <c r="E247" s="265">
        <v>10.966666666666665</v>
      </c>
      <c r="F247" s="265">
        <v>10.833333333333332</v>
      </c>
      <c r="G247" s="265">
        <v>10.666666666666664</v>
      </c>
      <c r="H247" s="265">
        <v>11.266666666666666</v>
      </c>
      <c r="I247" s="265">
        <v>11.433333333333334</v>
      </c>
      <c r="J247" s="265">
        <v>11.566666666666666</v>
      </c>
      <c r="K247" s="263">
        <v>11.3</v>
      </c>
      <c r="L247" s="263">
        <v>11</v>
      </c>
      <c r="M247" s="263">
        <v>39.919359999999998</v>
      </c>
    </row>
    <row r="248" spans="1:13">
      <c r="A248" s="254">
        <v>238</v>
      </c>
      <c r="B248" s="263" t="s">
        <v>773</v>
      </c>
      <c r="C248" s="264">
        <v>1731.9</v>
      </c>
      <c r="D248" s="265">
        <v>1708.5333333333335</v>
      </c>
      <c r="E248" s="265">
        <v>1649.366666666667</v>
      </c>
      <c r="F248" s="265">
        <v>1566.8333333333335</v>
      </c>
      <c r="G248" s="265">
        <v>1507.666666666667</v>
      </c>
      <c r="H248" s="265">
        <v>1791.0666666666671</v>
      </c>
      <c r="I248" s="265">
        <v>1850.2333333333336</v>
      </c>
      <c r="J248" s="265">
        <v>1932.7666666666671</v>
      </c>
      <c r="K248" s="263">
        <v>1767.7</v>
      </c>
      <c r="L248" s="263">
        <v>1626</v>
      </c>
      <c r="M248" s="263">
        <v>72.99539</v>
      </c>
    </row>
    <row r="249" spans="1:13">
      <c r="A249" s="254">
        <v>239</v>
      </c>
      <c r="B249" s="263" t="s">
        <v>749</v>
      </c>
      <c r="C249" s="264">
        <v>292.75</v>
      </c>
      <c r="D249" s="265">
        <v>295.36666666666667</v>
      </c>
      <c r="E249" s="265">
        <v>286.23333333333335</v>
      </c>
      <c r="F249" s="265">
        <v>279.7166666666667</v>
      </c>
      <c r="G249" s="265">
        <v>270.58333333333337</v>
      </c>
      <c r="H249" s="265">
        <v>301.88333333333333</v>
      </c>
      <c r="I249" s="265">
        <v>311.01666666666665</v>
      </c>
      <c r="J249" s="265">
        <v>317.5333333333333</v>
      </c>
      <c r="K249" s="263">
        <v>304.5</v>
      </c>
      <c r="L249" s="263">
        <v>288.85000000000002</v>
      </c>
      <c r="M249" s="263">
        <v>3.84782</v>
      </c>
    </row>
    <row r="250" spans="1:13">
      <c r="A250" s="254">
        <v>240</v>
      </c>
      <c r="B250" s="263" t="s">
        <v>120</v>
      </c>
      <c r="C250" s="264">
        <v>559.79999999999995</v>
      </c>
      <c r="D250" s="265">
        <v>561.94999999999993</v>
      </c>
      <c r="E250" s="265">
        <v>549.14999999999986</v>
      </c>
      <c r="F250" s="265">
        <v>538.49999999999989</v>
      </c>
      <c r="G250" s="265">
        <v>525.69999999999982</v>
      </c>
      <c r="H250" s="265">
        <v>572.59999999999991</v>
      </c>
      <c r="I250" s="265">
        <v>585.39999999999986</v>
      </c>
      <c r="J250" s="265">
        <v>596.04999999999995</v>
      </c>
      <c r="K250" s="263">
        <v>574.75</v>
      </c>
      <c r="L250" s="263">
        <v>551.29999999999995</v>
      </c>
      <c r="M250" s="263">
        <v>15.849449999999999</v>
      </c>
    </row>
    <row r="251" spans="1:13">
      <c r="A251" s="254">
        <v>241</v>
      </c>
      <c r="B251" s="263" t="s">
        <v>831</v>
      </c>
      <c r="C251" s="264">
        <v>245.65</v>
      </c>
      <c r="D251" s="265">
        <v>248.23333333333335</v>
      </c>
      <c r="E251" s="265">
        <v>241.56666666666669</v>
      </c>
      <c r="F251" s="265">
        <v>237.48333333333335</v>
      </c>
      <c r="G251" s="265">
        <v>230.81666666666669</v>
      </c>
      <c r="H251" s="265">
        <v>252.31666666666669</v>
      </c>
      <c r="I251" s="265">
        <v>258.98333333333335</v>
      </c>
      <c r="J251" s="265">
        <v>263.06666666666672</v>
      </c>
      <c r="K251" s="263">
        <v>254.9</v>
      </c>
      <c r="L251" s="263">
        <v>244.15</v>
      </c>
      <c r="M251" s="263">
        <v>35.740369999999999</v>
      </c>
    </row>
    <row r="252" spans="1:13">
      <c r="A252" s="254">
        <v>242</v>
      </c>
      <c r="B252" s="263" t="s">
        <v>122</v>
      </c>
      <c r="C252" s="264">
        <v>1027.4000000000001</v>
      </c>
      <c r="D252" s="265">
        <v>1032.9666666666667</v>
      </c>
      <c r="E252" s="265">
        <v>1006.4333333333334</v>
      </c>
      <c r="F252" s="265">
        <v>985.4666666666667</v>
      </c>
      <c r="G252" s="265">
        <v>958.93333333333339</v>
      </c>
      <c r="H252" s="265">
        <v>1053.9333333333334</v>
      </c>
      <c r="I252" s="265">
        <v>1080.4666666666667</v>
      </c>
      <c r="J252" s="265">
        <v>1101.4333333333334</v>
      </c>
      <c r="K252" s="263">
        <v>1059.5</v>
      </c>
      <c r="L252" s="263">
        <v>1012</v>
      </c>
      <c r="M252" s="263">
        <v>139.59383</v>
      </c>
    </row>
    <row r="253" spans="1:13">
      <c r="A253" s="254">
        <v>243</v>
      </c>
      <c r="B253" s="263" t="s">
        <v>257</v>
      </c>
      <c r="C253" s="264">
        <v>5373.8</v>
      </c>
      <c r="D253" s="265">
        <v>5399.583333333333</v>
      </c>
      <c r="E253" s="265">
        <v>5289.2166666666662</v>
      </c>
      <c r="F253" s="265">
        <v>5204.6333333333332</v>
      </c>
      <c r="G253" s="265">
        <v>5094.2666666666664</v>
      </c>
      <c r="H253" s="265">
        <v>5484.1666666666661</v>
      </c>
      <c r="I253" s="265">
        <v>5594.5333333333328</v>
      </c>
      <c r="J253" s="265">
        <v>5679.1166666666659</v>
      </c>
      <c r="K253" s="263">
        <v>5509.95</v>
      </c>
      <c r="L253" s="263">
        <v>5315</v>
      </c>
      <c r="M253" s="263">
        <v>7.3383700000000003</v>
      </c>
    </row>
    <row r="254" spans="1:13">
      <c r="A254" s="254">
        <v>244</v>
      </c>
      <c r="B254" s="263" t="s">
        <v>124</v>
      </c>
      <c r="C254" s="264">
        <v>1309.8</v>
      </c>
      <c r="D254" s="265">
        <v>1311.7</v>
      </c>
      <c r="E254" s="265">
        <v>1299.6500000000001</v>
      </c>
      <c r="F254" s="265">
        <v>1289.5</v>
      </c>
      <c r="G254" s="265">
        <v>1277.45</v>
      </c>
      <c r="H254" s="265">
        <v>1321.8500000000001</v>
      </c>
      <c r="I254" s="265">
        <v>1333.8999999999999</v>
      </c>
      <c r="J254" s="265">
        <v>1344.0500000000002</v>
      </c>
      <c r="K254" s="263">
        <v>1323.75</v>
      </c>
      <c r="L254" s="263">
        <v>1301.55</v>
      </c>
      <c r="M254" s="263">
        <v>57.978749999999998</v>
      </c>
    </row>
    <row r="255" spans="1:13">
      <c r="A255" s="254">
        <v>245</v>
      </c>
      <c r="B255" s="263" t="s">
        <v>750</v>
      </c>
      <c r="C255" s="264">
        <v>851.35</v>
      </c>
      <c r="D255" s="265">
        <v>840.63333333333333</v>
      </c>
      <c r="E255" s="265">
        <v>770.31666666666661</v>
      </c>
      <c r="F255" s="265">
        <v>689.2833333333333</v>
      </c>
      <c r="G255" s="265">
        <v>618.96666666666658</v>
      </c>
      <c r="H255" s="265">
        <v>921.66666666666663</v>
      </c>
      <c r="I255" s="265">
        <v>991.98333333333346</v>
      </c>
      <c r="J255" s="265">
        <v>1073.0166666666667</v>
      </c>
      <c r="K255" s="263">
        <v>910.95</v>
      </c>
      <c r="L255" s="263">
        <v>759.6</v>
      </c>
      <c r="M255" s="263">
        <v>12.907360000000001</v>
      </c>
    </row>
    <row r="256" spans="1:13">
      <c r="A256" s="254">
        <v>246</v>
      </c>
      <c r="B256" s="263" t="s">
        <v>401</v>
      </c>
      <c r="C256" s="264">
        <v>328.35</v>
      </c>
      <c r="D256" s="265">
        <v>329.0333333333333</v>
      </c>
      <c r="E256" s="265">
        <v>326.36666666666662</v>
      </c>
      <c r="F256" s="265">
        <v>324.38333333333333</v>
      </c>
      <c r="G256" s="265">
        <v>321.71666666666664</v>
      </c>
      <c r="H256" s="265">
        <v>331.01666666666659</v>
      </c>
      <c r="I256" s="265">
        <v>333.68333333333334</v>
      </c>
      <c r="J256" s="265">
        <v>335.66666666666657</v>
      </c>
      <c r="K256" s="263">
        <v>331.7</v>
      </c>
      <c r="L256" s="263">
        <v>327.05</v>
      </c>
      <c r="M256" s="263">
        <v>2.2108699999999999</v>
      </c>
    </row>
    <row r="257" spans="1:13">
      <c r="A257" s="254">
        <v>247</v>
      </c>
      <c r="B257" s="263" t="s">
        <v>121</v>
      </c>
      <c r="C257" s="264">
        <v>1643.15</v>
      </c>
      <c r="D257" s="265">
        <v>1653.4166666666667</v>
      </c>
      <c r="E257" s="265">
        <v>1605.7333333333336</v>
      </c>
      <c r="F257" s="265">
        <v>1568.3166666666668</v>
      </c>
      <c r="G257" s="265">
        <v>1520.6333333333337</v>
      </c>
      <c r="H257" s="265">
        <v>1690.8333333333335</v>
      </c>
      <c r="I257" s="265">
        <v>1738.5166666666664</v>
      </c>
      <c r="J257" s="265">
        <v>1775.9333333333334</v>
      </c>
      <c r="K257" s="263">
        <v>1701.1</v>
      </c>
      <c r="L257" s="263">
        <v>1616</v>
      </c>
      <c r="M257" s="263">
        <v>24.026730000000001</v>
      </c>
    </row>
    <row r="258" spans="1:13">
      <c r="A258" s="254">
        <v>248</v>
      </c>
      <c r="B258" s="263" t="s">
        <v>258</v>
      </c>
      <c r="C258" s="264">
        <v>1897.95</v>
      </c>
      <c r="D258" s="265">
        <v>1914.25</v>
      </c>
      <c r="E258" s="265">
        <v>1874.95</v>
      </c>
      <c r="F258" s="265">
        <v>1851.95</v>
      </c>
      <c r="G258" s="265">
        <v>1812.65</v>
      </c>
      <c r="H258" s="265">
        <v>1937.25</v>
      </c>
      <c r="I258" s="265">
        <v>1976.5500000000002</v>
      </c>
      <c r="J258" s="265">
        <v>1999.55</v>
      </c>
      <c r="K258" s="263">
        <v>1953.55</v>
      </c>
      <c r="L258" s="263">
        <v>1891.25</v>
      </c>
      <c r="M258" s="263">
        <v>1.6652</v>
      </c>
    </row>
    <row r="259" spans="1:13">
      <c r="A259" s="254">
        <v>249</v>
      </c>
      <c r="B259" s="263" t="s">
        <v>402</v>
      </c>
      <c r="C259" s="264">
        <v>1201.0999999999999</v>
      </c>
      <c r="D259" s="265">
        <v>1211.3666666666666</v>
      </c>
      <c r="E259" s="265">
        <v>1164.7333333333331</v>
      </c>
      <c r="F259" s="265">
        <v>1128.3666666666666</v>
      </c>
      <c r="G259" s="265">
        <v>1081.7333333333331</v>
      </c>
      <c r="H259" s="265">
        <v>1247.7333333333331</v>
      </c>
      <c r="I259" s="265">
        <v>1294.3666666666668</v>
      </c>
      <c r="J259" s="265">
        <v>1330.7333333333331</v>
      </c>
      <c r="K259" s="263">
        <v>1258</v>
      </c>
      <c r="L259" s="263">
        <v>1175</v>
      </c>
      <c r="M259" s="263">
        <v>8.5443499999999997</v>
      </c>
    </row>
    <row r="260" spans="1:13">
      <c r="A260" s="254">
        <v>250</v>
      </c>
      <c r="B260" s="263" t="s">
        <v>403</v>
      </c>
      <c r="C260" s="264">
        <v>2707.15</v>
      </c>
      <c r="D260" s="265">
        <v>2670.65</v>
      </c>
      <c r="E260" s="265">
        <v>2438.5</v>
      </c>
      <c r="F260" s="265">
        <v>2169.85</v>
      </c>
      <c r="G260" s="265">
        <v>1937.6999999999998</v>
      </c>
      <c r="H260" s="265">
        <v>2939.3</v>
      </c>
      <c r="I260" s="265">
        <v>3171.4500000000007</v>
      </c>
      <c r="J260" s="265">
        <v>3440.1000000000004</v>
      </c>
      <c r="K260" s="263">
        <v>2902.8</v>
      </c>
      <c r="L260" s="263">
        <v>2402</v>
      </c>
      <c r="M260" s="263">
        <v>5.1963600000000003</v>
      </c>
    </row>
    <row r="261" spans="1:13">
      <c r="A261" s="254">
        <v>251</v>
      </c>
      <c r="B261" s="263" t="s">
        <v>404</v>
      </c>
      <c r="C261" s="264">
        <v>375</v>
      </c>
      <c r="D261" s="265">
        <v>376.34999999999997</v>
      </c>
      <c r="E261" s="265">
        <v>370.79999999999995</v>
      </c>
      <c r="F261" s="265">
        <v>366.59999999999997</v>
      </c>
      <c r="G261" s="265">
        <v>361.04999999999995</v>
      </c>
      <c r="H261" s="265">
        <v>380.54999999999995</v>
      </c>
      <c r="I261" s="265">
        <v>386.1</v>
      </c>
      <c r="J261" s="265">
        <v>390.29999999999995</v>
      </c>
      <c r="K261" s="263">
        <v>381.9</v>
      </c>
      <c r="L261" s="263">
        <v>372.15</v>
      </c>
      <c r="M261" s="263">
        <v>6.5915499999999998</v>
      </c>
    </row>
    <row r="262" spans="1:13">
      <c r="A262" s="254">
        <v>252</v>
      </c>
      <c r="B262" s="263" t="s">
        <v>405</v>
      </c>
      <c r="C262" s="264">
        <v>139.9</v>
      </c>
      <c r="D262" s="265">
        <v>139.5</v>
      </c>
      <c r="E262" s="265">
        <v>136.55000000000001</v>
      </c>
      <c r="F262" s="265">
        <v>133.20000000000002</v>
      </c>
      <c r="G262" s="265">
        <v>130.25000000000003</v>
      </c>
      <c r="H262" s="265">
        <v>142.85</v>
      </c>
      <c r="I262" s="265">
        <v>145.79999999999998</v>
      </c>
      <c r="J262" s="265">
        <v>149.14999999999998</v>
      </c>
      <c r="K262" s="263">
        <v>142.44999999999999</v>
      </c>
      <c r="L262" s="263">
        <v>136.15</v>
      </c>
      <c r="M262" s="263">
        <v>19.364229999999999</v>
      </c>
    </row>
    <row r="263" spans="1:13">
      <c r="A263" s="254">
        <v>253</v>
      </c>
      <c r="B263" s="263" t="s">
        <v>406</v>
      </c>
      <c r="C263" s="264">
        <v>124.4</v>
      </c>
      <c r="D263" s="265">
        <v>125.76666666666667</v>
      </c>
      <c r="E263" s="265">
        <v>122.38333333333333</v>
      </c>
      <c r="F263" s="265">
        <v>120.36666666666666</v>
      </c>
      <c r="G263" s="265">
        <v>116.98333333333332</v>
      </c>
      <c r="H263" s="265">
        <v>127.78333333333333</v>
      </c>
      <c r="I263" s="265">
        <v>131.16666666666669</v>
      </c>
      <c r="J263" s="265">
        <v>133.18333333333334</v>
      </c>
      <c r="K263" s="263">
        <v>129.15</v>
      </c>
      <c r="L263" s="263">
        <v>123.75</v>
      </c>
      <c r="M263" s="263">
        <v>23.284040000000001</v>
      </c>
    </row>
    <row r="264" spans="1:13">
      <c r="A264" s="254">
        <v>254</v>
      </c>
      <c r="B264" s="263" t="s">
        <v>407</v>
      </c>
      <c r="C264" s="264">
        <v>92.1</v>
      </c>
      <c r="D264" s="265">
        <v>91.45</v>
      </c>
      <c r="E264" s="265">
        <v>90.4</v>
      </c>
      <c r="F264" s="265">
        <v>88.7</v>
      </c>
      <c r="G264" s="265">
        <v>87.65</v>
      </c>
      <c r="H264" s="265">
        <v>93.15</v>
      </c>
      <c r="I264" s="265">
        <v>94.199999999999989</v>
      </c>
      <c r="J264" s="265">
        <v>95.9</v>
      </c>
      <c r="K264" s="263">
        <v>92.5</v>
      </c>
      <c r="L264" s="263">
        <v>89.75</v>
      </c>
      <c r="M264" s="263">
        <v>11.690149999999999</v>
      </c>
    </row>
    <row r="265" spans="1:13">
      <c r="A265" s="254">
        <v>255</v>
      </c>
      <c r="B265" s="263" t="s">
        <v>259</v>
      </c>
      <c r="C265" s="264">
        <v>74.650000000000006</v>
      </c>
      <c r="D265" s="265">
        <v>75.38333333333334</v>
      </c>
      <c r="E265" s="265">
        <v>73.26666666666668</v>
      </c>
      <c r="F265" s="265">
        <v>71.88333333333334</v>
      </c>
      <c r="G265" s="265">
        <v>69.76666666666668</v>
      </c>
      <c r="H265" s="265">
        <v>76.76666666666668</v>
      </c>
      <c r="I265" s="265">
        <v>78.883333333333326</v>
      </c>
      <c r="J265" s="265">
        <v>80.26666666666668</v>
      </c>
      <c r="K265" s="263">
        <v>77.5</v>
      </c>
      <c r="L265" s="263">
        <v>74</v>
      </c>
      <c r="M265" s="263">
        <v>26.790649999999999</v>
      </c>
    </row>
    <row r="266" spans="1:13">
      <c r="A266" s="254">
        <v>256</v>
      </c>
      <c r="B266" s="263" t="s">
        <v>128</v>
      </c>
      <c r="C266" s="264">
        <v>403.8</v>
      </c>
      <c r="D266" s="265">
        <v>405.76666666666671</v>
      </c>
      <c r="E266" s="265">
        <v>400.63333333333344</v>
      </c>
      <c r="F266" s="265">
        <v>397.46666666666675</v>
      </c>
      <c r="G266" s="265">
        <v>392.33333333333348</v>
      </c>
      <c r="H266" s="265">
        <v>408.93333333333339</v>
      </c>
      <c r="I266" s="265">
        <v>414.06666666666672</v>
      </c>
      <c r="J266" s="265">
        <v>417.23333333333335</v>
      </c>
      <c r="K266" s="263">
        <v>410.9</v>
      </c>
      <c r="L266" s="263">
        <v>402.6</v>
      </c>
      <c r="M266" s="263">
        <v>46.676630000000003</v>
      </c>
    </row>
    <row r="267" spans="1:13">
      <c r="A267" s="254">
        <v>257</v>
      </c>
      <c r="B267" s="263" t="s">
        <v>752</v>
      </c>
      <c r="C267" s="264">
        <v>91.4</v>
      </c>
      <c r="D267" s="265">
        <v>92.116666666666674</v>
      </c>
      <c r="E267" s="265">
        <v>89.833333333333343</v>
      </c>
      <c r="F267" s="265">
        <v>88.266666666666666</v>
      </c>
      <c r="G267" s="265">
        <v>85.983333333333334</v>
      </c>
      <c r="H267" s="265">
        <v>93.683333333333351</v>
      </c>
      <c r="I267" s="265">
        <v>95.966666666666683</v>
      </c>
      <c r="J267" s="265">
        <v>97.53333333333336</v>
      </c>
      <c r="K267" s="263">
        <v>94.4</v>
      </c>
      <c r="L267" s="263">
        <v>90.55</v>
      </c>
      <c r="M267" s="263">
        <v>4.4094699999999998</v>
      </c>
    </row>
    <row r="268" spans="1:13">
      <c r="A268" s="254">
        <v>258</v>
      </c>
      <c r="B268" s="263" t="s">
        <v>408</v>
      </c>
      <c r="C268" s="264">
        <v>43.9</v>
      </c>
      <c r="D268" s="265">
        <v>43.85</v>
      </c>
      <c r="E268" s="265">
        <v>43.1</v>
      </c>
      <c r="F268" s="265">
        <v>42.3</v>
      </c>
      <c r="G268" s="265">
        <v>41.55</v>
      </c>
      <c r="H268" s="265">
        <v>44.650000000000006</v>
      </c>
      <c r="I268" s="265">
        <v>45.400000000000006</v>
      </c>
      <c r="J268" s="265">
        <v>46.20000000000001</v>
      </c>
      <c r="K268" s="263">
        <v>44.6</v>
      </c>
      <c r="L268" s="263">
        <v>43.05</v>
      </c>
      <c r="M268" s="263">
        <v>3.7370999999999999</v>
      </c>
    </row>
    <row r="269" spans="1:13">
      <c r="A269" s="254">
        <v>259</v>
      </c>
      <c r="B269" s="263" t="s">
        <v>409</v>
      </c>
      <c r="C269" s="264">
        <v>89.25</v>
      </c>
      <c r="D269" s="265">
        <v>90.066666666666663</v>
      </c>
      <c r="E269" s="265">
        <v>88.183333333333323</v>
      </c>
      <c r="F269" s="265">
        <v>87.11666666666666</v>
      </c>
      <c r="G269" s="265">
        <v>85.23333333333332</v>
      </c>
      <c r="H269" s="265">
        <v>91.133333333333326</v>
      </c>
      <c r="I269" s="265">
        <v>93.016666666666652</v>
      </c>
      <c r="J269" s="265">
        <v>94.083333333333329</v>
      </c>
      <c r="K269" s="263">
        <v>91.95</v>
      </c>
      <c r="L269" s="263">
        <v>89</v>
      </c>
      <c r="M269" s="263">
        <v>6.9550299999999998</v>
      </c>
    </row>
    <row r="270" spans="1:13">
      <c r="A270" s="254">
        <v>260</v>
      </c>
      <c r="B270" s="263" t="s">
        <v>410</v>
      </c>
      <c r="C270" s="264">
        <v>29.65</v>
      </c>
      <c r="D270" s="265">
        <v>29.900000000000002</v>
      </c>
      <c r="E270" s="265">
        <v>29.300000000000004</v>
      </c>
      <c r="F270" s="265">
        <v>28.950000000000003</v>
      </c>
      <c r="G270" s="265">
        <v>28.350000000000005</v>
      </c>
      <c r="H270" s="265">
        <v>30.250000000000004</v>
      </c>
      <c r="I270" s="265">
        <v>30.850000000000005</v>
      </c>
      <c r="J270" s="265">
        <v>31.200000000000003</v>
      </c>
      <c r="K270" s="263">
        <v>30.5</v>
      </c>
      <c r="L270" s="263">
        <v>29.55</v>
      </c>
      <c r="M270" s="263">
        <v>14.60796</v>
      </c>
    </row>
    <row r="271" spans="1:13">
      <c r="A271" s="254">
        <v>261</v>
      </c>
      <c r="B271" s="263" t="s">
        <v>411</v>
      </c>
      <c r="C271" s="264">
        <v>68.2</v>
      </c>
      <c r="D271" s="265">
        <v>68.55</v>
      </c>
      <c r="E271" s="265">
        <v>66.649999999999991</v>
      </c>
      <c r="F271" s="265">
        <v>65.099999999999994</v>
      </c>
      <c r="G271" s="265">
        <v>63.199999999999989</v>
      </c>
      <c r="H271" s="265">
        <v>70.099999999999994</v>
      </c>
      <c r="I271" s="265">
        <v>72</v>
      </c>
      <c r="J271" s="265">
        <v>73.55</v>
      </c>
      <c r="K271" s="263">
        <v>70.45</v>
      </c>
      <c r="L271" s="263">
        <v>67</v>
      </c>
      <c r="M271" s="263">
        <v>6.08988</v>
      </c>
    </row>
    <row r="272" spans="1:13">
      <c r="A272" s="254">
        <v>262</v>
      </c>
      <c r="B272" s="263" t="s">
        <v>412</v>
      </c>
      <c r="C272" s="264">
        <v>72.05</v>
      </c>
      <c r="D272" s="265">
        <v>72.283333333333346</v>
      </c>
      <c r="E272" s="265">
        <v>71.566666666666691</v>
      </c>
      <c r="F272" s="265">
        <v>71.083333333333343</v>
      </c>
      <c r="G272" s="265">
        <v>70.366666666666688</v>
      </c>
      <c r="H272" s="265">
        <v>72.766666666666694</v>
      </c>
      <c r="I272" s="265">
        <v>73.483333333333363</v>
      </c>
      <c r="J272" s="265">
        <v>73.966666666666697</v>
      </c>
      <c r="K272" s="263">
        <v>73</v>
      </c>
      <c r="L272" s="263">
        <v>71.8</v>
      </c>
      <c r="M272" s="263">
        <v>5.1132</v>
      </c>
    </row>
    <row r="273" spans="1:13">
      <c r="A273" s="254">
        <v>263</v>
      </c>
      <c r="B273" s="263" t="s">
        <v>413</v>
      </c>
      <c r="C273" s="264">
        <v>124.2</v>
      </c>
      <c r="D273" s="265">
        <v>124.38333333333333</v>
      </c>
      <c r="E273" s="265">
        <v>122.46666666666665</v>
      </c>
      <c r="F273" s="265">
        <v>120.73333333333333</v>
      </c>
      <c r="G273" s="265">
        <v>118.81666666666666</v>
      </c>
      <c r="H273" s="265">
        <v>126.11666666666665</v>
      </c>
      <c r="I273" s="265">
        <v>128.03333333333333</v>
      </c>
      <c r="J273" s="265">
        <v>129.76666666666665</v>
      </c>
      <c r="K273" s="263">
        <v>126.3</v>
      </c>
      <c r="L273" s="263">
        <v>122.65</v>
      </c>
      <c r="M273" s="263">
        <v>2.5553300000000001</v>
      </c>
    </row>
    <row r="274" spans="1:13">
      <c r="A274" s="254">
        <v>264</v>
      </c>
      <c r="B274" s="263" t="s">
        <v>414</v>
      </c>
      <c r="C274" s="264">
        <v>73.7</v>
      </c>
      <c r="D274" s="265">
        <v>74.38333333333334</v>
      </c>
      <c r="E274" s="265">
        <v>72.816666666666677</v>
      </c>
      <c r="F274" s="265">
        <v>71.933333333333337</v>
      </c>
      <c r="G274" s="265">
        <v>70.366666666666674</v>
      </c>
      <c r="H274" s="265">
        <v>75.26666666666668</v>
      </c>
      <c r="I274" s="265">
        <v>76.833333333333343</v>
      </c>
      <c r="J274" s="265">
        <v>77.716666666666683</v>
      </c>
      <c r="K274" s="263">
        <v>75.95</v>
      </c>
      <c r="L274" s="263">
        <v>73.5</v>
      </c>
      <c r="M274" s="263">
        <v>5.0756800000000002</v>
      </c>
    </row>
    <row r="275" spans="1:13">
      <c r="A275" s="254">
        <v>265</v>
      </c>
      <c r="B275" s="263" t="s">
        <v>127</v>
      </c>
      <c r="C275" s="264">
        <v>308.3</v>
      </c>
      <c r="D275" s="265">
        <v>310.76666666666671</v>
      </c>
      <c r="E275" s="265">
        <v>304.63333333333344</v>
      </c>
      <c r="F275" s="265">
        <v>300.96666666666675</v>
      </c>
      <c r="G275" s="265">
        <v>294.83333333333348</v>
      </c>
      <c r="H275" s="265">
        <v>314.43333333333339</v>
      </c>
      <c r="I275" s="265">
        <v>320.56666666666672</v>
      </c>
      <c r="J275" s="265">
        <v>324.23333333333335</v>
      </c>
      <c r="K275" s="263">
        <v>316.89999999999998</v>
      </c>
      <c r="L275" s="263">
        <v>307.10000000000002</v>
      </c>
      <c r="M275" s="263">
        <v>65.465950000000007</v>
      </c>
    </row>
    <row r="276" spans="1:13">
      <c r="A276" s="254">
        <v>266</v>
      </c>
      <c r="B276" s="263" t="s">
        <v>415</v>
      </c>
      <c r="C276" s="264">
        <v>2516.9</v>
      </c>
      <c r="D276" s="265">
        <v>2526.7999999999997</v>
      </c>
      <c r="E276" s="265">
        <v>2488.5999999999995</v>
      </c>
      <c r="F276" s="265">
        <v>2460.2999999999997</v>
      </c>
      <c r="G276" s="265">
        <v>2422.0999999999995</v>
      </c>
      <c r="H276" s="265">
        <v>2555.0999999999995</v>
      </c>
      <c r="I276" s="265">
        <v>2593.2999999999993</v>
      </c>
      <c r="J276" s="265">
        <v>2621.5999999999995</v>
      </c>
      <c r="K276" s="263">
        <v>2565</v>
      </c>
      <c r="L276" s="263">
        <v>2498.5</v>
      </c>
      <c r="M276" s="263">
        <v>8.8139999999999996E-2</v>
      </c>
    </row>
    <row r="277" spans="1:13">
      <c r="A277" s="254">
        <v>267</v>
      </c>
      <c r="B277" s="263" t="s">
        <v>129</v>
      </c>
      <c r="C277" s="264">
        <v>2789.3</v>
      </c>
      <c r="D277" s="265">
        <v>2816.1</v>
      </c>
      <c r="E277" s="265">
        <v>2738.2</v>
      </c>
      <c r="F277" s="265">
        <v>2687.1</v>
      </c>
      <c r="G277" s="265">
        <v>2609.1999999999998</v>
      </c>
      <c r="H277" s="265">
        <v>2867.2</v>
      </c>
      <c r="I277" s="265">
        <v>2945.1000000000004</v>
      </c>
      <c r="J277" s="265">
        <v>2996.2</v>
      </c>
      <c r="K277" s="263">
        <v>2894</v>
      </c>
      <c r="L277" s="263">
        <v>2765</v>
      </c>
      <c r="M277" s="263">
        <v>12.99765</v>
      </c>
    </row>
    <row r="278" spans="1:13">
      <c r="A278" s="254">
        <v>268</v>
      </c>
      <c r="B278" s="263" t="s">
        <v>130</v>
      </c>
      <c r="C278" s="264">
        <v>674.6</v>
      </c>
      <c r="D278" s="265">
        <v>671</v>
      </c>
      <c r="E278" s="265">
        <v>656</v>
      </c>
      <c r="F278" s="265">
        <v>637.4</v>
      </c>
      <c r="G278" s="265">
        <v>622.4</v>
      </c>
      <c r="H278" s="265">
        <v>689.6</v>
      </c>
      <c r="I278" s="265">
        <v>704.6</v>
      </c>
      <c r="J278" s="265">
        <v>723.2</v>
      </c>
      <c r="K278" s="263">
        <v>686</v>
      </c>
      <c r="L278" s="263">
        <v>652.4</v>
      </c>
      <c r="M278" s="263">
        <v>24.235189999999999</v>
      </c>
    </row>
    <row r="279" spans="1:13">
      <c r="A279" s="254">
        <v>269</v>
      </c>
      <c r="B279" s="263" t="s">
        <v>416</v>
      </c>
      <c r="C279" s="264">
        <v>152</v>
      </c>
      <c r="D279" s="265">
        <v>152.51666666666668</v>
      </c>
      <c r="E279" s="265">
        <v>150.78333333333336</v>
      </c>
      <c r="F279" s="265">
        <v>149.56666666666669</v>
      </c>
      <c r="G279" s="265">
        <v>147.83333333333337</v>
      </c>
      <c r="H279" s="265">
        <v>153.73333333333335</v>
      </c>
      <c r="I279" s="265">
        <v>155.46666666666664</v>
      </c>
      <c r="J279" s="265">
        <v>156.68333333333334</v>
      </c>
      <c r="K279" s="263">
        <v>154.25</v>
      </c>
      <c r="L279" s="263">
        <v>151.30000000000001</v>
      </c>
      <c r="M279" s="263">
        <v>2.0577200000000002</v>
      </c>
    </row>
    <row r="280" spans="1:13">
      <c r="A280" s="254">
        <v>270</v>
      </c>
      <c r="B280" s="263" t="s">
        <v>418</v>
      </c>
      <c r="C280" s="264">
        <v>500.4</v>
      </c>
      <c r="D280" s="265">
        <v>500.2833333333333</v>
      </c>
      <c r="E280" s="265">
        <v>486.36666666666656</v>
      </c>
      <c r="F280" s="265">
        <v>472.33333333333326</v>
      </c>
      <c r="G280" s="265">
        <v>458.41666666666652</v>
      </c>
      <c r="H280" s="265">
        <v>514.31666666666661</v>
      </c>
      <c r="I280" s="265">
        <v>528.23333333333335</v>
      </c>
      <c r="J280" s="265">
        <v>542.26666666666665</v>
      </c>
      <c r="K280" s="263">
        <v>514.20000000000005</v>
      </c>
      <c r="L280" s="263">
        <v>486.25</v>
      </c>
      <c r="M280" s="263">
        <v>2.16377</v>
      </c>
    </row>
    <row r="281" spans="1:13">
      <c r="A281" s="254">
        <v>271</v>
      </c>
      <c r="B281" s="263" t="s">
        <v>419</v>
      </c>
      <c r="C281" s="264">
        <v>221.85</v>
      </c>
      <c r="D281" s="265">
        <v>218.66666666666666</v>
      </c>
      <c r="E281" s="265">
        <v>204.43333333333331</v>
      </c>
      <c r="F281" s="265">
        <v>187.01666666666665</v>
      </c>
      <c r="G281" s="265">
        <v>172.7833333333333</v>
      </c>
      <c r="H281" s="265">
        <v>236.08333333333331</v>
      </c>
      <c r="I281" s="265">
        <v>250.31666666666666</v>
      </c>
      <c r="J281" s="265">
        <v>267.73333333333335</v>
      </c>
      <c r="K281" s="263">
        <v>232.9</v>
      </c>
      <c r="L281" s="263">
        <v>201.25</v>
      </c>
      <c r="M281" s="263">
        <v>10.037100000000001</v>
      </c>
    </row>
    <row r="282" spans="1:13">
      <c r="A282" s="254">
        <v>272</v>
      </c>
      <c r="B282" s="263" t="s">
        <v>420</v>
      </c>
      <c r="C282" s="264">
        <v>191.35</v>
      </c>
      <c r="D282" s="265">
        <v>192.88333333333333</v>
      </c>
      <c r="E282" s="265">
        <v>188.56666666666666</v>
      </c>
      <c r="F282" s="265">
        <v>185.78333333333333</v>
      </c>
      <c r="G282" s="265">
        <v>181.46666666666667</v>
      </c>
      <c r="H282" s="265">
        <v>195.66666666666666</v>
      </c>
      <c r="I282" s="265">
        <v>199.98333333333332</v>
      </c>
      <c r="J282" s="265">
        <v>202.76666666666665</v>
      </c>
      <c r="K282" s="263">
        <v>197.2</v>
      </c>
      <c r="L282" s="263">
        <v>190.1</v>
      </c>
      <c r="M282" s="263">
        <v>5.8525400000000003</v>
      </c>
    </row>
    <row r="283" spans="1:13">
      <c r="A283" s="254">
        <v>273</v>
      </c>
      <c r="B283" s="263" t="s">
        <v>753</v>
      </c>
      <c r="C283" s="264">
        <v>662.25</v>
      </c>
      <c r="D283" s="265">
        <v>666.58333333333337</v>
      </c>
      <c r="E283" s="265">
        <v>656.4666666666667</v>
      </c>
      <c r="F283" s="265">
        <v>650.68333333333328</v>
      </c>
      <c r="G283" s="265">
        <v>640.56666666666661</v>
      </c>
      <c r="H283" s="265">
        <v>672.36666666666679</v>
      </c>
      <c r="I283" s="265">
        <v>682.48333333333335</v>
      </c>
      <c r="J283" s="265">
        <v>688.26666666666688</v>
      </c>
      <c r="K283" s="263">
        <v>676.7</v>
      </c>
      <c r="L283" s="263">
        <v>660.8</v>
      </c>
      <c r="M283" s="263">
        <v>0.27279999999999999</v>
      </c>
    </row>
    <row r="284" spans="1:13">
      <c r="A284" s="254">
        <v>274</v>
      </c>
      <c r="B284" s="263" t="s">
        <v>421</v>
      </c>
      <c r="C284" s="264">
        <v>962.9</v>
      </c>
      <c r="D284" s="265">
        <v>962.7833333333333</v>
      </c>
      <c r="E284" s="265">
        <v>951.01666666666665</v>
      </c>
      <c r="F284" s="265">
        <v>939.13333333333333</v>
      </c>
      <c r="G284" s="265">
        <v>927.36666666666667</v>
      </c>
      <c r="H284" s="265">
        <v>974.66666666666663</v>
      </c>
      <c r="I284" s="265">
        <v>986.43333333333328</v>
      </c>
      <c r="J284" s="265">
        <v>998.31666666666661</v>
      </c>
      <c r="K284" s="263">
        <v>974.55</v>
      </c>
      <c r="L284" s="263">
        <v>950.9</v>
      </c>
      <c r="M284" s="263">
        <v>4.3924399999999997</v>
      </c>
    </row>
    <row r="285" spans="1:13">
      <c r="A285" s="254">
        <v>275</v>
      </c>
      <c r="B285" s="263" t="s">
        <v>422</v>
      </c>
      <c r="C285" s="264">
        <v>364.7</v>
      </c>
      <c r="D285" s="265">
        <v>363.26666666666671</v>
      </c>
      <c r="E285" s="265">
        <v>359.53333333333342</v>
      </c>
      <c r="F285" s="265">
        <v>354.36666666666673</v>
      </c>
      <c r="G285" s="265">
        <v>350.63333333333344</v>
      </c>
      <c r="H285" s="265">
        <v>368.43333333333339</v>
      </c>
      <c r="I285" s="265">
        <v>372.16666666666663</v>
      </c>
      <c r="J285" s="265">
        <v>377.33333333333337</v>
      </c>
      <c r="K285" s="263">
        <v>367</v>
      </c>
      <c r="L285" s="263">
        <v>358.1</v>
      </c>
      <c r="M285" s="263">
        <v>2.8153199999999998</v>
      </c>
    </row>
    <row r="286" spans="1:13">
      <c r="A286" s="254">
        <v>276</v>
      </c>
      <c r="B286" s="263" t="s">
        <v>423</v>
      </c>
      <c r="C286" s="264">
        <v>575.15</v>
      </c>
      <c r="D286" s="265">
        <v>576.98333333333335</v>
      </c>
      <c r="E286" s="265">
        <v>568.2166666666667</v>
      </c>
      <c r="F286" s="265">
        <v>561.2833333333333</v>
      </c>
      <c r="G286" s="265">
        <v>552.51666666666665</v>
      </c>
      <c r="H286" s="265">
        <v>583.91666666666674</v>
      </c>
      <c r="I286" s="265">
        <v>592.68333333333339</v>
      </c>
      <c r="J286" s="265">
        <v>599.61666666666679</v>
      </c>
      <c r="K286" s="263">
        <v>585.75</v>
      </c>
      <c r="L286" s="263">
        <v>570.04999999999995</v>
      </c>
      <c r="M286" s="263">
        <v>2.7609300000000001</v>
      </c>
    </row>
    <row r="287" spans="1:13">
      <c r="A287" s="254">
        <v>277</v>
      </c>
      <c r="B287" s="263" t="s">
        <v>424</v>
      </c>
      <c r="C287" s="264">
        <v>65.25</v>
      </c>
      <c r="D287" s="265">
        <v>65.566666666666663</v>
      </c>
      <c r="E287" s="265">
        <v>64.73333333333332</v>
      </c>
      <c r="F287" s="265">
        <v>64.216666666666654</v>
      </c>
      <c r="G287" s="265">
        <v>63.383333333333312</v>
      </c>
      <c r="H287" s="265">
        <v>66.083333333333329</v>
      </c>
      <c r="I287" s="265">
        <v>66.916666666666671</v>
      </c>
      <c r="J287" s="265">
        <v>67.433333333333337</v>
      </c>
      <c r="K287" s="263">
        <v>66.400000000000006</v>
      </c>
      <c r="L287" s="263">
        <v>65.05</v>
      </c>
      <c r="M287" s="263">
        <v>13.22955</v>
      </c>
    </row>
    <row r="288" spans="1:13">
      <c r="A288" s="254">
        <v>278</v>
      </c>
      <c r="B288" s="263" t="s">
        <v>425</v>
      </c>
      <c r="C288" s="264">
        <v>55.1</v>
      </c>
      <c r="D288" s="265">
        <v>55.400000000000006</v>
      </c>
      <c r="E288" s="265">
        <v>54.350000000000009</v>
      </c>
      <c r="F288" s="265">
        <v>53.6</v>
      </c>
      <c r="G288" s="265">
        <v>52.550000000000004</v>
      </c>
      <c r="H288" s="265">
        <v>56.150000000000013</v>
      </c>
      <c r="I288" s="265">
        <v>57.20000000000001</v>
      </c>
      <c r="J288" s="265">
        <v>57.950000000000017</v>
      </c>
      <c r="K288" s="263">
        <v>56.45</v>
      </c>
      <c r="L288" s="263">
        <v>54.65</v>
      </c>
      <c r="M288" s="263">
        <v>24.095030000000001</v>
      </c>
    </row>
    <row r="289" spans="1:13">
      <c r="A289" s="254">
        <v>279</v>
      </c>
      <c r="B289" s="263" t="s">
        <v>426</v>
      </c>
      <c r="C289" s="264">
        <v>530.70000000000005</v>
      </c>
      <c r="D289" s="265">
        <v>533.61666666666667</v>
      </c>
      <c r="E289" s="265">
        <v>524.88333333333333</v>
      </c>
      <c r="F289" s="265">
        <v>519.06666666666661</v>
      </c>
      <c r="G289" s="265">
        <v>510.33333333333326</v>
      </c>
      <c r="H289" s="265">
        <v>539.43333333333339</v>
      </c>
      <c r="I289" s="265">
        <v>548.16666666666674</v>
      </c>
      <c r="J289" s="265">
        <v>553.98333333333346</v>
      </c>
      <c r="K289" s="263">
        <v>542.35</v>
      </c>
      <c r="L289" s="263">
        <v>527.79999999999995</v>
      </c>
      <c r="M289" s="263">
        <v>2.78165</v>
      </c>
    </row>
    <row r="290" spans="1:13">
      <c r="A290" s="254">
        <v>280</v>
      </c>
      <c r="B290" s="263" t="s">
        <v>427</v>
      </c>
      <c r="C290" s="264">
        <v>430</v>
      </c>
      <c r="D290" s="265">
        <v>430.95</v>
      </c>
      <c r="E290" s="265">
        <v>425.9</v>
      </c>
      <c r="F290" s="265">
        <v>421.8</v>
      </c>
      <c r="G290" s="265">
        <v>416.75</v>
      </c>
      <c r="H290" s="265">
        <v>435.04999999999995</v>
      </c>
      <c r="I290" s="265">
        <v>440.1</v>
      </c>
      <c r="J290" s="265">
        <v>444.19999999999993</v>
      </c>
      <c r="K290" s="263">
        <v>436</v>
      </c>
      <c r="L290" s="263">
        <v>426.85</v>
      </c>
      <c r="M290" s="263">
        <v>1.3526400000000001</v>
      </c>
    </row>
    <row r="291" spans="1:13">
      <c r="A291" s="254">
        <v>281</v>
      </c>
      <c r="B291" s="263" t="s">
        <v>428</v>
      </c>
      <c r="C291" s="264">
        <v>247.05</v>
      </c>
      <c r="D291" s="265">
        <v>249.83333333333334</v>
      </c>
      <c r="E291" s="265">
        <v>243.41666666666669</v>
      </c>
      <c r="F291" s="265">
        <v>239.78333333333333</v>
      </c>
      <c r="G291" s="265">
        <v>233.36666666666667</v>
      </c>
      <c r="H291" s="265">
        <v>253.4666666666667</v>
      </c>
      <c r="I291" s="265">
        <v>259.88333333333338</v>
      </c>
      <c r="J291" s="265">
        <v>263.51666666666671</v>
      </c>
      <c r="K291" s="263">
        <v>256.25</v>
      </c>
      <c r="L291" s="263">
        <v>246.2</v>
      </c>
      <c r="M291" s="263">
        <v>0.81469000000000003</v>
      </c>
    </row>
    <row r="292" spans="1:13">
      <c r="A292" s="254">
        <v>282</v>
      </c>
      <c r="B292" s="263" t="s">
        <v>131</v>
      </c>
      <c r="C292" s="264">
        <v>1951.05</v>
      </c>
      <c r="D292" s="265">
        <v>1957.3500000000001</v>
      </c>
      <c r="E292" s="265">
        <v>1939.7000000000003</v>
      </c>
      <c r="F292" s="265">
        <v>1928.3500000000001</v>
      </c>
      <c r="G292" s="265">
        <v>1910.7000000000003</v>
      </c>
      <c r="H292" s="265">
        <v>1968.7000000000003</v>
      </c>
      <c r="I292" s="265">
        <v>1986.3500000000004</v>
      </c>
      <c r="J292" s="265">
        <v>1997.7000000000003</v>
      </c>
      <c r="K292" s="263">
        <v>1975</v>
      </c>
      <c r="L292" s="263">
        <v>1946</v>
      </c>
      <c r="M292" s="263">
        <v>16.907530000000001</v>
      </c>
    </row>
    <row r="293" spans="1:13">
      <c r="A293" s="254">
        <v>283</v>
      </c>
      <c r="B293" s="263" t="s">
        <v>132</v>
      </c>
      <c r="C293" s="264">
        <v>94.25</v>
      </c>
      <c r="D293" s="265">
        <v>94.2</v>
      </c>
      <c r="E293" s="265">
        <v>93.15</v>
      </c>
      <c r="F293" s="265">
        <v>92.05</v>
      </c>
      <c r="G293" s="265">
        <v>91</v>
      </c>
      <c r="H293" s="265">
        <v>95.300000000000011</v>
      </c>
      <c r="I293" s="265">
        <v>96.35</v>
      </c>
      <c r="J293" s="265">
        <v>97.450000000000017</v>
      </c>
      <c r="K293" s="263">
        <v>95.25</v>
      </c>
      <c r="L293" s="263">
        <v>93.1</v>
      </c>
      <c r="M293" s="263">
        <v>157.62515999999999</v>
      </c>
    </row>
    <row r="294" spans="1:13">
      <c r="A294" s="254">
        <v>284</v>
      </c>
      <c r="B294" s="263" t="s">
        <v>260</v>
      </c>
      <c r="C294" s="264">
        <v>2599.9</v>
      </c>
      <c r="D294" s="265">
        <v>2592.9500000000003</v>
      </c>
      <c r="E294" s="265">
        <v>2573.9500000000007</v>
      </c>
      <c r="F294" s="265">
        <v>2548.0000000000005</v>
      </c>
      <c r="G294" s="265">
        <v>2529.0000000000009</v>
      </c>
      <c r="H294" s="265">
        <v>2618.9000000000005</v>
      </c>
      <c r="I294" s="265">
        <v>2637.8999999999996</v>
      </c>
      <c r="J294" s="265">
        <v>2663.8500000000004</v>
      </c>
      <c r="K294" s="263">
        <v>2611.9499999999998</v>
      </c>
      <c r="L294" s="263">
        <v>2567</v>
      </c>
      <c r="M294" s="263">
        <v>0.65749999999999997</v>
      </c>
    </row>
    <row r="295" spans="1:13">
      <c r="A295" s="254">
        <v>285</v>
      </c>
      <c r="B295" s="263" t="s">
        <v>133</v>
      </c>
      <c r="C295" s="264">
        <v>442.5</v>
      </c>
      <c r="D295" s="265">
        <v>440.88333333333338</v>
      </c>
      <c r="E295" s="265">
        <v>435.86666666666679</v>
      </c>
      <c r="F295" s="265">
        <v>429.23333333333341</v>
      </c>
      <c r="G295" s="265">
        <v>424.21666666666681</v>
      </c>
      <c r="H295" s="265">
        <v>447.51666666666677</v>
      </c>
      <c r="I295" s="265">
        <v>452.5333333333333</v>
      </c>
      <c r="J295" s="265">
        <v>459.16666666666674</v>
      </c>
      <c r="K295" s="263">
        <v>445.9</v>
      </c>
      <c r="L295" s="263">
        <v>434.25</v>
      </c>
      <c r="M295" s="263">
        <v>54.243459999999999</v>
      </c>
    </row>
    <row r="296" spans="1:13">
      <c r="A296" s="254">
        <v>286</v>
      </c>
      <c r="B296" s="263" t="s">
        <v>754</v>
      </c>
      <c r="C296" s="264">
        <v>209.45</v>
      </c>
      <c r="D296" s="265">
        <v>210.48333333333335</v>
      </c>
      <c r="E296" s="265">
        <v>207.9666666666667</v>
      </c>
      <c r="F296" s="265">
        <v>206.48333333333335</v>
      </c>
      <c r="G296" s="265">
        <v>203.9666666666667</v>
      </c>
      <c r="H296" s="265">
        <v>211.9666666666667</v>
      </c>
      <c r="I296" s="265">
        <v>214.48333333333335</v>
      </c>
      <c r="J296" s="265">
        <v>215.9666666666667</v>
      </c>
      <c r="K296" s="263">
        <v>213</v>
      </c>
      <c r="L296" s="263">
        <v>209</v>
      </c>
      <c r="M296" s="263">
        <v>1.83989</v>
      </c>
    </row>
    <row r="297" spans="1:13">
      <c r="A297" s="254">
        <v>287</v>
      </c>
      <c r="B297" s="263" t="s">
        <v>429</v>
      </c>
      <c r="C297" s="264">
        <v>6184.15</v>
      </c>
      <c r="D297" s="265">
        <v>6224.9333333333334</v>
      </c>
      <c r="E297" s="265">
        <v>6109.8666666666668</v>
      </c>
      <c r="F297" s="265">
        <v>6035.583333333333</v>
      </c>
      <c r="G297" s="265">
        <v>5920.5166666666664</v>
      </c>
      <c r="H297" s="265">
        <v>6299.2166666666672</v>
      </c>
      <c r="I297" s="265">
        <v>6414.2833333333347</v>
      </c>
      <c r="J297" s="265">
        <v>6488.5666666666675</v>
      </c>
      <c r="K297" s="263">
        <v>6340</v>
      </c>
      <c r="L297" s="263">
        <v>6150.65</v>
      </c>
      <c r="M297" s="263">
        <v>4.9669999999999999E-2</v>
      </c>
    </row>
    <row r="298" spans="1:13">
      <c r="A298" s="254">
        <v>288</v>
      </c>
      <c r="B298" s="263" t="s">
        <v>261</v>
      </c>
      <c r="C298" s="264">
        <v>4039.9</v>
      </c>
      <c r="D298" s="265">
        <v>4035.8666666666668</v>
      </c>
      <c r="E298" s="265">
        <v>3994.0333333333338</v>
      </c>
      <c r="F298" s="265">
        <v>3948.166666666667</v>
      </c>
      <c r="G298" s="265">
        <v>3906.3333333333339</v>
      </c>
      <c r="H298" s="265">
        <v>4081.7333333333336</v>
      </c>
      <c r="I298" s="265">
        <v>4123.5666666666666</v>
      </c>
      <c r="J298" s="265">
        <v>4169.4333333333334</v>
      </c>
      <c r="K298" s="263">
        <v>4077.7</v>
      </c>
      <c r="L298" s="263">
        <v>3990</v>
      </c>
      <c r="M298" s="263">
        <v>0.65325999999999995</v>
      </c>
    </row>
    <row r="299" spans="1:13">
      <c r="A299" s="254">
        <v>289</v>
      </c>
      <c r="B299" s="263" t="s">
        <v>134</v>
      </c>
      <c r="C299" s="264">
        <v>1521.35</v>
      </c>
      <c r="D299" s="265">
        <v>1527.1499999999999</v>
      </c>
      <c r="E299" s="265">
        <v>1510.2999999999997</v>
      </c>
      <c r="F299" s="265">
        <v>1499.2499999999998</v>
      </c>
      <c r="G299" s="265">
        <v>1482.3999999999996</v>
      </c>
      <c r="H299" s="265">
        <v>1538.1999999999998</v>
      </c>
      <c r="I299" s="265">
        <v>1555.0499999999997</v>
      </c>
      <c r="J299" s="265">
        <v>1566.1</v>
      </c>
      <c r="K299" s="263">
        <v>1544</v>
      </c>
      <c r="L299" s="263">
        <v>1516.1</v>
      </c>
      <c r="M299" s="263">
        <v>18.672840000000001</v>
      </c>
    </row>
    <row r="300" spans="1:13">
      <c r="A300" s="254">
        <v>290</v>
      </c>
      <c r="B300" s="263" t="s">
        <v>430</v>
      </c>
      <c r="C300" s="264">
        <v>375.65</v>
      </c>
      <c r="D300" s="265">
        <v>373.84999999999997</v>
      </c>
      <c r="E300" s="265">
        <v>367.69999999999993</v>
      </c>
      <c r="F300" s="265">
        <v>359.74999999999994</v>
      </c>
      <c r="G300" s="265">
        <v>353.59999999999991</v>
      </c>
      <c r="H300" s="265">
        <v>381.79999999999995</v>
      </c>
      <c r="I300" s="265">
        <v>387.94999999999993</v>
      </c>
      <c r="J300" s="265">
        <v>395.9</v>
      </c>
      <c r="K300" s="263">
        <v>380</v>
      </c>
      <c r="L300" s="263">
        <v>365.9</v>
      </c>
      <c r="M300" s="263">
        <v>52.979500000000002</v>
      </c>
    </row>
    <row r="301" spans="1:13">
      <c r="A301" s="254">
        <v>291</v>
      </c>
      <c r="B301" s="263" t="s">
        <v>431</v>
      </c>
      <c r="C301" s="264">
        <v>41.9</v>
      </c>
      <c r="D301" s="265">
        <v>41.9</v>
      </c>
      <c r="E301" s="265">
        <v>41.449999999999996</v>
      </c>
      <c r="F301" s="265">
        <v>41</v>
      </c>
      <c r="G301" s="265">
        <v>40.549999999999997</v>
      </c>
      <c r="H301" s="265">
        <v>42.349999999999994</v>
      </c>
      <c r="I301" s="265">
        <v>42.8</v>
      </c>
      <c r="J301" s="265">
        <v>43.249999999999993</v>
      </c>
      <c r="K301" s="263">
        <v>42.35</v>
      </c>
      <c r="L301" s="263">
        <v>41.45</v>
      </c>
      <c r="M301" s="263">
        <v>9.3481699999999996</v>
      </c>
    </row>
    <row r="302" spans="1:13">
      <c r="A302" s="254">
        <v>292</v>
      </c>
      <c r="B302" s="263" t="s">
        <v>432</v>
      </c>
      <c r="C302" s="264">
        <v>1165.8499999999999</v>
      </c>
      <c r="D302" s="265">
        <v>1167.0166666666667</v>
      </c>
      <c r="E302" s="265">
        <v>1148.0333333333333</v>
      </c>
      <c r="F302" s="265">
        <v>1130.2166666666667</v>
      </c>
      <c r="G302" s="265">
        <v>1111.2333333333333</v>
      </c>
      <c r="H302" s="265">
        <v>1184.8333333333333</v>
      </c>
      <c r="I302" s="265">
        <v>1203.8166666666664</v>
      </c>
      <c r="J302" s="265">
        <v>1221.6333333333332</v>
      </c>
      <c r="K302" s="263">
        <v>1186</v>
      </c>
      <c r="L302" s="263">
        <v>1149.2</v>
      </c>
      <c r="M302" s="263">
        <v>1.27756</v>
      </c>
    </row>
    <row r="303" spans="1:13">
      <c r="A303" s="254">
        <v>293</v>
      </c>
      <c r="B303" s="263" t="s">
        <v>135</v>
      </c>
      <c r="C303" s="264">
        <v>1053</v>
      </c>
      <c r="D303" s="265">
        <v>1056.3333333333333</v>
      </c>
      <c r="E303" s="265">
        <v>1044.6666666666665</v>
      </c>
      <c r="F303" s="265">
        <v>1036.3333333333333</v>
      </c>
      <c r="G303" s="265">
        <v>1024.6666666666665</v>
      </c>
      <c r="H303" s="265">
        <v>1064.6666666666665</v>
      </c>
      <c r="I303" s="265">
        <v>1076.333333333333</v>
      </c>
      <c r="J303" s="265">
        <v>1084.6666666666665</v>
      </c>
      <c r="K303" s="263">
        <v>1068</v>
      </c>
      <c r="L303" s="263">
        <v>1048</v>
      </c>
      <c r="M303" s="263">
        <v>9.6214700000000004</v>
      </c>
    </row>
    <row r="304" spans="1:13">
      <c r="A304" s="254">
        <v>294</v>
      </c>
      <c r="B304" s="263" t="s">
        <v>433</v>
      </c>
      <c r="C304" s="264">
        <v>1838.45</v>
      </c>
      <c r="D304" s="265">
        <v>1825.9333333333332</v>
      </c>
      <c r="E304" s="265">
        <v>1777.8666666666663</v>
      </c>
      <c r="F304" s="265">
        <v>1717.2833333333331</v>
      </c>
      <c r="G304" s="265">
        <v>1669.2166666666662</v>
      </c>
      <c r="H304" s="265">
        <v>1886.5166666666664</v>
      </c>
      <c r="I304" s="265">
        <v>1934.5833333333335</v>
      </c>
      <c r="J304" s="265">
        <v>1995.1666666666665</v>
      </c>
      <c r="K304" s="263">
        <v>1874</v>
      </c>
      <c r="L304" s="263">
        <v>1765.35</v>
      </c>
      <c r="M304" s="263">
        <v>0.71857000000000004</v>
      </c>
    </row>
    <row r="305" spans="1:13">
      <c r="A305" s="254">
        <v>295</v>
      </c>
      <c r="B305" s="263" t="s">
        <v>434</v>
      </c>
      <c r="C305" s="264">
        <v>847.6</v>
      </c>
      <c r="D305" s="265">
        <v>850.54999999999984</v>
      </c>
      <c r="E305" s="265">
        <v>839.59999999999968</v>
      </c>
      <c r="F305" s="265">
        <v>831.5999999999998</v>
      </c>
      <c r="G305" s="265">
        <v>820.64999999999964</v>
      </c>
      <c r="H305" s="265">
        <v>858.54999999999973</v>
      </c>
      <c r="I305" s="265">
        <v>869.49999999999977</v>
      </c>
      <c r="J305" s="265">
        <v>877.49999999999977</v>
      </c>
      <c r="K305" s="263">
        <v>861.5</v>
      </c>
      <c r="L305" s="263">
        <v>842.55</v>
      </c>
      <c r="M305" s="263">
        <v>0.27828000000000003</v>
      </c>
    </row>
    <row r="306" spans="1:13">
      <c r="A306" s="254">
        <v>296</v>
      </c>
      <c r="B306" s="263" t="s">
        <v>435</v>
      </c>
      <c r="C306" s="264">
        <v>28.6</v>
      </c>
      <c r="D306" s="265">
        <v>28.7</v>
      </c>
      <c r="E306" s="265">
        <v>28.2</v>
      </c>
      <c r="F306" s="265">
        <v>27.8</v>
      </c>
      <c r="G306" s="265">
        <v>27.3</v>
      </c>
      <c r="H306" s="265">
        <v>29.099999999999998</v>
      </c>
      <c r="I306" s="265">
        <v>29.599999999999998</v>
      </c>
      <c r="J306" s="265">
        <v>29.999999999999996</v>
      </c>
      <c r="K306" s="263">
        <v>29.2</v>
      </c>
      <c r="L306" s="263">
        <v>28.3</v>
      </c>
      <c r="M306" s="263">
        <v>13.2385</v>
      </c>
    </row>
    <row r="307" spans="1:13">
      <c r="A307" s="254">
        <v>297</v>
      </c>
      <c r="B307" s="263" t="s">
        <v>436</v>
      </c>
      <c r="C307" s="264">
        <v>142.65</v>
      </c>
      <c r="D307" s="265">
        <v>143.30000000000001</v>
      </c>
      <c r="E307" s="265">
        <v>140.80000000000001</v>
      </c>
      <c r="F307" s="265">
        <v>138.94999999999999</v>
      </c>
      <c r="G307" s="265">
        <v>136.44999999999999</v>
      </c>
      <c r="H307" s="265">
        <v>145.15000000000003</v>
      </c>
      <c r="I307" s="265">
        <v>147.65000000000003</v>
      </c>
      <c r="J307" s="265">
        <v>149.50000000000006</v>
      </c>
      <c r="K307" s="263">
        <v>145.80000000000001</v>
      </c>
      <c r="L307" s="263">
        <v>141.44999999999999</v>
      </c>
      <c r="M307" s="263">
        <v>4.0313999999999997</v>
      </c>
    </row>
    <row r="308" spans="1:13">
      <c r="A308" s="254">
        <v>298</v>
      </c>
      <c r="B308" s="263" t="s">
        <v>146</v>
      </c>
      <c r="C308" s="264">
        <v>91278.05</v>
      </c>
      <c r="D308" s="265">
        <v>91614.349999999991</v>
      </c>
      <c r="E308" s="265">
        <v>89748.699999999983</v>
      </c>
      <c r="F308" s="265">
        <v>88219.349999999991</v>
      </c>
      <c r="G308" s="265">
        <v>86353.699999999983</v>
      </c>
      <c r="H308" s="265">
        <v>93143.699999999983</v>
      </c>
      <c r="I308" s="265">
        <v>95009.349999999977</v>
      </c>
      <c r="J308" s="265">
        <v>96538.699999999983</v>
      </c>
      <c r="K308" s="263">
        <v>93480</v>
      </c>
      <c r="L308" s="263">
        <v>90085</v>
      </c>
      <c r="M308" s="263">
        <v>1.38059</v>
      </c>
    </row>
    <row r="309" spans="1:13">
      <c r="A309" s="254">
        <v>299</v>
      </c>
      <c r="B309" s="263" t="s">
        <v>143</v>
      </c>
      <c r="C309" s="264">
        <v>1140.55</v>
      </c>
      <c r="D309" s="265">
        <v>1150.4333333333334</v>
      </c>
      <c r="E309" s="265">
        <v>1122.6666666666667</v>
      </c>
      <c r="F309" s="265">
        <v>1104.7833333333333</v>
      </c>
      <c r="G309" s="265">
        <v>1077.0166666666667</v>
      </c>
      <c r="H309" s="265">
        <v>1168.3166666666668</v>
      </c>
      <c r="I309" s="265">
        <v>1196.0833333333333</v>
      </c>
      <c r="J309" s="265">
        <v>1213.9666666666669</v>
      </c>
      <c r="K309" s="263">
        <v>1178.2</v>
      </c>
      <c r="L309" s="263">
        <v>1132.55</v>
      </c>
      <c r="M309" s="263">
        <v>7.8952200000000001</v>
      </c>
    </row>
    <row r="310" spans="1:13">
      <c r="A310" s="254">
        <v>300</v>
      </c>
      <c r="B310" s="263" t="s">
        <v>437</v>
      </c>
      <c r="C310" s="264">
        <v>3846.15</v>
      </c>
      <c r="D310" s="265">
        <v>3865.4833333333336</v>
      </c>
      <c r="E310" s="265">
        <v>3810.7166666666672</v>
      </c>
      <c r="F310" s="265">
        <v>3775.2833333333338</v>
      </c>
      <c r="G310" s="265">
        <v>3720.5166666666673</v>
      </c>
      <c r="H310" s="265">
        <v>3900.916666666667</v>
      </c>
      <c r="I310" s="265">
        <v>3955.6833333333334</v>
      </c>
      <c r="J310" s="265">
        <v>3991.1166666666668</v>
      </c>
      <c r="K310" s="263">
        <v>3920.25</v>
      </c>
      <c r="L310" s="263">
        <v>3830.05</v>
      </c>
      <c r="M310" s="263">
        <v>5.6529999999999997E-2</v>
      </c>
    </row>
    <row r="311" spans="1:13">
      <c r="A311" s="254">
        <v>301</v>
      </c>
      <c r="B311" s="263" t="s">
        <v>438</v>
      </c>
      <c r="C311" s="264">
        <v>286.5</v>
      </c>
      <c r="D311" s="265">
        <v>287.93333333333334</v>
      </c>
      <c r="E311" s="265">
        <v>284.2166666666667</v>
      </c>
      <c r="F311" s="265">
        <v>281.93333333333334</v>
      </c>
      <c r="G311" s="265">
        <v>278.2166666666667</v>
      </c>
      <c r="H311" s="265">
        <v>290.2166666666667</v>
      </c>
      <c r="I311" s="265">
        <v>293.93333333333328</v>
      </c>
      <c r="J311" s="265">
        <v>296.2166666666667</v>
      </c>
      <c r="K311" s="263">
        <v>291.64999999999998</v>
      </c>
      <c r="L311" s="263">
        <v>285.64999999999998</v>
      </c>
      <c r="M311" s="263">
        <v>0.21887999999999999</v>
      </c>
    </row>
    <row r="312" spans="1:13">
      <c r="A312" s="254">
        <v>302</v>
      </c>
      <c r="B312" s="263" t="s">
        <v>137</v>
      </c>
      <c r="C312" s="264">
        <v>205.45</v>
      </c>
      <c r="D312" s="265">
        <v>202.75</v>
      </c>
      <c r="E312" s="265">
        <v>197.3</v>
      </c>
      <c r="F312" s="265">
        <v>189.15</v>
      </c>
      <c r="G312" s="265">
        <v>183.70000000000002</v>
      </c>
      <c r="H312" s="265">
        <v>210.9</v>
      </c>
      <c r="I312" s="265">
        <v>216.35</v>
      </c>
      <c r="J312" s="265">
        <v>224.5</v>
      </c>
      <c r="K312" s="263">
        <v>208.2</v>
      </c>
      <c r="L312" s="263">
        <v>194.6</v>
      </c>
      <c r="M312" s="263">
        <v>228.97734</v>
      </c>
    </row>
    <row r="313" spans="1:13">
      <c r="A313" s="254">
        <v>303</v>
      </c>
      <c r="B313" s="263" t="s">
        <v>136</v>
      </c>
      <c r="C313" s="264">
        <v>908.55</v>
      </c>
      <c r="D313" s="265">
        <v>910.69999999999993</v>
      </c>
      <c r="E313" s="265">
        <v>902.84999999999991</v>
      </c>
      <c r="F313" s="265">
        <v>897.15</v>
      </c>
      <c r="G313" s="265">
        <v>889.3</v>
      </c>
      <c r="H313" s="265">
        <v>916.39999999999986</v>
      </c>
      <c r="I313" s="265">
        <v>924.25</v>
      </c>
      <c r="J313" s="265">
        <v>929.94999999999982</v>
      </c>
      <c r="K313" s="263">
        <v>918.55</v>
      </c>
      <c r="L313" s="263">
        <v>905</v>
      </c>
      <c r="M313" s="263">
        <v>24.841449999999998</v>
      </c>
    </row>
    <row r="314" spans="1:13">
      <c r="A314" s="254">
        <v>304</v>
      </c>
      <c r="B314" s="263" t="s">
        <v>439</v>
      </c>
      <c r="C314" s="264">
        <v>168.05</v>
      </c>
      <c r="D314" s="265">
        <v>167.33333333333334</v>
      </c>
      <c r="E314" s="265">
        <v>164.26666666666668</v>
      </c>
      <c r="F314" s="265">
        <v>160.48333333333335</v>
      </c>
      <c r="G314" s="265">
        <v>157.41666666666669</v>
      </c>
      <c r="H314" s="265">
        <v>171.11666666666667</v>
      </c>
      <c r="I314" s="265">
        <v>174.18333333333334</v>
      </c>
      <c r="J314" s="265">
        <v>177.96666666666667</v>
      </c>
      <c r="K314" s="263">
        <v>170.4</v>
      </c>
      <c r="L314" s="263">
        <v>163.55000000000001</v>
      </c>
      <c r="M314" s="263">
        <v>1.0289200000000001</v>
      </c>
    </row>
    <row r="315" spans="1:13">
      <c r="A315" s="254">
        <v>305</v>
      </c>
      <c r="B315" s="263" t="s">
        <v>440</v>
      </c>
      <c r="C315" s="264">
        <v>237.2</v>
      </c>
      <c r="D315" s="265">
        <v>237</v>
      </c>
      <c r="E315" s="265">
        <v>234</v>
      </c>
      <c r="F315" s="265">
        <v>230.8</v>
      </c>
      <c r="G315" s="265">
        <v>227.8</v>
      </c>
      <c r="H315" s="265">
        <v>240.2</v>
      </c>
      <c r="I315" s="265">
        <v>243.2</v>
      </c>
      <c r="J315" s="265">
        <v>246.39999999999998</v>
      </c>
      <c r="K315" s="263">
        <v>240</v>
      </c>
      <c r="L315" s="263">
        <v>233.8</v>
      </c>
      <c r="M315" s="263">
        <v>1.05497</v>
      </c>
    </row>
    <row r="316" spans="1:13">
      <c r="A316" s="254">
        <v>306</v>
      </c>
      <c r="B316" s="263" t="s">
        <v>441</v>
      </c>
      <c r="C316" s="264">
        <v>487.3</v>
      </c>
      <c r="D316" s="265">
        <v>490.43333333333334</v>
      </c>
      <c r="E316" s="265">
        <v>480.86666666666667</v>
      </c>
      <c r="F316" s="265">
        <v>474.43333333333334</v>
      </c>
      <c r="G316" s="265">
        <v>464.86666666666667</v>
      </c>
      <c r="H316" s="265">
        <v>496.86666666666667</v>
      </c>
      <c r="I316" s="265">
        <v>506.43333333333339</v>
      </c>
      <c r="J316" s="265">
        <v>512.86666666666667</v>
      </c>
      <c r="K316" s="263">
        <v>500</v>
      </c>
      <c r="L316" s="263">
        <v>484</v>
      </c>
      <c r="M316" s="263">
        <v>0.18440000000000001</v>
      </c>
    </row>
    <row r="317" spans="1:13">
      <c r="A317" s="254">
        <v>307</v>
      </c>
      <c r="B317" s="263" t="s">
        <v>138</v>
      </c>
      <c r="C317" s="264">
        <v>176.05</v>
      </c>
      <c r="D317" s="265">
        <v>176.76666666666665</v>
      </c>
      <c r="E317" s="265">
        <v>174.0333333333333</v>
      </c>
      <c r="F317" s="265">
        <v>172.01666666666665</v>
      </c>
      <c r="G317" s="265">
        <v>169.2833333333333</v>
      </c>
      <c r="H317" s="265">
        <v>178.7833333333333</v>
      </c>
      <c r="I317" s="265">
        <v>181.51666666666665</v>
      </c>
      <c r="J317" s="265">
        <v>183.5333333333333</v>
      </c>
      <c r="K317" s="263">
        <v>179.5</v>
      </c>
      <c r="L317" s="263">
        <v>174.75</v>
      </c>
      <c r="M317" s="263">
        <v>55.341709999999999</v>
      </c>
    </row>
    <row r="318" spans="1:13">
      <c r="A318" s="254">
        <v>308</v>
      </c>
      <c r="B318" s="263" t="s">
        <v>262</v>
      </c>
      <c r="C318" s="264">
        <v>34.799999999999997</v>
      </c>
      <c r="D318" s="265">
        <v>34.983333333333334</v>
      </c>
      <c r="E318" s="265">
        <v>34.516666666666666</v>
      </c>
      <c r="F318" s="265">
        <v>34.233333333333334</v>
      </c>
      <c r="G318" s="265">
        <v>33.766666666666666</v>
      </c>
      <c r="H318" s="265">
        <v>35.266666666666666</v>
      </c>
      <c r="I318" s="265">
        <v>35.733333333333334</v>
      </c>
      <c r="J318" s="265">
        <v>36.016666666666666</v>
      </c>
      <c r="K318" s="263">
        <v>35.450000000000003</v>
      </c>
      <c r="L318" s="263">
        <v>34.700000000000003</v>
      </c>
      <c r="M318" s="263">
        <v>7.5700900000000004</v>
      </c>
    </row>
    <row r="319" spans="1:13">
      <c r="A319" s="254">
        <v>309</v>
      </c>
      <c r="B319" s="263" t="s">
        <v>139</v>
      </c>
      <c r="C319" s="264">
        <v>411.65</v>
      </c>
      <c r="D319" s="265">
        <v>412.93333333333334</v>
      </c>
      <c r="E319" s="265">
        <v>408.7166666666667</v>
      </c>
      <c r="F319" s="265">
        <v>405.78333333333336</v>
      </c>
      <c r="G319" s="265">
        <v>401.56666666666672</v>
      </c>
      <c r="H319" s="265">
        <v>415.86666666666667</v>
      </c>
      <c r="I319" s="265">
        <v>420.08333333333326</v>
      </c>
      <c r="J319" s="265">
        <v>423.01666666666665</v>
      </c>
      <c r="K319" s="263">
        <v>417.15</v>
      </c>
      <c r="L319" s="263">
        <v>410</v>
      </c>
      <c r="M319" s="263">
        <v>14.06466</v>
      </c>
    </row>
    <row r="320" spans="1:13">
      <c r="A320" s="254">
        <v>310</v>
      </c>
      <c r="B320" s="263" t="s">
        <v>140</v>
      </c>
      <c r="C320" s="264">
        <v>7568.5</v>
      </c>
      <c r="D320" s="265">
        <v>7589.8</v>
      </c>
      <c r="E320" s="265">
        <v>7504.6</v>
      </c>
      <c r="F320" s="265">
        <v>7440.7</v>
      </c>
      <c r="G320" s="265">
        <v>7355.5</v>
      </c>
      <c r="H320" s="265">
        <v>7653.7000000000007</v>
      </c>
      <c r="I320" s="265">
        <v>7738.9</v>
      </c>
      <c r="J320" s="265">
        <v>7802.8000000000011</v>
      </c>
      <c r="K320" s="263">
        <v>7675</v>
      </c>
      <c r="L320" s="263">
        <v>7525.9</v>
      </c>
      <c r="M320" s="263">
        <v>7.5683299999999996</v>
      </c>
    </row>
    <row r="321" spans="1:13">
      <c r="A321" s="254">
        <v>311</v>
      </c>
      <c r="B321" s="263" t="s">
        <v>142</v>
      </c>
      <c r="C321" s="264">
        <v>809.4</v>
      </c>
      <c r="D321" s="265">
        <v>812.94999999999993</v>
      </c>
      <c r="E321" s="265">
        <v>800.44999999999982</v>
      </c>
      <c r="F321" s="265">
        <v>791.49999999999989</v>
      </c>
      <c r="G321" s="265">
        <v>778.99999999999977</v>
      </c>
      <c r="H321" s="265">
        <v>821.89999999999986</v>
      </c>
      <c r="I321" s="265">
        <v>834.40000000000009</v>
      </c>
      <c r="J321" s="265">
        <v>843.34999999999991</v>
      </c>
      <c r="K321" s="263">
        <v>825.45</v>
      </c>
      <c r="L321" s="263">
        <v>804</v>
      </c>
      <c r="M321" s="263">
        <v>12.08971</v>
      </c>
    </row>
    <row r="322" spans="1:13">
      <c r="A322" s="254">
        <v>312</v>
      </c>
      <c r="B322" s="263" t="s">
        <v>442</v>
      </c>
      <c r="C322" s="264">
        <v>2039.3</v>
      </c>
      <c r="D322" s="265">
        <v>2052.7999999999997</v>
      </c>
      <c r="E322" s="265">
        <v>2016.5999999999995</v>
      </c>
      <c r="F322" s="265">
        <v>1993.8999999999996</v>
      </c>
      <c r="G322" s="265">
        <v>1957.6999999999994</v>
      </c>
      <c r="H322" s="265">
        <v>2075.4999999999995</v>
      </c>
      <c r="I322" s="265">
        <v>2111.6999999999994</v>
      </c>
      <c r="J322" s="265">
        <v>2134.3999999999996</v>
      </c>
      <c r="K322" s="263">
        <v>2089</v>
      </c>
      <c r="L322" s="263">
        <v>2030.1</v>
      </c>
      <c r="M322" s="263">
        <v>0.58179000000000003</v>
      </c>
    </row>
    <row r="323" spans="1:13">
      <c r="A323" s="254">
        <v>313</v>
      </c>
      <c r="B323" s="263" t="s">
        <v>144</v>
      </c>
      <c r="C323" s="264">
        <v>1724.1</v>
      </c>
      <c r="D323" s="265">
        <v>1742.8166666666666</v>
      </c>
      <c r="E323" s="265">
        <v>1696.2833333333333</v>
      </c>
      <c r="F323" s="265">
        <v>1668.4666666666667</v>
      </c>
      <c r="G323" s="265">
        <v>1621.9333333333334</v>
      </c>
      <c r="H323" s="265">
        <v>1770.6333333333332</v>
      </c>
      <c r="I323" s="265">
        <v>1817.1666666666665</v>
      </c>
      <c r="J323" s="265">
        <v>1844.9833333333331</v>
      </c>
      <c r="K323" s="263">
        <v>1789.35</v>
      </c>
      <c r="L323" s="263">
        <v>1715</v>
      </c>
      <c r="M323" s="263">
        <v>7.9884899999999996</v>
      </c>
    </row>
    <row r="324" spans="1:13">
      <c r="A324" s="254">
        <v>314</v>
      </c>
      <c r="B324" s="263" t="s">
        <v>443</v>
      </c>
      <c r="C324" s="264">
        <v>97.7</v>
      </c>
      <c r="D324" s="265">
        <v>97.3</v>
      </c>
      <c r="E324" s="265">
        <v>95.399999999999991</v>
      </c>
      <c r="F324" s="265">
        <v>93.1</v>
      </c>
      <c r="G324" s="265">
        <v>91.199999999999989</v>
      </c>
      <c r="H324" s="265">
        <v>99.6</v>
      </c>
      <c r="I324" s="265">
        <v>101.5</v>
      </c>
      <c r="J324" s="265">
        <v>103.8</v>
      </c>
      <c r="K324" s="263">
        <v>99.2</v>
      </c>
      <c r="L324" s="263">
        <v>95</v>
      </c>
      <c r="M324" s="263">
        <v>16.004149999999999</v>
      </c>
    </row>
    <row r="325" spans="1:13">
      <c r="A325" s="254">
        <v>315</v>
      </c>
      <c r="B325" s="263" t="s">
        <v>444</v>
      </c>
      <c r="C325" s="264">
        <v>586.1</v>
      </c>
      <c r="D325" s="265">
        <v>589.4</v>
      </c>
      <c r="E325" s="265">
        <v>573.4</v>
      </c>
      <c r="F325" s="265">
        <v>560.70000000000005</v>
      </c>
      <c r="G325" s="265">
        <v>544.70000000000005</v>
      </c>
      <c r="H325" s="265">
        <v>602.09999999999991</v>
      </c>
      <c r="I325" s="265">
        <v>618.09999999999991</v>
      </c>
      <c r="J325" s="265">
        <v>630.79999999999984</v>
      </c>
      <c r="K325" s="263">
        <v>605.4</v>
      </c>
      <c r="L325" s="263">
        <v>576.70000000000005</v>
      </c>
      <c r="M325" s="263">
        <v>1.0402400000000001</v>
      </c>
    </row>
    <row r="326" spans="1:13">
      <c r="A326" s="254">
        <v>316</v>
      </c>
      <c r="B326" s="263" t="s">
        <v>755</v>
      </c>
      <c r="C326" s="264">
        <v>187.55</v>
      </c>
      <c r="D326" s="265">
        <v>188.43333333333337</v>
      </c>
      <c r="E326" s="265">
        <v>185.96666666666673</v>
      </c>
      <c r="F326" s="265">
        <v>184.38333333333335</v>
      </c>
      <c r="G326" s="265">
        <v>181.91666666666671</v>
      </c>
      <c r="H326" s="265">
        <v>190.01666666666674</v>
      </c>
      <c r="I326" s="265">
        <v>192.48333333333338</v>
      </c>
      <c r="J326" s="265">
        <v>194.06666666666675</v>
      </c>
      <c r="K326" s="263">
        <v>190.9</v>
      </c>
      <c r="L326" s="263">
        <v>186.85</v>
      </c>
      <c r="M326" s="263">
        <v>8.0596999999999994</v>
      </c>
    </row>
    <row r="327" spans="1:13">
      <c r="A327" s="254">
        <v>317</v>
      </c>
      <c r="B327" s="263" t="s">
        <v>145</v>
      </c>
      <c r="C327" s="264">
        <v>197.3</v>
      </c>
      <c r="D327" s="265">
        <v>189.83333333333334</v>
      </c>
      <c r="E327" s="265">
        <v>179.9666666666667</v>
      </c>
      <c r="F327" s="265">
        <v>162.63333333333335</v>
      </c>
      <c r="G327" s="265">
        <v>152.76666666666671</v>
      </c>
      <c r="H327" s="265">
        <v>207.16666666666669</v>
      </c>
      <c r="I327" s="265">
        <v>217.0333333333333</v>
      </c>
      <c r="J327" s="265">
        <v>234.36666666666667</v>
      </c>
      <c r="K327" s="263">
        <v>199.7</v>
      </c>
      <c r="L327" s="263">
        <v>172.5</v>
      </c>
      <c r="M327" s="263">
        <v>1280.50584</v>
      </c>
    </row>
    <row r="328" spans="1:13">
      <c r="A328" s="254">
        <v>318</v>
      </c>
      <c r="B328" s="263" t="s">
        <v>445</v>
      </c>
      <c r="C328" s="264">
        <v>599.75</v>
      </c>
      <c r="D328" s="265">
        <v>599.28333333333342</v>
      </c>
      <c r="E328" s="265">
        <v>592.16666666666686</v>
      </c>
      <c r="F328" s="265">
        <v>584.58333333333348</v>
      </c>
      <c r="G328" s="265">
        <v>577.46666666666692</v>
      </c>
      <c r="H328" s="265">
        <v>606.86666666666679</v>
      </c>
      <c r="I328" s="265">
        <v>613.98333333333335</v>
      </c>
      <c r="J328" s="265">
        <v>621.56666666666672</v>
      </c>
      <c r="K328" s="263">
        <v>606.4</v>
      </c>
      <c r="L328" s="263">
        <v>591.70000000000005</v>
      </c>
      <c r="M328" s="263">
        <v>1.72786</v>
      </c>
    </row>
    <row r="329" spans="1:13">
      <c r="A329" s="254">
        <v>319</v>
      </c>
      <c r="B329" s="263" t="s">
        <v>263</v>
      </c>
      <c r="C329" s="264">
        <v>1646.45</v>
      </c>
      <c r="D329" s="265">
        <v>1644.8166666666666</v>
      </c>
      <c r="E329" s="265">
        <v>1629.6333333333332</v>
      </c>
      <c r="F329" s="265">
        <v>1612.8166666666666</v>
      </c>
      <c r="G329" s="265">
        <v>1597.6333333333332</v>
      </c>
      <c r="H329" s="265">
        <v>1661.6333333333332</v>
      </c>
      <c r="I329" s="265">
        <v>1676.8166666666666</v>
      </c>
      <c r="J329" s="265">
        <v>1693.6333333333332</v>
      </c>
      <c r="K329" s="263">
        <v>1660</v>
      </c>
      <c r="L329" s="263">
        <v>1628</v>
      </c>
      <c r="M329" s="263">
        <v>0.75900000000000001</v>
      </c>
    </row>
    <row r="330" spans="1:13">
      <c r="A330" s="254">
        <v>320</v>
      </c>
      <c r="B330" s="263" t="s">
        <v>446</v>
      </c>
      <c r="C330" s="264">
        <v>1564.6</v>
      </c>
      <c r="D330" s="265">
        <v>1546.5333333333335</v>
      </c>
      <c r="E330" s="265">
        <v>1518.0666666666671</v>
      </c>
      <c r="F330" s="265">
        <v>1471.5333333333335</v>
      </c>
      <c r="G330" s="265">
        <v>1443.0666666666671</v>
      </c>
      <c r="H330" s="265">
        <v>1593.0666666666671</v>
      </c>
      <c r="I330" s="265">
        <v>1621.5333333333338</v>
      </c>
      <c r="J330" s="265">
        <v>1668.0666666666671</v>
      </c>
      <c r="K330" s="263">
        <v>1575</v>
      </c>
      <c r="L330" s="263">
        <v>1500</v>
      </c>
      <c r="M330" s="263">
        <v>7.2868000000000004</v>
      </c>
    </row>
    <row r="331" spans="1:13">
      <c r="A331" s="254">
        <v>321</v>
      </c>
      <c r="B331" s="263" t="s">
        <v>147</v>
      </c>
      <c r="C331" s="264">
        <v>1315</v>
      </c>
      <c r="D331" s="265">
        <v>1306.55</v>
      </c>
      <c r="E331" s="265">
        <v>1283.1999999999998</v>
      </c>
      <c r="F331" s="265">
        <v>1251.3999999999999</v>
      </c>
      <c r="G331" s="265">
        <v>1228.0499999999997</v>
      </c>
      <c r="H331" s="265">
        <v>1338.35</v>
      </c>
      <c r="I331" s="265">
        <v>1361.6999999999998</v>
      </c>
      <c r="J331" s="265">
        <v>1393.5</v>
      </c>
      <c r="K331" s="263">
        <v>1329.9</v>
      </c>
      <c r="L331" s="263">
        <v>1274.75</v>
      </c>
      <c r="M331" s="263">
        <v>42.908900000000003</v>
      </c>
    </row>
    <row r="332" spans="1:13">
      <c r="A332" s="254">
        <v>322</v>
      </c>
      <c r="B332" s="263" t="s">
        <v>264</v>
      </c>
      <c r="C332" s="264">
        <v>854</v>
      </c>
      <c r="D332" s="265">
        <v>863.05000000000007</v>
      </c>
      <c r="E332" s="265">
        <v>841.10000000000014</v>
      </c>
      <c r="F332" s="265">
        <v>828.2</v>
      </c>
      <c r="G332" s="265">
        <v>806.25000000000011</v>
      </c>
      <c r="H332" s="265">
        <v>875.95000000000016</v>
      </c>
      <c r="I332" s="265">
        <v>897.9000000000002</v>
      </c>
      <c r="J332" s="265">
        <v>910.80000000000018</v>
      </c>
      <c r="K332" s="263">
        <v>885</v>
      </c>
      <c r="L332" s="263">
        <v>850.15</v>
      </c>
      <c r="M332" s="263">
        <v>11.72078</v>
      </c>
    </row>
    <row r="333" spans="1:13">
      <c r="A333" s="254">
        <v>323</v>
      </c>
      <c r="B333" s="263" t="s">
        <v>149</v>
      </c>
      <c r="C333" s="264">
        <v>32.65</v>
      </c>
      <c r="D333" s="265">
        <v>32.983333333333327</v>
      </c>
      <c r="E333" s="265">
        <v>32.166666666666657</v>
      </c>
      <c r="F333" s="265">
        <v>31.68333333333333</v>
      </c>
      <c r="G333" s="265">
        <v>30.86666666666666</v>
      </c>
      <c r="H333" s="265">
        <v>33.466666666666654</v>
      </c>
      <c r="I333" s="265">
        <v>34.283333333333331</v>
      </c>
      <c r="J333" s="265">
        <v>34.766666666666652</v>
      </c>
      <c r="K333" s="263">
        <v>33.799999999999997</v>
      </c>
      <c r="L333" s="263">
        <v>32.5</v>
      </c>
      <c r="M333" s="263">
        <v>100.25619</v>
      </c>
    </row>
    <row r="334" spans="1:13">
      <c r="A334" s="254">
        <v>324</v>
      </c>
      <c r="B334" s="263" t="s">
        <v>150</v>
      </c>
      <c r="C334" s="264">
        <v>84.3</v>
      </c>
      <c r="D334" s="265">
        <v>85.933333333333337</v>
      </c>
      <c r="E334" s="265">
        <v>81.866666666666674</v>
      </c>
      <c r="F334" s="265">
        <v>79.433333333333337</v>
      </c>
      <c r="G334" s="265">
        <v>75.366666666666674</v>
      </c>
      <c r="H334" s="265">
        <v>88.366666666666674</v>
      </c>
      <c r="I334" s="265">
        <v>92.433333333333337</v>
      </c>
      <c r="J334" s="265">
        <v>94.866666666666674</v>
      </c>
      <c r="K334" s="263">
        <v>90</v>
      </c>
      <c r="L334" s="263">
        <v>83.5</v>
      </c>
      <c r="M334" s="263">
        <v>100.49590999999999</v>
      </c>
    </row>
    <row r="335" spans="1:13">
      <c r="A335" s="254">
        <v>325</v>
      </c>
      <c r="B335" s="263" t="s">
        <v>447</v>
      </c>
      <c r="C335" s="264">
        <v>615.1</v>
      </c>
      <c r="D335" s="265">
        <v>603.66666666666663</v>
      </c>
      <c r="E335" s="265">
        <v>587.43333333333328</v>
      </c>
      <c r="F335" s="265">
        <v>559.76666666666665</v>
      </c>
      <c r="G335" s="265">
        <v>543.5333333333333</v>
      </c>
      <c r="H335" s="265">
        <v>631.33333333333326</v>
      </c>
      <c r="I335" s="265">
        <v>647.56666666666661</v>
      </c>
      <c r="J335" s="265">
        <v>675.23333333333323</v>
      </c>
      <c r="K335" s="263">
        <v>619.9</v>
      </c>
      <c r="L335" s="263">
        <v>576</v>
      </c>
      <c r="M335" s="263">
        <v>3.55064</v>
      </c>
    </row>
    <row r="336" spans="1:13">
      <c r="A336" s="254">
        <v>326</v>
      </c>
      <c r="B336" s="263" t="s">
        <v>265</v>
      </c>
      <c r="C336" s="264">
        <v>25.05</v>
      </c>
      <c r="D336" s="265">
        <v>25.133333333333336</v>
      </c>
      <c r="E336" s="265">
        <v>24.816666666666674</v>
      </c>
      <c r="F336" s="265">
        <v>24.583333333333336</v>
      </c>
      <c r="G336" s="265">
        <v>24.266666666666673</v>
      </c>
      <c r="H336" s="265">
        <v>25.366666666666674</v>
      </c>
      <c r="I336" s="265">
        <v>25.683333333333337</v>
      </c>
      <c r="J336" s="265">
        <v>25.916666666666675</v>
      </c>
      <c r="K336" s="263">
        <v>25.45</v>
      </c>
      <c r="L336" s="263">
        <v>24.9</v>
      </c>
      <c r="M336" s="263">
        <v>160.52786</v>
      </c>
    </row>
    <row r="337" spans="1:13">
      <c r="A337" s="254">
        <v>327</v>
      </c>
      <c r="B337" s="263" t="s">
        <v>448</v>
      </c>
      <c r="C337" s="264">
        <v>51.6</v>
      </c>
      <c r="D337" s="265">
        <v>52.183333333333337</v>
      </c>
      <c r="E337" s="265">
        <v>50.916666666666671</v>
      </c>
      <c r="F337" s="265">
        <v>50.233333333333334</v>
      </c>
      <c r="G337" s="265">
        <v>48.966666666666669</v>
      </c>
      <c r="H337" s="265">
        <v>52.866666666666674</v>
      </c>
      <c r="I337" s="265">
        <v>54.13333333333334</v>
      </c>
      <c r="J337" s="265">
        <v>54.816666666666677</v>
      </c>
      <c r="K337" s="263">
        <v>53.45</v>
      </c>
      <c r="L337" s="263">
        <v>51.5</v>
      </c>
      <c r="M337" s="263">
        <v>23.627890000000001</v>
      </c>
    </row>
    <row r="338" spans="1:13">
      <c r="A338" s="254">
        <v>328</v>
      </c>
      <c r="B338" s="263" t="s">
        <v>152</v>
      </c>
      <c r="C338" s="264">
        <v>112.4</v>
      </c>
      <c r="D338" s="265">
        <v>112.86666666666667</v>
      </c>
      <c r="E338" s="265">
        <v>111.33333333333334</v>
      </c>
      <c r="F338" s="265">
        <v>110.26666666666667</v>
      </c>
      <c r="G338" s="265">
        <v>108.73333333333333</v>
      </c>
      <c r="H338" s="265">
        <v>113.93333333333335</v>
      </c>
      <c r="I338" s="265">
        <v>115.46666666666668</v>
      </c>
      <c r="J338" s="265">
        <v>116.53333333333336</v>
      </c>
      <c r="K338" s="263">
        <v>114.4</v>
      </c>
      <c r="L338" s="263">
        <v>111.8</v>
      </c>
      <c r="M338" s="263">
        <v>54.566719999999997</v>
      </c>
    </row>
    <row r="339" spans="1:13">
      <c r="A339" s="254">
        <v>329</v>
      </c>
      <c r="B339" s="263" t="s">
        <v>695</v>
      </c>
      <c r="C339" s="264">
        <v>160.6</v>
      </c>
      <c r="D339" s="265">
        <v>159.33333333333334</v>
      </c>
      <c r="E339" s="265">
        <v>153.76666666666668</v>
      </c>
      <c r="F339" s="265">
        <v>146.93333333333334</v>
      </c>
      <c r="G339" s="265">
        <v>141.36666666666667</v>
      </c>
      <c r="H339" s="265">
        <v>166.16666666666669</v>
      </c>
      <c r="I339" s="265">
        <v>171.73333333333335</v>
      </c>
      <c r="J339" s="265">
        <v>178.56666666666669</v>
      </c>
      <c r="K339" s="263">
        <v>164.9</v>
      </c>
      <c r="L339" s="263">
        <v>152.5</v>
      </c>
      <c r="M339" s="263">
        <v>39.649709999999999</v>
      </c>
    </row>
    <row r="340" spans="1:13">
      <c r="A340" s="254">
        <v>330</v>
      </c>
      <c r="B340" s="263" t="s">
        <v>153</v>
      </c>
      <c r="C340" s="264">
        <v>95.95</v>
      </c>
      <c r="D340" s="265">
        <v>96.216666666666683</v>
      </c>
      <c r="E340" s="265">
        <v>94.53333333333336</v>
      </c>
      <c r="F340" s="265">
        <v>93.116666666666674</v>
      </c>
      <c r="G340" s="265">
        <v>91.433333333333351</v>
      </c>
      <c r="H340" s="265">
        <v>97.633333333333368</v>
      </c>
      <c r="I340" s="265">
        <v>99.316666666666677</v>
      </c>
      <c r="J340" s="265">
        <v>100.73333333333338</v>
      </c>
      <c r="K340" s="263">
        <v>97.9</v>
      </c>
      <c r="L340" s="263">
        <v>94.8</v>
      </c>
      <c r="M340" s="263">
        <v>216.60998000000001</v>
      </c>
    </row>
    <row r="341" spans="1:13">
      <c r="A341" s="254">
        <v>331</v>
      </c>
      <c r="B341" s="263" t="s">
        <v>449</v>
      </c>
      <c r="C341" s="264">
        <v>459.9</v>
      </c>
      <c r="D341" s="265">
        <v>464.41666666666669</v>
      </c>
      <c r="E341" s="265">
        <v>454.28333333333336</v>
      </c>
      <c r="F341" s="265">
        <v>448.66666666666669</v>
      </c>
      <c r="G341" s="265">
        <v>438.53333333333336</v>
      </c>
      <c r="H341" s="265">
        <v>470.03333333333336</v>
      </c>
      <c r="I341" s="265">
        <v>480.16666666666669</v>
      </c>
      <c r="J341" s="265">
        <v>485.78333333333336</v>
      </c>
      <c r="K341" s="263">
        <v>474.55</v>
      </c>
      <c r="L341" s="263">
        <v>458.8</v>
      </c>
      <c r="M341" s="263">
        <v>1.15568</v>
      </c>
    </row>
    <row r="342" spans="1:13">
      <c r="A342" s="254">
        <v>332</v>
      </c>
      <c r="B342" s="263" t="s">
        <v>148</v>
      </c>
      <c r="C342" s="264">
        <v>48.9</v>
      </c>
      <c r="D342" s="265">
        <v>49.4</v>
      </c>
      <c r="E342" s="265">
        <v>47.849999999999994</v>
      </c>
      <c r="F342" s="265">
        <v>46.8</v>
      </c>
      <c r="G342" s="265">
        <v>45.249999999999993</v>
      </c>
      <c r="H342" s="265">
        <v>50.449999999999996</v>
      </c>
      <c r="I342" s="265">
        <v>51.999999999999993</v>
      </c>
      <c r="J342" s="265">
        <v>53.05</v>
      </c>
      <c r="K342" s="263">
        <v>50.95</v>
      </c>
      <c r="L342" s="263">
        <v>48.35</v>
      </c>
      <c r="M342" s="263">
        <v>225.91167999999999</v>
      </c>
    </row>
    <row r="343" spans="1:13">
      <c r="A343" s="254">
        <v>333</v>
      </c>
      <c r="B343" s="263" t="s">
        <v>450</v>
      </c>
      <c r="C343" s="264">
        <v>40.700000000000003</v>
      </c>
      <c r="D343" s="265">
        <v>40.900000000000006</v>
      </c>
      <c r="E343" s="265">
        <v>40.20000000000001</v>
      </c>
      <c r="F343" s="265">
        <v>39.700000000000003</v>
      </c>
      <c r="G343" s="265">
        <v>39.000000000000007</v>
      </c>
      <c r="H343" s="265">
        <v>41.400000000000013</v>
      </c>
      <c r="I343" s="265">
        <v>42.1</v>
      </c>
      <c r="J343" s="265">
        <v>42.600000000000016</v>
      </c>
      <c r="K343" s="263">
        <v>41.6</v>
      </c>
      <c r="L343" s="263">
        <v>40.4</v>
      </c>
      <c r="M343" s="263">
        <v>9.8604500000000002</v>
      </c>
    </row>
    <row r="344" spans="1:13">
      <c r="A344" s="254">
        <v>334</v>
      </c>
      <c r="B344" s="263" t="s">
        <v>451</v>
      </c>
      <c r="C344" s="264">
        <v>2628.75</v>
      </c>
      <c r="D344" s="265">
        <v>2632.2000000000003</v>
      </c>
      <c r="E344" s="265">
        <v>2596.6000000000004</v>
      </c>
      <c r="F344" s="265">
        <v>2564.4500000000003</v>
      </c>
      <c r="G344" s="265">
        <v>2528.8500000000004</v>
      </c>
      <c r="H344" s="265">
        <v>2664.3500000000004</v>
      </c>
      <c r="I344" s="265">
        <v>2699.95</v>
      </c>
      <c r="J344" s="265">
        <v>2732.1000000000004</v>
      </c>
      <c r="K344" s="263">
        <v>2667.8</v>
      </c>
      <c r="L344" s="263">
        <v>2600.0500000000002</v>
      </c>
      <c r="M344" s="263">
        <v>0.96760999999999997</v>
      </c>
    </row>
    <row r="345" spans="1:13">
      <c r="A345" s="254">
        <v>335</v>
      </c>
      <c r="B345" s="263" t="s">
        <v>756</v>
      </c>
      <c r="C345" s="264">
        <v>82.7</v>
      </c>
      <c r="D345" s="265">
        <v>82.816666666666663</v>
      </c>
      <c r="E345" s="265">
        <v>80.933333333333323</v>
      </c>
      <c r="F345" s="265">
        <v>79.166666666666657</v>
      </c>
      <c r="G345" s="265">
        <v>77.283333333333317</v>
      </c>
      <c r="H345" s="265">
        <v>84.583333333333329</v>
      </c>
      <c r="I345" s="265">
        <v>86.466666666666654</v>
      </c>
      <c r="J345" s="265">
        <v>88.233333333333334</v>
      </c>
      <c r="K345" s="263">
        <v>84.7</v>
      </c>
      <c r="L345" s="263">
        <v>81.05</v>
      </c>
      <c r="M345" s="263">
        <v>2.1856200000000001</v>
      </c>
    </row>
    <row r="346" spans="1:13">
      <c r="A346" s="254">
        <v>336</v>
      </c>
      <c r="B346" s="263" t="s">
        <v>151</v>
      </c>
      <c r="C346" s="264">
        <v>17294.3</v>
      </c>
      <c r="D346" s="265">
        <v>17351.100000000002</v>
      </c>
      <c r="E346" s="265">
        <v>17183.200000000004</v>
      </c>
      <c r="F346" s="265">
        <v>17072.100000000002</v>
      </c>
      <c r="G346" s="265">
        <v>16904.200000000004</v>
      </c>
      <c r="H346" s="265">
        <v>17462.200000000004</v>
      </c>
      <c r="I346" s="265">
        <v>17630.100000000006</v>
      </c>
      <c r="J346" s="265">
        <v>17741.200000000004</v>
      </c>
      <c r="K346" s="263">
        <v>17519</v>
      </c>
      <c r="L346" s="263">
        <v>17240</v>
      </c>
      <c r="M346" s="263">
        <v>0.54527999999999999</v>
      </c>
    </row>
    <row r="347" spans="1:13">
      <c r="A347" s="254">
        <v>337</v>
      </c>
      <c r="B347" s="263" t="s">
        <v>793</v>
      </c>
      <c r="C347" s="264">
        <v>36.6</v>
      </c>
      <c r="D347" s="265">
        <v>36.800000000000004</v>
      </c>
      <c r="E347" s="265">
        <v>36.300000000000011</v>
      </c>
      <c r="F347" s="265">
        <v>36.000000000000007</v>
      </c>
      <c r="G347" s="265">
        <v>35.500000000000014</v>
      </c>
      <c r="H347" s="265">
        <v>37.100000000000009</v>
      </c>
      <c r="I347" s="265">
        <v>37.599999999999994</v>
      </c>
      <c r="J347" s="265">
        <v>37.900000000000006</v>
      </c>
      <c r="K347" s="263">
        <v>37.299999999999997</v>
      </c>
      <c r="L347" s="263">
        <v>36.5</v>
      </c>
      <c r="M347" s="263">
        <v>4.48935</v>
      </c>
    </row>
    <row r="348" spans="1:13">
      <c r="A348" s="254">
        <v>338</v>
      </c>
      <c r="B348" s="263" t="s">
        <v>452</v>
      </c>
      <c r="C348" s="264">
        <v>1879.8</v>
      </c>
      <c r="D348" s="265">
        <v>1856.1000000000001</v>
      </c>
      <c r="E348" s="265">
        <v>1723.7000000000003</v>
      </c>
      <c r="F348" s="265">
        <v>1567.6000000000001</v>
      </c>
      <c r="G348" s="265">
        <v>1435.2000000000003</v>
      </c>
      <c r="H348" s="265">
        <v>2012.2000000000003</v>
      </c>
      <c r="I348" s="265">
        <v>2144.6000000000004</v>
      </c>
      <c r="J348" s="265">
        <v>2300.7000000000003</v>
      </c>
      <c r="K348" s="263">
        <v>1988.5</v>
      </c>
      <c r="L348" s="263">
        <v>1700</v>
      </c>
      <c r="M348" s="263">
        <v>6.0344199999999999</v>
      </c>
    </row>
    <row r="349" spans="1:13">
      <c r="A349" s="254">
        <v>339</v>
      </c>
      <c r="B349" s="263" t="s">
        <v>792</v>
      </c>
      <c r="C349" s="264">
        <v>325.25</v>
      </c>
      <c r="D349" s="265">
        <v>327.59999999999997</v>
      </c>
      <c r="E349" s="265">
        <v>321.69999999999993</v>
      </c>
      <c r="F349" s="265">
        <v>318.14999999999998</v>
      </c>
      <c r="G349" s="265">
        <v>312.24999999999994</v>
      </c>
      <c r="H349" s="265">
        <v>331.14999999999992</v>
      </c>
      <c r="I349" s="265">
        <v>337.0499999999999</v>
      </c>
      <c r="J349" s="265">
        <v>340.59999999999991</v>
      </c>
      <c r="K349" s="263">
        <v>333.5</v>
      </c>
      <c r="L349" s="263">
        <v>324.05</v>
      </c>
      <c r="M349" s="263">
        <v>5.77074</v>
      </c>
    </row>
    <row r="350" spans="1:13">
      <c r="A350" s="254">
        <v>340</v>
      </c>
      <c r="B350" s="263" t="s">
        <v>266</v>
      </c>
      <c r="C350" s="264">
        <v>562.54999999999995</v>
      </c>
      <c r="D350" s="265">
        <v>566.09999999999991</v>
      </c>
      <c r="E350" s="265">
        <v>556.54999999999984</v>
      </c>
      <c r="F350" s="265">
        <v>550.54999999999995</v>
      </c>
      <c r="G350" s="265">
        <v>540.99999999999989</v>
      </c>
      <c r="H350" s="265">
        <v>572.0999999999998</v>
      </c>
      <c r="I350" s="265">
        <v>581.65</v>
      </c>
      <c r="J350" s="265">
        <v>587.64999999999975</v>
      </c>
      <c r="K350" s="263">
        <v>575.65</v>
      </c>
      <c r="L350" s="263">
        <v>560.1</v>
      </c>
      <c r="M350" s="263">
        <v>1.57734</v>
      </c>
    </row>
    <row r="351" spans="1:13">
      <c r="A351" s="254">
        <v>341</v>
      </c>
      <c r="B351" s="263" t="s">
        <v>155</v>
      </c>
      <c r="C351" s="264">
        <v>97</v>
      </c>
      <c r="D351" s="265">
        <v>97.649999999999991</v>
      </c>
      <c r="E351" s="265">
        <v>95.899999999999977</v>
      </c>
      <c r="F351" s="265">
        <v>94.799999999999983</v>
      </c>
      <c r="G351" s="265">
        <v>93.049999999999969</v>
      </c>
      <c r="H351" s="265">
        <v>98.749999999999986</v>
      </c>
      <c r="I351" s="265">
        <v>100.50000000000001</v>
      </c>
      <c r="J351" s="265">
        <v>101.6</v>
      </c>
      <c r="K351" s="263">
        <v>99.4</v>
      </c>
      <c r="L351" s="263">
        <v>96.55</v>
      </c>
      <c r="M351" s="263">
        <v>181.87705</v>
      </c>
    </row>
    <row r="352" spans="1:13">
      <c r="A352" s="254">
        <v>342</v>
      </c>
      <c r="B352" s="263" t="s">
        <v>154</v>
      </c>
      <c r="C352" s="264">
        <v>115.65</v>
      </c>
      <c r="D352" s="265">
        <v>116.10000000000001</v>
      </c>
      <c r="E352" s="265">
        <v>114.80000000000001</v>
      </c>
      <c r="F352" s="265">
        <v>113.95</v>
      </c>
      <c r="G352" s="265">
        <v>112.65</v>
      </c>
      <c r="H352" s="265">
        <v>116.95000000000002</v>
      </c>
      <c r="I352" s="265">
        <v>118.25</v>
      </c>
      <c r="J352" s="265">
        <v>119.10000000000002</v>
      </c>
      <c r="K352" s="263">
        <v>117.4</v>
      </c>
      <c r="L352" s="263">
        <v>115.25</v>
      </c>
      <c r="M352" s="263">
        <v>15.91661</v>
      </c>
    </row>
    <row r="353" spans="1:13">
      <c r="A353" s="254">
        <v>343</v>
      </c>
      <c r="B353" s="263" t="s">
        <v>453</v>
      </c>
      <c r="C353" s="264">
        <v>73.75</v>
      </c>
      <c r="D353" s="265">
        <v>73.63333333333334</v>
      </c>
      <c r="E353" s="265">
        <v>73.116666666666674</v>
      </c>
      <c r="F353" s="265">
        <v>72.483333333333334</v>
      </c>
      <c r="G353" s="265">
        <v>71.966666666666669</v>
      </c>
      <c r="H353" s="265">
        <v>74.26666666666668</v>
      </c>
      <c r="I353" s="265">
        <v>74.78333333333336</v>
      </c>
      <c r="J353" s="265">
        <v>75.416666666666686</v>
      </c>
      <c r="K353" s="263">
        <v>74.150000000000006</v>
      </c>
      <c r="L353" s="263">
        <v>73</v>
      </c>
      <c r="M353" s="263">
        <v>0.56823999999999997</v>
      </c>
    </row>
    <row r="354" spans="1:13">
      <c r="A354" s="254">
        <v>344</v>
      </c>
      <c r="B354" s="263" t="s">
        <v>267</v>
      </c>
      <c r="C354" s="264">
        <v>3195.7</v>
      </c>
      <c r="D354" s="265">
        <v>3205.2333333333336</v>
      </c>
      <c r="E354" s="265">
        <v>3180.4666666666672</v>
      </c>
      <c r="F354" s="265">
        <v>3165.2333333333336</v>
      </c>
      <c r="G354" s="265">
        <v>3140.4666666666672</v>
      </c>
      <c r="H354" s="265">
        <v>3220.4666666666672</v>
      </c>
      <c r="I354" s="265">
        <v>3245.2333333333336</v>
      </c>
      <c r="J354" s="265">
        <v>3260.4666666666672</v>
      </c>
      <c r="K354" s="263">
        <v>3230</v>
      </c>
      <c r="L354" s="263">
        <v>3190</v>
      </c>
      <c r="M354" s="263">
        <v>0.28282000000000002</v>
      </c>
    </row>
    <row r="355" spans="1:13">
      <c r="A355" s="254">
        <v>345</v>
      </c>
      <c r="B355" s="263" t="s">
        <v>454</v>
      </c>
      <c r="C355" s="264">
        <v>88.3</v>
      </c>
      <c r="D355" s="265">
        <v>89.100000000000009</v>
      </c>
      <c r="E355" s="265">
        <v>86.700000000000017</v>
      </c>
      <c r="F355" s="265">
        <v>85.100000000000009</v>
      </c>
      <c r="G355" s="265">
        <v>82.700000000000017</v>
      </c>
      <c r="H355" s="265">
        <v>90.700000000000017</v>
      </c>
      <c r="I355" s="265">
        <v>93.100000000000023</v>
      </c>
      <c r="J355" s="265">
        <v>94.700000000000017</v>
      </c>
      <c r="K355" s="263">
        <v>91.5</v>
      </c>
      <c r="L355" s="263">
        <v>87.5</v>
      </c>
      <c r="M355" s="263">
        <v>4.5015099999999997</v>
      </c>
    </row>
    <row r="356" spans="1:13">
      <c r="A356" s="254">
        <v>346</v>
      </c>
      <c r="B356" s="263" t="s">
        <v>455</v>
      </c>
      <c r="C356" s="264">
        <v>274.5</v>
      </c>
      <c r="D356" s="265">
        <v>276.3</v>
      </c>
      <c r="E356" s="265">
        <v>270.10000000000002</v>
      </c>
      <c r="F356" s="265">
        <v>265.7</v>
      </c>
      <c r="G356" s="265">
        <v>259.5</v>
      </c>
      <c r="H356" s="265">
        <v>280.70000000000005</v>
      </c>
      <c r="I356" s="265">
        <v>286.89999999999998</v>
      </c>
      <c r="J356" s="265">
        <v>291.30000000000007</v>
      </c>
      <c r="K356" s="263">
        <v>282.5</v>
      </c>
      <c r="L356" s="263">
        <v>271.89999999999998</v>
      </c>
      <c r="M356" s="263">
        <v>3.9637899999999999</v>
      </c>
    </row>
    <row r="357" spans="1:13">
      <c r="A357" s="254">
        <v>347</v>
      </c>
      <c r="B357" s="263" t="s">
        <v>456</v>
      </c>
      <c r="C357" s="264">
        <v>242.8</v>
      </c>
      <c r="D357" s="265">
        <v>241.16666666666666</v>
      </c>
      <c r="E357" s="265">
        <v>236.33333333333331</v>
      </c>
      <c r="F357" s="265">
        <v>229.86666666666665</v>
      </c>
      <c r="G357" s="265">
        <v>225.0333333333333</v>
      </c>
      <c r="H357" s="265">
        <v>247.63333333333333</v>
      </c>
      <c r="I357" s="265">
        <v>252.46666666666664</v>
      </c>
      <c r="J357" s="265">
        <v>258.93333333333334</v>
      </c>
      <c r="K357" s="263">
        <v>246</v>
      </c>
      <c r="L357" s="263">
        <v>234.7</v>
      </c>
      <c r="M357" s="263">
        <v>1.5265500000000001</v>
      </c>
    </row>
    <row r="358" spans="1:13">
      <c r="A358" s="254">
        <v>348</v>
      </c>
      <c r="B358" s="263" t="s">
        <v>268</v>
      </c>
      <c r="C358" s="264">
        <v>2225</v>
      </c>
      <c r="D358" s="265">
        <v>2233</v>
      </c>
      <c r="E358" s="265">
        <v>2207</v>
      </c>
      <c r="F358" s="265">
        <v>2189</v>
      </c>
      <c r="G358" s="265">
        <v>2163</v>
      </c>
      <c r="H358" s="265">
        <v>2251</v>
      </c>
      <c r="I358" s="265">
        <v>2277</v>
      </c>
      <c r="J358" s="265">
        <v>2295</v>
      </c>
      <c r="K358" s="263">
        <v>2259</v>
      </c>
      <c r="L358" s="263">
        <v>2215</v>
      </c>
      <c r="M358" s="263">
        <v>1.3510200000000001</v>
      </c>
    </row>
    <row r="359" spans="1:13">
      <c r="A359" s="254">
        <v>349</v>
      </c>
      <c r="B359" s="263" t="s">
        <v>269</v>
      </c>
      <c r="C359" s="264">
        <v>356.4</v>
      </c>
      <c r="D359" s="265">
        <v>356.89999999999992</v>
      </c>
      <c r="E359" s="265">
        <v>352.09999999999985</v>
      </c>
      <c r="F359" s="265">
        <v>347.79999999999995</v>
      </c>
      <c r="G359" s="265">
        <v>342.99999999999989</v>
      </c>
      <c r="H359" s="265">
        <v>361.19999999999982</v>
      </c>
      <c r="I359" s="265">
        <v>365.99999999999989</v>
      </c>
      <c r="J359" s="265">
        <v>370.29999999999978</v>
      </c>
      <c r="K359" s="263">
        <v>361.7</v>
      </c>
      <c r="L359" s="263">
        <v>352.6</v>
      </c>
      <c r="M359" s="263">
        <v>2.1372499999999999</v>
      </c>
    </row>
    <row r="360" spans="1:13">
      <c r="A360" s="254">
        <v>350</v>
      </c>
      <c r="B360" s="263" t="s">
        <v>457</v>
      </c>
      <c r="C360" s="264">
        <v>278.14999999999998</v>
      </c>
      <c r="D360" s="265">
        <v>280.61666666666662</v>
      </c>
      <c r="E360" s="265">
        <v>272.53333333333325</v>
      </c>
      <c r="F360" s="265">
        <v>266.91666666666663</v>
      </c>
      <c r="G360" s="265">
        <v>258.83333333333326</v>
      </c>
      <c r="H360" s="265">
        <v>286.23333333333323</v>
      </c>
      <c r="I360" s="265">
        <v>294.31666666666661</v>
      </c>
      <c r="J360" s="265">
        <v>299.93333333333322</v>
      </c>
      <c r="K360" s="263">
        <v>288.7</v>
      </c>
      <c r="L360" s="263">
        <v>275</v>
      </c>
      <c r="M360" s="263">
        <v>9.4965799999999998</v>
      </c>
    </row>
    <row r="361" spans="1:13">
      <c r="A361" s="254">
        <v>351</v>
      </c>
      <c r="B361" s="263" t="s">
        <v>759</v>
      </c>
      <c r="C361" s="264">
        <v>474.9</v>
      </c>
      <c r="D361" s="265">
        <v>475.9666666666667</v>
      </c>
      <c r="E361" s="265">
        <v>470.93333333333339</v>
      </c>
      <c r="F361" s="265">
        <v>466.9666666666667</v>
      </c>
      <c r="G361" s="265">
        <v>461.93333333333339</v>
      </c>
      <c r="H361" s="265">
        <v>479.93333333333339</v>
      </c>
      <c r="I361" s="265">
        <v>484.9666666666667</v>
      </c>
      <c r="J361" s="265">
        <v>488.93333333333339</v>
      </c>
      <c r="K361" s="263">
        <v>481</v>
      </c>
      <c r="L361" s="263">
        <v>472</v>
      </c>
      <c r="M361" s="263">
        <v>1.0448999999999999</v>
      </c>
    </row>
    <row r="362" spans="1:13">
      <c r="A362" s="254">
        <v>352</v>
      </c>
      <c r="B362" s="263" t="s">
        <v>458</v>
      </c>
      <c r="C362" s="264">
        <v>68.400000000000006</v>
      </c>
      <c r="D362" s="265">
        <v>68.95</v>
      </c>
      <c r="E362" s="265">
        <v>66.100000000000009</v>
      </c>
      <c r="F362" s="265">
        <v>63.800000000000011</v>
      </c>
      <c r="G362" s="265">
        <v>60.950000000000017</v>
      </c>
      <c r="H362" s="265">
        <v>71.25</v>
      </c>
      <c r="I362" s="265">
        <v>74.099999999999994</v>
      </c>
      <c r="J362" s="265">
        <v>76.399999999999991</v>
      </c>
      <c r="K362" s="263">
        <v>71.8</v>
      </c>
      <c r="L362" s="263">
        <v>66.650000000000006</v>
      </c>
      <c r="M362" s="263">
        <v>43.896180000000001</v>
      </c>
    </row>
    <row r="363" spans="1:13">
      <c r="A363" s="254">
        <v>353</v>
      </c>
      <c r="B363" s="263" t="s">
        <v>163</v>
      </c>
      <c r="C363" s="264">
        <v>1497.3</v>
      </c>
      <c r="D363" s="265">
        <v>1503.5666666666668</v>
      </c>
      <c r="E363" s="265">
        <v>1485.1333333333337</v>
      </c>
      <c r="F363" s="265">
        <v>1472.9666666666669</v>
      </c>
      <c r="G363" s="265">
        <v>1454.5333333333338</v>
      </c>
      <c r="H363" s="265">
        <v>1515.7333333333336</v>
      </c>
      <c r="I363" s="265">
        <v>1534.1666666666665</v>
      </c>
      <c r="J363" s="265">
        <v>1546.3333333333335</v>
      </c>
      <c r="K363" s="263">
        <v>1522</v>
      </c>
      <c r="L363" s="263">
        <v>1491.4</v>
      </c>
      <c r="M363" s="263">
        <v>7.6484800000000002</v>
      </c>
    </row>
    <row r="364" spans="1:13">
      <c r="A364" s="254">
        <v>354</v>
      </c>
      <c r="B364" s="263" t="s">
        <v>156</v>
      </c>
      <c r="C364" s="264">
        <v>30692.15</v>
      </c>
      <c r="D364" s="265">
        <v>30797.45</v>
      </c>
      <c r="E364" s="265">
        <v>30404.9</v>
      </c>
      <c r="F364" s="265">
        <v>30117.65</v>
      </c>
      <c r="G364" s="265">
        <v>29725.100000000002</v>
      </c>
      <c r="H364" s="265">
        <v>31084.7</v>
      </c>
      <c r="I364" s="265">
        <v>31477.249999999996</v>
      </c>
      <c r="J364" s="265">
        <v>31764.5</v>
      </c>
      <c r="K364" s="263">
        <v>31190</v>
      </c>
      <c r="L364" s="263">
        <v>30510.2</v>
      </c>
      <c r="M364" s="263">
        <v>0.37171999999999999</v>
      </c>
    </row>
    <row r="365" spans="1:13">
      <c r="A365" s="254">
        <v>355</v>
      </c>
      <c r="B365" s="263" t="s">
        <v>459</v>
      </c>
      <c r="C365" s="264">
        <v>1794.65</v>
      </c>
      <c r="D365" s="265">
        <v>1787.3999999999999</v>
      </c>
      <c r="E365" s="265">
        <v>1773.2999999999997</v>
      </c>
      <c r="F365" s="265">
        <v>1751.9499999999998</v>
      </c>
      <c r="G365" s="265">
        <v>1737.8499999999997</v>
      </c>
      <c r="H365" s="265">
        <v>1808.7499999999998</v>
      </c>
      <c r="I365" s="265">
        <v>1822.8499999999997</v>
      </c>
      <c r="J365" s="265">
        <v>1844.1999999999998</v>
      </c>
      <c r="K365" s="263">
        <v>1801.5</v>
      </c>
      <c r="L365" s="263">
        <v>1766.05</v>
      </c>
      <c r="M365" s="263">
        <v>0.72233000000000003</v>
      </c>
    </row>
    <row r="366" spans="1:13">
      <c r="A366" s="254">
        <v>356</v>
      </c>
      <c r="B366" s="263" t="s">
        <v>158</v>
      </c>
      <c r="C366" s="264">
        <v>242.2</v>
      </c>
      <c r="D366" s="265">
        <v>242.75</v>
      </c>
      <c r="E366" s="265">
        <v>238</v>
      </c>
      <c r="F366" s="265">
        <v>233.8</v>
      </c>
      <c r="G366" s="265">
        <v>229.05</v>
      </c>
      <c r="H366" s="265">
        <v>246.95</v>
      </c>
      <c r="I366" s="265">
        <v>251.7</v>
      </c>
      <c r="J366" s="265">
        <v>255.89999999999998</v>
      </c>
      <c r="K366" s="263">
        <v>247.5</v>
      </c>
      <c r="L366" s="263">
        <v>238.55</v>
      </c>
      <c r="M366" s="263">
        <v>53.084009999999999</v>
      </c>
    </row>
    <row r="367" spans="1:13">
      <c r="A367" s="254">
        <v>357</v>
      </c>
      <c r="B367" s="263" t="s">
        <v>270</v>
      </c>
      <c r="C367" s="264">
        <v>4414.3</v>
      </c>
      <c r="D367" s="265">
        <v>4436.4333333333334</v>
      </c>
      <c r="E367" s="265">
        <v>4372.8666666666668</v>
      </c>
      <c r="F367" s="265">
        <v>4331.4333333333334</v>
      </c>
      <c r="G367" s="265">
        <v>4267.8666666666668</v>
      </c>
      <c r="H367" s="265">
        <v>4477.8666666666668</v>
      </c>
      <c r="I367" s="265">
        <v>4541.4333333333343</v>
      </c>
      <c r="J367" s="265">
        <v>4582.8666666666668</v>
      </c>
      <c r="K367" s="263">
        <v>4500</v>
      </c>
      <c r="L367" s="263">
        <v>4395</v>
      </c>
      <c r="M367" s="263">
        <v>0.40139000000000002</v>
      </c>
    </row>
    <row r="368" spans="1:13">
      <c r="A368" s="254">
        <v>358</v>
      </c>
      <c r="B368" s="263" t="s">
        <v>460</v>
      </c>
      <c r="C368" s="264">
        <v>193.7</v>
      </c>
      <c r="D368" s="265">
        <v>196.68333333333331</v>
      </c>
      <c r="E368" s="265">
        <v>190.01666666666662</v>
      </c>
      <c r="F368" s="265">
        <v>186.33333333333331</v>
      </c>
      <c r="G368" s="265">
        <v>179.66666666666663</v>
      </c>
      <c r="H368" s="265">
        <v>200.36666666666662</v>
      </c>
      <c r="I368" s="265">
        <v>207.0333333333333</v>
      </c>
      <c r="J368" s="265">
        <v>210.71666666666661</v>
      </c>
      <c r="K368" s="263">
        <v>203.35</v>
      </c>
      <c r="L368" s="263">
        <v>193</v>
      </c>
      <c r="M368" s="263">
        <v>21.10474</v>
      </c>
    </row>
    <row r="369" spans="1:13">
      <c r="A369" s="254">
        <v>359</v>
      </c>
      <c r="B369" s="263" t="s">
        <v>461</v>
      </c>
      <c r="C369" s="264">
        <v>815.65</v>
      </c>
      <c r="D369" s="265">
        <v>820.55000000000007</v>
      </c>
      <c r="E369" s="265">
        <v>802.10000000000014</v>
      </c>
      <c r="F369" s="265">
        <v>788.55000000000007</v>
      </c>
      <c r="G369" s="265">
        <v>770.10000000000014</v>
      </c>
      <c r="H369" s="265">
        <v>834.10000000000014</v>
      </c>
      <c r="I369" s="265">
        <v>852.55000000000018</v>
      </c>
      <c r="J369" s="265">
        <v>866.10000000000014</v>
      </c>
      <c r="K369" s="263">
        <v>839</v>
      </c>
      <c r="L369" s="263">
        <v>807</v>
      </c>
      <c r="M369" s="263">
        <v>0.47863</v>
      </c>
    </row>
    <row r="370" spans="1:13">
      <c r="A370" s="254">
        <v>360</v>
      </c>
      <c r="B370" s="263" t="s">
        <v>160</v>
      </c>
      <c r="C370" s="264">
        <v>1760.7</v>
      </c>
      <c r="D370" s="265">
        <v>1766.7166666666665</v>
      </c>
      <c r="E370" s="265">
        <v>1745.4333333333329</v>
      </c>
      <c r="F370" s="265">
        <v>1730.1666666666665</v>
      </c>
      <c r="G370" s="265">
        <v>1708.883333333333</v>
      </c>
      <c r="H370" s="265">
        <v>1781.9833333333329</v>
      </c>
      <c r="I370" s="265">
        <v>1803.2666666666662</v>
      </c>
      <c r="J370" s="265">
        <v>1818.5333333333328</v>
      </c>
      <c r="K370" s="263">
        <v>1788</v>
      </c>
      <c r="L370" s="263">
        <v>1751.45</v>
      </c>
      <c r="M370" s="263">
        <v>3.60521</v>
      </c>
    </row>
    <row r="371" spans="1:13">
      <c r="A371" s="254">
        <v>361</v>
      </c>
      <c r="B371" s="263" t="s">
        <v>157</v>
      </c>
      <c r="C371" s="264">
        <v>1729.95</v>
      </c>
      <c r="D371" s="265">
        <v>1702.3166666666666</v>
      </c>
      <c r="E371" s="265">
        <v>1654.6333333333332</v>
      </c>
      <c r="F371" s="265">
        <v>1579.3166666666666</v>
      </c>
      <c r="G371" s="265">
        <v>1531.6333333333332</v>
      </c>
      <c r="H371" s="265">
        <v>1777.6333333333332</v>
      </c>
      <c r="I371" s="265">
        <v>1825.3166666666666</v>
      </c>
      <c r="J371" s="265">
        <v>1900.6333333333332</v>
      </c>
      <c r="K371" s="263">
        <v>1750</v>
      </c>
      <c r="L371" s="263">
        <v>1627</v>
      </c>
      <c r="M371" s="263">
        <v>54.513260000000002</v>
      </c>
    </row>
    <row r="372" spans="1:13">
      <c r="A372" s="254">
        <v>362</v>
      </c>
      <c r="B372" s="263" t="s">
        <v>757</v>
      </c>
      <c r="C372" s="264">
        <v>591.65</v>
      </c>
      <c r="D372" s="265">
        <v>585.38333333333333</v>
      </c>
      <c r="E372" s="265">
        <v>573.76666666666665</v>
      </c>
      <c r="F372" s="265">
        <v>555.88333333333333</v>
      </c>
      <c r="G372" s="265">
        <v>544.26666666666665</v>
      </c>
      <c r="H372" s="265">
        <v>603.26666666666665</v>
      </c>
      <c r="I372" s="265">
        <v>614.88333333333321</v>
      </c>
      <c r="J372" s="265">
        <v>632.76666666666665</v>
      </c>
      <c r="K372" s="263">
        <v>597</v>
      </c>
      <c r="L372" s="263">
        <v>567.5</v>
      </c>
      <c r="M372" s="263">
        <v>3.7684600000000001</v>
      </c>
    </row>
    <row r="373" spans="1:13">
      <c r="A373" s="254">
        <v>363</v>
      </c>
      <c r="B373" s="263" t="s">
        <v>462</v>
      </c>
      <c r="C373" s="264">
        <v>1328.95</v>
      </c>
      <c r="D373" s="265">
        <v>1327.9333333333334</v>
      </c>
      <c r="E373" s="265">
        <v>1316.0166666666669</v>
      </c>
      <c r="F373" s="265">
        <v>1303.0833333333335</v>
      </c>
      <c r="G373" s="265">
        <v>1291.166666666667</v>
      </c>
      <c r="H373" s="265">
        <v>1340.8666666666668</v>
      </c>
      <c r="I373" s="265">
        <v>1352.7833333333333</v>
      </c>
      <c r="J373" s="265">
        <v>1365.7166666666667</v>
      </c>
      <c r="K373" s="263">
        <v>1339.85</v>
      </c>
      <c r="L373" s="263">
        <v>1315</v>
      </c>
      <c r="M373" s="263">
        <v>3.53695</v>
      </c>
    </row>
    <row r="374" spans="1:13">
      <c r="A374" s="254">
        <v>364</v>
      </c>
      <c r="B374" s="263" t="s">
        <v>758</v>
      </c>
      <c r="C374" s="264">
        <v>918.5</v>
      </c>
      <c r="D374" s="265">
        <v>921.5333333333333</v>
      </c>
      <c r="E374" s="265">
        <v>906.36666666666656</v>
      </c>
      <c r="F374" s="265">
        <v>894.23333333333323</v>
      </c>
      <c r="G374" s="265">
        <v>879.06666666666649</v>
      </c>
      <c r="H374" s="265">
        <v>933.66666666666663</v>
      </c>
      <c r="I374" s="265">
        <v>948.83333333333337</v>
      </c>
      <c r="J374" s="265">
        <v>960.9666666666667</v>
      </c>
      <c r="K374" s="263">
        <v>936.7</v>
      </c>
      <c r="L374" s="263">
        <v>909.4</v>
      </c>
      <c r="M374" s="263">
        <v>6.1384999999999996</v>
      </c>
    </row>
    <row r="375" spans="1:13">
      <c r="A375" s="254">
        <v>365</v>
      </c>
      <c r="B375" s="263" t="s">
        <v>159</v>
      </c>
      <c r="C375" s="264">
        <v>126.45</v>
      </c>
      <c r="D375" s="265">
        <v>126.63333333333334</v>
      </c>
      <c r="E375" s="265">
        <v>125.11666666666667</v>
      </c>
      <c r="F375" s="265">
        <v>123.78333333333333</v>
      </c>
      <c r="G375" s="265">
        <v>122.26666666666667</v>
      </c>
      <c r="H375" s="265">
        <v>127.96666666666668</v>
      </c>
      <c r="I375" s="265">
        <v>129.48333333333335</v>
      </c>
      <c r="J375" s="265">
        <v>130.81666666666669</v>
      </c>
      <c r="K375" s="263">
        <v>128.15</v>
      </c>
      <c r="L375" s="263">
        <v>125.3</v>
      </c>
      <c r="M375" s="263">
        <v>48.689279999999997</v>
      </c>
    </row>
    <row r="376" spans="1:13">
      <c r="A376" s="254">
        <v>366</v>
      </c>
      <c r="B376" s="263" t="s">
        <v>162</v>
      </c>
      <c r="C376" s="264">
        <v>212.65</v>
      </c>
      <c r="D376" s="265">
        <v>214.06666666666669</v>
      </c>
      <c r="E376" s="265">
        <v>209.13333333333338</v>
      </c>
      <c r="F376" s="265">
        <v>205.6166666666667</v>
      </c>
      <c r="G376" s="265">
        <v>200.68333333333339</v>
      </c>
      <c r="H376" s="265">
        <v>217.58333333333337</v>
      </c>
      <c r="I376" s="265">
        <v>222.51666666666671</v>
      </c>
      <c r="J376" s="265">
        <v>226.03333333333336</v>
      </c>
      <c r="K376" s="263">
        <v>219</v>
      </c>
      <c r="L376" s="263">
        <v>210.55</v>
      </c>
      <c r="M376" s="263">
        <v>140.99934999999999</v>
      </c>
    </row>
    <row r="377" spans="1:13">
      <c r="A377" s="254">
        <v>367</v>
      </c>
      <c r="B377" s="263" t="s">
        <v>463</v>
      </c>
      <c r="C377" s="264">
        <v>127.15</v>
      </c>
      <c r="D377" s="265">
        <v>127.95</v>
      </c>
      <c r="E377" s="265">
        <v>124.20000000000002</v>
      </c>
      <c r="F377" s="265">
        <v>121.25000000000001</v>
      </c>
      <c r="G377" s="265">
        <v>117.50000000000003</v>
      </c>
      <c r="H377" s="265">
        <v>130.9</v>
      </c>
      <c r="I377" s="265">
        <v>134.64999999999998</v>
      </c>
      <c r="J377" s="265">
        <v>137.6</v>
      </c>
      <c r="K377" s="263">
        <v>131.69999999999999</v>
      </c>
      <c r="L377" s="263">
        <v>125</v>
      </c>
      <c r="M377" s="263">
        <v>10.23861</v>
      </c>
    </row>
    <row r="378" spans="1:13">
      <c r="A378" s="254">
        <v>368</v>
      </c>
      <c r="B378" s="263" t="s">
        <v>271</v>
      </c>
      <c r="C378" s="264">
        <v>286.3</v>
      </c>
      <c r="D378" s="265">
        <v>284.59999999999997</v>
      </c>
      <c r="E378" s="265">
        <v>282.19999999999993</v>
      </c>
      <c r="F378" s="265">
        <v>278.09999999999997</v>
      </c>
      <c r="G378" s="265">
        <v>275.69999999999993</v>
      </c>
      <c r="H378" s="265">
        <v>288.69999999999993</v>
      </c>
      <c r="I378" s="265">
        <v>291.09999999999991</v>
      </c>
      <c r="J378" s="265">
        <v>295.19999999999993</v>
      </c>
      <c r="K378" s="263">
        <v>287</v>
      </c>
      <c r="L378" s="263">
        <v>280.5</v>
      </c>
      <c r="M378" s="263">
        <v>3.30179</v>
      </c>
    </row>
    <row r="379" spans="1:13">
      <c r="A379" s="254">
        <v>369</v>
      </c>
      <c r="B379" s="263" t="s">
        <v>464</v>
      </c>
      <c r="C379" s="264">
        <v>116.15</v>
      </c>
      <c r="D379" s="265">
        <v>115.06666666666668</v>
      </c>
      <c r="E379" s="265">
        <v>111.73333333333335</v>
      </c>
      <c r="F379" s="265">
        <v>107.31666666666668</v>
      </c>
      <c r="G379" s="265">
        <v>103.98333333333335</v>
      </c>
      <c r="H379" s="265">
        <v>119.48333333333335</v>
      </c>
      <c r="I379" s="265">
        <v>122.81666666666669</v>
      </c>
      <c r="J379" s="265">
        <v>127.23333333333335</v>
      </c>
      <c r="K379" s="263">
        <v>118.4</v>
      </c>
      <c r="L379" s="263">
        <v>110.65</v>
      </c>
      <c r="M379" s="263">
        <v>11.355840000000001</v>
      </c>
    </row>
    <row r="380" spans="1:13">
      <c r="A380" s="254">
        <v>370</v>
      </c>
      <c r="B380" s="263" t="s">
        <v>465</v>
      </c>
      <c r="C380" s="264">
        <v>7379.45</v>
      </c>
      <c r="D380" s="265">
        <v>7399</v>
      </c>
      <c r="E380" s="265">
        <v>7331.5</v>
      </c>
      <c r="F380" s="265">
        <v>7283.55</v>
      </c>
      <c r="G380" s="265">
        <v>7216.05</v>
      </c>
      <c r="H380" s="265">
        <v>7446.95</v>
      </c>
      <c r="I380" s="265">
        <v>7514.45</v>
      </c>
      <c r="J380" s="265">
        <v>7562.4</v>
      </c>
      <c r="K380" s="263">
        <v>7466.5</v>
      </c>
      <c r="L380" s="263">
        <v>7351.05</v>
      </c>
      <c r="M380" s="263">
        <v>0.27479999999999999</v>
      </c>
    </row>
    <row r="381" spans="1:13">
      <c r="A381" s="254">
        <v>371</v>
      </c>
      <c r="B381" s="263" t="s">
        <v>272</v>
      </c>
      <c r="C381" s="264">
        <v>13454.45</v>
      </c>
      <c r="D381" s="265">
        <v>13351.483333333332</v>
      </c>
      <c r="E381" s="265">
        <v>13102.966666666664</v>
      </c>
      <c r="F381" s="265">
        <v>12751.483333333332</v>
      </c>
      <c r="G381" s="265">
        <v>12502.966666666664</v>
      </c>
      <c r="H381" s="265">
        <v>13702.966666666664</v>
      </c>
      <c r="I381" s="265">
        <v>13951.48333333333</v>
      </c>
      <c r="J381" s="265">
        <v>14302.966666666664</v>
      </c>
      <c r="K381" s="263">
        <v>13600</v>
      </c>
      <c r="L381" s="263">
        <v>13000</v>
      </c>
      <c r="M381" s="263">
        <v>0.19946</v>
      </c>
    </row>
    <row r="382" spans="1:13">
      <c r="A382" s="254">
        <v>372</v>
      </c>
      <c r="B382" s="263" t="s">
        <v>161</v>
      </c>
      <c r="C382" s="264">
        <v>38.799999999999997</v>
      </c>
      <c r="D382" s="265">
        <v>38.949999999999996</v>
      </c>
      <c r="E382" s="265">
        <v>38.249999999999993</v>
      </c>
      <c r="F382" s="265">
        <v>37.699999999999996</v>
      </c>
      <c r="G382" s="265">
        <v>36.999999999999993</v>
      </c>
      <c r="H382" s="265">
        <v>39.499999999999993</v>
      </c>
      <c r="I382" s="265">
        <v>40.199999999999996</v>
      </c>
      <c r="J382" s="265">
        <v>40.749999999999993</v>
      </c>
      <c r="K382" s="263">
        <v>39.65</v>
      </c>
      <c r="L382" s="263">
        <v>38.4</v>
      </c>
      <c r="M382" s="263">
        <v>1585.20381</v>
      </c>
    </row>
    <row r="383" spans="1:13">
      <c r="A383" s="254">
        <v>373</v>
      </c>
      <c r="B383" s="263" t="s">
        <v>273</v>
      </c>
      <c r="C383" s="264">
        <v>678.15</v>
      </c>
      <c r="D383" s="265">
        <v>685.9666666666667</v>
      </c>
      <c r="E383" s="265">
        <v>662.18333333333339</v>
      </c>
      <c r="F383" s="265">
        <v>646.2166666666667</v>
      </c>
      <c r="G383" s="265">
        <v>622.43333333333339</v>
      </c>
      <c r="H383" s="265">
        <v>701.93333333333339</v>
      </c>
      <c r="I383" s="265">
        <v>725.7166666666667</v>
      </c>
      <c r="J383" s="265">
        <v>741.68333333333339</v>
      </c>
      <c r="K383" s="263">
        <v>709.75</v>
      </c>
      <c r="L383" s="263">
        <v>670</v>
      </c>
      <c r="M383" s="263">
        <v>5.7702299999999997</v>
      </c>
    </row>
    <row r="384" spans="1:13">
      <c r="A384" s="254">
        <v>374</v>
      </c>
      <c r="B384" s="263" t="s">
        <v>165</v>
      </c>
      <c r="C384" s="264">
        <v>241.45</v>
      </c>
      <c r="D384" s="265">
        <v>242.98333333333335</v>
      </c>
      <c r="E384" s="265">
        <v>238.56666666666669</v>
      </c>
      <c r="F384" s="265">
        <v>235.68333333333334</v>
      </c>
      <c r="G384" s="265">
        <v>231.26666666666668</v>
      </c>
      <c r="H384" s="265">
        <v>245.8666666666667</v>
      </c>
      <c r="I384" s="265">
        <v>250.28333333333333</v>
      </c>
      <c r="J384" s="265">
        <v>253.16666666666671</v>
      </c>
      <c r="K384" s="263">
        <v>247.4</v>
      </c>
      <c r="L384" s="263">
        <v>240.1</v>
      </c>
      <c r="M384" s="263">
        <v>167.84618</v>
      </c>
    </row>
    <row r="385" spans="1:13">
      <c r="A385" s="254">
        <v>375</v>
      </c>
      <c r="B385" s="263" t="s">
        <v>166</v>
      </c>
      <c r="C385" s="264">
        <v>147.30000000000001</v>
      </c>
      <c r="D385" s="265">
        <v>147.03333333333333</v>
      </c>
      <c r="E385" s="265">
        <v>145.46666666666667</v>
      </c>
      <c r="F385" s="265">
        <v>143.63333333333333</v>
      </c>
      <c r="G385" s="265">
        <v>142.06666666666666</v>
      </c>
      <c r="H385" s="265">
        <v>148.86666666666667</v>
      </c>
      <c r="I385" s="265">
        <v>150.43333333333334</v>
      </c>
      <c r="J385" s="265">
        <v>152.26666666666668</v>
      </c>
      <c r="K385" s="263">
        <v>148.6</v>
      </c>
      <c r="L385" s="263">
        <v>145.19999999999999</v>
      </c>
      <c r="M385" s="263">
        <v>45.56879</v>
      </c>
    </row>
    <row r="386" spans="1:13">
      <c r="A386" s="254">
        <v>376</v>
      </c>
      <c r="B386" s="263" t="s">
        <v>466</v>
      </c>
      <c r="C386" s="264">
        <v>240.65</v>
      </c>
      <c r="D386" s="265">
        <v>241.94999999999996</v>
      </c>
      <c r="E386" s="265">
        <v>238.89999999999992</v>
      </c>
      <c r="F386" s="265">
        <v>237.14999999999995</v>
      </c>
      <c r="G386" s="265">
        <v>234.09999999999991</v>
      </c>
      <c r="H386" s="265">
        <v>243.69999999999993</v>
      </c>
      <c r="I386" s="265">
        <v>246.74999999999994</v>
      </c>
      <c r="J386" s="265">
        <v>248.49999999999994</v>
      </c>
      <c r="K386" s="263">
        <v>245</v>
      </c>
      <c r="L386" s="263">
        <v>240.2</v>
      </c>
      <c r="M386" s="263">
        <v>8.4863300000000006</v>
      </c>
    </row>
    <row r="387" spans="1:13">
      <c r="A387" s="254">
        <v>377</v>
      </c>
      <c r="B387" s="263" t="s">
        <v>467</v>
      </c>
      <c r="C387" s="264">
        <v>543.29999999999995</v>
      </c>
      <c r="D387" s="265">
        <v>537.24999999999989</v>
      </c>
      <c r="E387" s="265">
        <v>526.0999999999998</v>
      </c>
      <c r="F387" s="265">
        <v>508.89999999999986</v>
      </c>
      <c r="G387" s="265">
        <v>497.74999999999977</v>
      </c>
      <c r="H387" s="265">
        <v>554.44999999999982</v>
      </c>
      <c r="I387" s="265">
        <v>565.59999999999991</v>
      </c>
      <c r="J387" s="265">
        <v>582.79999999999984</v>
      </c>
      <c r="K387" s="263">
        <v>548.4</v>
      </c>
      <c r="L387" s="263">
        <v>520.04999999999995</v>
      </c>
      <c r="M387" s="263">
        <v>5.6836799999999998</v>
      </c>
    </row>
    <row r="388" spans="1:13">
      <c r="A388" s="254">
        <v>378</v>
      </c>
      <c r="B388" s="263" t="s">
        <v>468</v>
      </c>
      <c r="C388" s="264">
        <v>32.549999999999997</v>
      </c>
      <c r="D388" s="265">
        <v>32.366666666666667</v>
      </c>
      <c r="E388" s="265">
        <v>31.783333333333331</v>
      </c>
      <c r="F388" s="265">
        <v>31.016666666666666</v>
      </c>
      <c r="G388" s="265">
        <v>30.43333333333333</v>
      </c>
      <c r="H388" s="265">
        <v>33.133333333333333</v>
      </c>
      <c r="I388" s="265">
        <v>33.716666666666661</v>
      </c>
      <c r="J388" s="265">
        <v>34.483333333333334</v>
      </c>
      <c r="K388" s="263">
        <v>32.950000000000003</v>
      </c>
      <c r="L388" s="263">
        <v>31.6</v>
      </c>
      <c r="M388" s="263">
        <v>161.02287999999999</v>
      </c>
    </row>
    <row r="389" spans="1:13">
      <c r="A389" s="254">
        <v>379</v>
      </c>
      <c r="B389" s="263" t="s">
        <v>469</v>
      </c>
      <c r="C389" s="264">
        <v>135.75</v>
      </c>
      <c r="D389" s="265">
        <v>136.16666666666666</v>
      </c>
      <c r="E389" s="265">
        <v>133.98333333333332</v>
      </c>
      <c r="F389" s="265">
        <v>132.21666666666667</v>
      </c>
      <c r="G389" s="265">
        <v>130.03333333333333</v>
      </c>
      <c r="H389" s="265">
        <v>137.93333333333331</v>
      </c>
      <c r="I389" s="265">
        <v>140.11666666666665</v>
      </c>
      <c r="J389" s="265">
        <v>141.8833333333333</v>
      </c>
      <c r="K389" s="263">
        <v>138.35</v>
      </c>
      <c r="L389" s="263">
        <v>134.4</v>
      </c>
      <c r="M389" s="263">
        <v>12.82286</v>
      </c>
    </row>
    <row r="390" spans="1:13">
      <c r="A390" s="254">
        <v>380</v>
      </c>
      <c r="B390" s="263" t="s">
        <v>274</v>
      </c>
      <c r="C390" s="264">
        <v>482.1</v>
      </c>
      <c r="D390" s="265">
        <v>484.06666666666666</v>
      </c>
      <c r="E390" s="265">
        <v>478.38333333333333</v>
      </c>
      <c r="F390" s="265">
        <v>474.66666666666669</v>
      </c>
      <c r="G390" s="265">
        <v>468.98333333333335</v>
      </c>
      <c r="H390" s="265">
        <v>487.7833333333333</v>
      </c>
      <c r="I390" s="265">
        <v>493.46666666666658</v>
      </c>
      <c r="J390" s="265">
        <v>497.18333333333328</v>
      </c>
      <c r="K390" s="263">
        <v>489.75</v>
      </c>
      <c r="L390" s="263">
        <v>480.35</v>
      </c>
      <c r="M390" s="263">
        <v>3.4690500000000002</v>
      </c>
    </row>
    <row r="391" spans="1:13">
      <c r="A391" s="254">
        <v>381</v>
      </c>
      <c r="B391" s="263" t="s">
        <v>470</v>
      </c>
      <c r="C391" s="264">
        <v>264.89999999999998</v>
      </c>
      <c r="D391" s="265">
        <v>266.41666666666663</v>
      </c>
      <c r="E391" s="265">
        <v>262.88333333333327</v>
      </c>
      <c r="F391" s="265">
        <v>260.86666666666662</v>
      </c>
      <c r="G391" s="265">
        <v>257.33333333333326</v>
      </c>
      <c r="H391" s="265">
        <v>268.43333333333328</v>
      </c>
      <c r="I391" s="265">
        <v>271.96666666666658</v>
      </c>
      <c r="J391" s="265">
        <v>273.98333333333329</v>
      </c>
      <c r="K391" s="263">
        <v>269.95</v>
      </c>
      <c r="L391" s="263">
        <v>264.39999999999998</v>
      </c>
      <c r="M391" s="263">
        <v>3.7825099999999998</v>
      </c>
    </row>
    <row r="392" spans="1:13">
      <c r="A392" s="254">
        <v>382</v>
      </c>
      <c r="B392" s="263" t="s">
        <v>471</v>
      </c>
      <c r="C392" s="264">
        <v>53.6</v>
      </c>
      <c r="D392" s="265">
        <v>53.833333333333336</v>
      </c>
      <c r="E392" s="265">
        <v>53.166666666666671</v>
      </c>
      <c r="F392" s="265">
        <v>52.733333333333334</v>
      </c>
      <c r="G392" s="265">
        <v>52.06666666666667</v>
      </c>
      <c r="H392" s="265">
        <v>54.266666666666673</v>
      </c>
      <c r="I392" s="265">
        <v>54.933333333333344</v>
      </c>
      <c r="J392" s="265">
        <v>55.366666666666674</v>
      </c>
      <c r="K392" s="263">
        <v>54.5</v>
      </c>
      <c r="L392" s="263">
        <v>53.4</v>
      </c>
      <c r="M392" s="263">
        <v>11.15469</v>
      </c>
    </row>
    <row r="393" spans="1:13">
      <c r="A393" s="254">
        <v>383</v>
      </c>
      <c r="B393" s="263" t="s">
        <v>472</v>
      </c>
      <c r="C393" s="264">
        <v>1616.7</v>
      </c>
      <c r="D393" s="265">
        <v>1626.4833333333333</v>
      </c>
      <c r="E393" s="265">
        <v>1600.2666666666667</v>
      </c>
      <c r="F393" s="265">
        <v>1583.8333333333333</v>
      </c>
      <c r="G393" s="265">
        <v>1557.6166666666666</v>
      </c>
      <c r="H393" s="265">
        <v>1642.9166666666667</v>
      </c>
      <c r="I393" s="265">
        <v>1669.1333333333334</v>
      </c>
      <c r="J393" s="265">
        <v>1685.5666666666668</v>
      </c>
      <c r="K393" s="263">
        <v>1652.7</v>
      </c>
      <c r="L393" s="263">
        <v>1610.05</v>
      </c>
      <c r="M393" s="263">
        <v>8.9969999999999994E-2</v>
      </c>
    </row>
    <row r="394" spans="1:13">
      <c r="A394" s="254">
        <v>384</v>
      </c>
      <c r="B394" s="263" t="s">
        <v>473</v>
      </c>
      <c r="C394" s="264">
        <v>334.15</v>
      </c>
      <c r="D394" s="265">
        <v>335.8</v>
      </c>
      <c r="E394" s="265">
        <v>331</v>
      </c>
      <c r="F394" s="265">
        <v>327.84999999999997</v>
      </c>
      <c r="G394" s="265">
        <v>323.04999999999995</v>
      </c>
      <c r="H394" s="265">
        <v>338.95000000000005</v>
      </c>
      <c r="I394" s="265">
        <v>343.75000000000011</v>
      </c>
      <c r="J394" s="265">
        <v>346.90000000000009</v>
      </c>
      <c r="K394" s="263">
        <v>340.6</v>
      </c>
      <c r="L394" s="263">
        <v>332.65</v>
      </c>
      <c r="M394" s="263">
        <v>3.4985200000000001</v>
      </c>
    </row>
    <row r="395" spans="1:13">
      <c r="A395" s="254">
        <v>385</v>
      </c>
      <c r="B395" s="263" t="s">
        <v>474</v>
      </c>
      <c r="C395" s="264">
        <v>162</v>
      </c>
      <c r="D395" s="265">
        <v>161.66666666666666</v>
      </c>
      <c r="E395" s="265">
        <v>159.43333333333331</v>
      </c>
      <c r="F395" s="265">
        <v>156.86666666666665</v>
      </c>
      <c r="G395" s="265">
        <v>154.6333333333333</v>
      </c>
      <c r="H395" s="265">
        <v>164.23333333333332</v>
      </c>
      <c r="I395" s="265">
        <v>166.46666666666667</v>
      </c>
      <c r="J395" s="265">
        <v>169.03333333333333</v>
      </c>
      <c r="K395" s="263">
        <v>163.9</v>
      </c>
      <c r="L395" s="263">
        <v>159.1</v>
      </c>
      <c r="M395" s="263">
        <v>2.2410600000000001</v>
      </c>
    </row>
    <row r="396" spans="1:13">
      <c r="A396" s="254">
        <v>386</v>
      </c>
      <c r="B396" s="263" t="s">
        <v>475</v>
      </c>
      <c r="C396" s="264">
        <v>873.1</v>
      </c>
      <c r="D396" s="265">
        <v>879.01666666666677</v>
      </c>
      <c r="E396" s="265">
        <v>862.93333333333351</v>
      </c>
      <c r="F396" s="265">
        <v>852.76666666666677</v>
      </c>
      <c r="G396" s="265">
        <v>836.68333333333351</v>
      </c>
      <c r="H396" s="265">
        <v>889.18333333333351</v>
      </c>
      <c r="I396" s="265">
        <v>905.26666666666677</v>
      </c>
      <c r="J396" s="265">
        <v>915.43333333333351</v>
      </c>
      <c r="K396" s="263">
        <v>895.1</v>
      </c>
      <c r="L396" s="263">
        <v>868.85</v>
      </c>
      <c r="M396" s="263">
        <v>1.50962</v>
      </c>
    </row>
    <row r="397" spans="1:13">
      <c r="A397" s="254">
        <v>387</v>
      </c>
      <c r="B397" s="263" t="s">
        <v>167</v>
      </c>
      <c r="C397" s="264">
        <v>2041.6</v>
      </c>
      <c r="D397" s="265">
        <v>2045</v>
      </c>
      <c r="E397" s="265">
        <v>2012</v>
      </c>
      <c r="F397" s="265">
        <v>1982.4</v>
      </c>
      <c r="G397" s="265">
        <v>1949.4</v>
      </c>
      <c r="H397" s="265">
        <v>2074.6</v>
      </c>
      <c r="I397" s="265">
        <v>2107.6</v>
      </c>
      <c r="J397" s="265">
        <v>2137.1999999999998</v>
      </c>
      <c r="K397" s="263">
        <v>2078</v>
      </c>
      <c r="L397" s="263">
        <v>2015.4</v>
      </c>
      <c r="M397" s="263">
        <v>140.74374</v>
      </c>
    </row>
    <row r="398" spans="1:13">
      <c r="A398" s="254">
        <v>388</v>
      </c>
      <c r="B398" s="263" t="s">
        <v>817</v>
      </c>
      <c r="C398" s="264">
        <v>1020.9</v>
      </c>
      <c r="D398" s="265">
        <v>1026.9666666666667</v>
      </c>
      <c r="E398" s="265">
        <v>1004.9333333333334</v>
      </c>
      <c r="F398" s="265">
        <v>988.9666666666667</v>
      </c>
      <c r="G398" s="265">
        <v>966.93333333333339</v>
      </c>
      <c r="H398" s="265">
        <v>1042.9333333333334</v>
      </c>
      <c r="I398" s="265">
        <v>1064.9666666666667</v>
      </c>
      <c r="J398" s="265">
        <v>1080.9333333333334</v>
      </c>
      <c r="K398" s="263">
        <v>1049</v>
      </c>
      <c r="L398" s="263">
        <v>1011</v>
      </c>
      <c r="M398" s="263">
        <v>12.94689</v>
      </c>
    </row>
    <row r="399" spans="1:13">
      <c r="A399" s="254">
        <v>389</v>
      </c>
      <c r="B399" s="263" t="s">
        <v>275</v>
      </c>
      <c r="C399" s="264">
        <v>896.85</v>
      </c>
      <c r="D399" s="265">
        <v>901.26666666666677</v>
      </c>
      <c r="E399" s="265">
        <v>889.03333333333353</v>
      </c>
      <c r="F399" s="265">
        <v>881.21666666666681</v>
      </c>
      <c r="G399" s="265">
        <v>868.98333333333358</v>
      </c>
      <c r="H399" s="265">
        <v>909.08333333333348</v>
      </c>
      <c r="I399" s="265">
        <v>921.31666666666683</v>
      </c>
      <c r="J399" s="265">
        <v>929.13333333333344</v>
      </c>
      <c r="K399" s="263">
        <v>913.5</v>
      </c>
      <c r="L399" s="263">
        <v>893.45</v>
      </c>
      <c r="M399" s="263">
        <v>9.8479399999999995</v>
      </c>
    </row>
    <row r="400" spans="1:13">
      <c r="A400" s="254">
        <v>390</v>
      </c>
      <c r="B400" s="263" t="s">
        <v>477</v>
      </c>
      <c r="C400" s="264">
        <v>27.3</v>
      </c>
      <c r="D400" s="265">
        <v>27.216666666666669</v>
      </c>
      <c r="E400" s="265">
        <v>26.633333333333336</v>
      </c>
      <c r="F400" s="265">
        <v>25.966666666666669</v>
      </c>
      <c r="G400" s="265">
        <v>25.383333333333336</v>
      </c>
      <c r="H400" s="265">
        <v>27.883333333333336</v>
      </c>
      <c r="I400" s="265">
        <v>28.466666666666665</v>
      </c>
      <c r="J400" s="265">
        <v>29.133333333333336</v>
      </c>
      <c r="K400" s="263">
        <v>27.8</v>
      </c>
      <c r="L400" s="263">
        <v>26.55</v>
      </c>
      <c r="M400" s="263">
        <v>70.325130000000001</v>
      </c>
    </row>
    <row r="401" spans="1:13">
      <c r="A401" s="254">
        <v>391</v>
      </c>
      <c r="B401" s="263" t="s">
        <v>478</v>
      </c>
      <c r="C401" s="264">
        <v>2319</v>
      </c>
      <c r="D401" s="265">
        <v>2324.5</v>
      </c>
      <c r="E401" s="265">
        <v>2270</v>
      </c>
      <c r="F401" s="265">
        <v>2221</v>
      </c>
      <c r="G401" s="265">
        <v>2166.5</v>
      </c>
      <c r="H401" s="265">
        <v>2373.5</v>
      </c>
      <c r="I401" s="265">
        <v>2428</v>
      </c>
      <c r="J401" s="265">
        <v>2477</v>
      </c>
      <c r="K401" s="263">
        <v>2379</v>
      </c>
      <c r="L401" s="263">
        <v>2275.5</v>
      </c>
      <c r="M401" s="263">
        <v>0.18634999999999999</v>
      </c>
    </row>
    <row r="402" spans="1:13">
      <c r="A402" s="254">
        <v>392</v>
      </c>
      <c r="B402" s="263" t="s">
        <v>172</v>
      </c>
      <c r="C402" s="264">
        <v>5615.9</v>
      </c>
      <c r="D402" s="265">
        <v>5647.9333333333334</v>
      </c>
      <c r="E402" s="265">
        <v>5537.9666666666672</v>
      </c>
      <c r="F402" s="265">
        <v>5460.0333333333338</v>
      </c>
      <c r="G402" s="265">
        <v>5350.0666666666675</v>
      </c>
      <c r="H402" s="265">
        <v>5725.8666666666668</v>
      </c>
      <c r="I402" s="265">
        <v>5835.8333333333321</v>
      </c>
      <c r="J402" s="265">
        <v>5913.7666666666664</v>
      </c>
      <c r="K402" s="263">
        <v>5757.9</v>
      </c>
      <c r="L402" s="263">
        <v>5570</v>
      </c>
      <c r="M402" s="263">
        <v>1.5462800000000001</v>
      </c>
    </row>
    <row r="403" spans="1:13">
      <c r="A403" s="254">
        <v>393</v>
      </c>
      <c r="B403" s="263" t="s">
        <v>479</v>
      </c>
      <c r="C403" s="264">
        <v>7779.4</v>
      </c>
      <c r="D403" s="265">
        <v>7792.6166666666659</v>
      </c>
      <c r="E403" s="265">
        <v>7736.7833333333319</v>
      </c>
      <c r="F403" s="265">
        <v>7694.1666666666661</v>
      </c>
      <c r="G403" s="265">
        <v>7638.3333333333321</v>
      </c>
      <c r="H403" s="265">
        <v>7835.2333333333318</v>
      </c>
      <c r="I403" s="265">
        <v>7891.0666666666657</v>
      </c>
      <c r="J403" s="265">
        <v>7933.6833333333316</v>
      </c>
      <c r="K403" s="263">
        <v>7848.45</v>
      </c>
      <c r="L403" s="263">
        <v>7750</v>
      </c>
      <c r="M403" s="263">
        <v>0.18704999999999999</v>
      </c>
    </row>
    <row r="404" spans="1:13">
      <c r="A404" s="254">
        <v>394</v>
      </c>
      <c r="B404" s="263" t="s">
        <v>480</v>
      </c>
      <c r="C404" s="264">
        <v>4942.8</v>
      </c>
      <c r="D404" s="265">
        <v>4957.5999999999995</v>
      </c>
      <c r="E404" s="265">
        <v>4895.1999999999989</v>
      </c>
      <c r="F404" s="265">
        <v>4847.5999999999995</v>
      </c>
      <c r="G404" s="265">
        <v>4785.1999999999989</v>
      </c>
      <c r="H404" s="265">
        <v>5005.1999999999989</v>
      </c>
      <c r="I404" s="265">
        <v>5067.5999999999985</v>
      </c>
      <c r="J404" s="265">
        <v>5115.1999999999989</v>
      </c>
      <c r="K404" s="263">
        <v>5020</v>
      </c>
      <c r="L404" s="263">
        <v>4910</v>
      </c>
      <c r="M404" s="263">
        <v>0.17219999999999999</v>
      </c>
    </row>
    <row r="405" spans="1:13">
      <c r="A405" s="254">
        <v>395</v>
      </c>
      <c r="B405" s="263" t="s">
        <v>760</v>
      </c>
      <c r="C405" s="264">
        <v>102.05</v>
      </c>
      <c r="D405" s="265">
        <v>103.39999999999999</v>
      </c>
      <c r="E405" s="265">
        <v>100.09999999999998</v>
      </c>
      <c r="F405" s="265">
        <v>98.149999999999991</v>
      </c>
      <c r="G405" s="265">
        <v>94.84999999999998</v>
      </c>
      <c r="H405" s="265">
        <v>105.34999999999998</v>
      </c>
      <c r="I405" s="265">
        <v>108.64999999999999</v>
      </c>
      <c r="J405" s="265">
        <v>110.59999999999998</v>
      </c>
      <c r="K405" s="263">
        <v>106.7</v>
      </c>
      <c r="L405" s="263">
        <v>101.45</v>
      </c>
      <c r="M405" s="263">
        <v>7.0453000000000001</v>
      </c>
    </row>
    <row r="406" spans="1:13">
      <c r="A406" s="254">
        <v>396</v>
      </c>
      <c r="B406" s="263" t="s">
        <v>481</v>
      </c>
      <c r="C406" s="264">
        <v>432.05</v>
      </c>
      <c r="D406" s="265">
        <v>428.59999999999997</v>
      </c>
      <c r="E406" s="265">
        <v>423.69999999999993</v>
      </c>
      <c r="F406" s="265">
        <v>415.34999999999997</v>
      </c>
      <c r="G406" s="265">
        <v>410.44999999999993</v>
      </c>
      <c r="H406" s="265">
        <v>436.94999999999993</v>
      </c>
      <c r="I406" s="265">
        <v>441.84999999999991</v>
      </c>
      <c r="J406" s="265">
        <v>450.19999999999993</v>
      </c>
      <c r="K406" s="263">
        <v>433.5</v>
      </c>
      <c r="L406" s="263">
        <v>420.25</v>
      </c>
      <c r="M406" s="263">
        <v>4.7579599999999997</v>
      </c>
    </row>
    <row r="407" spans="1:13">
      <c r="A407" s="254">
        <v>397</v>
      </c>
      <c r="B407" s="263" t="s">
        <v>762</v>
      </c>
      <c r="C407" s="264">
        <v>251.2</v>
      </c>
      <c r="D407" s="265">
        <v>252.83333333333334</v>
      </c>
      <c r="E407" s="265">
        <v>245.66666666666669</v>
      </c>
      <c r="F407" s="265">
        <v>240.13333333333335</v>
      </c>
      <c r="G407" s="265">
        <v>232.9666666666667</v>
      </c>
      <c r="H407" s="265">
        <v>258.36666666666667</v>
      </c>
      <c r="I407" s="265">
        <v>265.53333333333336</v>
      </c>
      <c r="J407" s="265">
        <v>271.06666666666666</v>
      </c>
      <c r="K407" s="263">
        <v>260</v>
      </c>
      <c r="L407" s="263">
        <v>247.3</v>
      </c>
      <c r="M407" s="263">
        <v>12.172000000000001</v>
      </c>
    </row>
    <row r="408" spans="1:13">
      <c r="A408" s="254">
        <v>398</v>
      </c>
      <c r="B408" s="263" t="s">
        <v>482</v>
      </c>
      <c r="C408" s="264">
        <v>2013.7</v>
      </c>
      <c r="D408" s="265">
        <v>2022.8666666666668</v>
      </c>
      <c r="E408" s="265">
        <v>1990.8333333333335</v>
      </c>
      <c r="F408" s="265">
        <v>1967.9666666666667</v>
      </c>
      <c r="G408" s="265">
        <v>1935.9333333333334</v>
      </c>
      <c r="H408" s="265">
        <v>2045.7333333333336</v>
      </c>
      <c r="I408" s="265">
        <v>2077.7666666666669</v>
      </c>
      <c r="J408" s="265">
        <v>2100.6333333333337</v>
      </c>
      <c r="K408" s="263">
        <v>2054.9</v>
      </c>
      <c r="L408" s="263">
        <v>2000</v>
      </c>
      <c r="M408" s="263">
        <v>4.0910000000000002E-2</v>
      </c>
    </row>
    <row r="409" spans="1:13">
      <c r="A409" s="254">
        <v>399</v>
      </c>
      <c r="B409" s="263" t="s">
        <v>483</v>
      </c>
      <c r="C409" s="264">
        <v>430.05</v>
      </c>
      <c r="D409" s="265">
        <v>430.31666666666666</v>
      </c>
      <c r="E409" s="265">
        <v>427.73333333333335</v>
      </c>
      <c r="F409" s="265">
        <v>425.41666666666669</v>
      </c>
      <c r="G409" s="265">
        <v>422.83333333333337</v>
      </c>
      <c r="H409" s="265">
        <v>432.63333333333333</v>
      </c>
      <c r="I409" s="265">
        <v>435.2166666666667</v>
      </c>
      <c r="J409" s="265">
        <v>437.5333333333333</v>
      </c>
      <c r="K409" s="263">
        <v>432.9</v>
      </c>
      <c r="L409" s="263">
        <v>428</v>
      </c>
      <c r="M409" s="263">
        <v>0.86906000000000005</v>
      </c>
    </row>
    <row r="410" spans="1:13">
      <c r="A410" s="254">
        <v>400</v>
      </c>
      <c r="B410" s="263" t="s">
        <v>761</v>
      </c>
      <c r="C410" s="264">
        <v>87.7</v>
      </c>
      <c r="D410" s="265">
        <v>88.100000000000009</v>
      </c>
      <c r="E410" s="265">
        <v>85.600000000000023</v>
      </c>
      <c r="F410" s="265">
        <v>83.500000000000014</v>
      </c>
      <c r="G410" s="265">
        <v>81.000000000000028</v>
      </c>
      <c r="H410" s="265">
        <v>90.200000000000017</v>
      </c>
      <c r="I410" s="265">
        <v>92.699999999999989</v>
      </c>
      <c r="J410" s="265">
        <v>94.800000000000011</v>
      </c>
      <c r="K410" s="263">
        <v>90.6</v>
      </c>
      <c r="L410" s="263">
        <v>86</v>
      </c>
      <c r="M410" s="263">
        <v>74.065860000000001</v>
      </c>
    </row>
    <row r="411" spans="1:13">
      <c r="A411" s="254">
        <v>401</v>
      </c>
      <c r="B411" s="263" t="s">
        <v>484</v>
      </c>
      <c r="C411" s="264">
        <v>210.65</v>
      </c>
      <c r="D411" s="265">
        <v>214.13333333333335</v>
      </c>
      <c r="E411" s="265">
        <v>205.06666666666672</v>
      </c>
      <c r="F411" s="265">
        <v>199.48333333333338</v>
      </c>
      <c r="G411" s="265">
        <v>190.41666666666674</v>
      </c>
      <c r="H411" s="265">
        <v>219.7166666666667</v>
      </c>
      <c r="I411" s="265">
        <v>228.78333333333336</v>
      </c>
      <c r="J411" s="265">
        <v>234.36666666666667</v>
      </c>
      <c r="K411" s="263">
        <v>223.2</v>
      </c>
      <c r="L411" s="263">
        <v>208.55</v>
      </c>
      <c r="M411" s="263">
        <v>7.5476299999999998</v>
      </c>
    </row>
    <row r="412" spans="1:13">
      <c r="A412" s="254">
        <v>402</v>
      </c>
      <c r="B412" s="263" t="s">
        <v>170</v>
      </c>
      <c r="C412" s="264">
        <v>27965.85</v>
      </c>
      <c r="D412" s="265">
        <v>28080.283333333336</v>
      </c>
      <c r="E412" s="265">
        <v>27685.566666666673</v>
      </c>
      <c r="F412" s="265">
        <v>27405.283333333336</v>
      </c>
      <c r="G412" s="265">
        <v>27010.566666666673</v>
      </c>
      <c r="H412" s="265">
        <v>28360.566666666673</v>
      </c>
      <c r="I412" s="265">
        <v>28755.28333333334</v>
      </c>
      <c r="J412" s="265">
        <v>29035.566666666673</v>
      </c>
      <c r="K412" s="263">
        <v>28475</v>
      </c>
      <c r="L412" s="263">
        <v>27800</v>
      </c>
      <c r="M412" s="263">
        <v>0.57620000000000005</v>
      </c>
    </row>
    <row r="413" spans="1:13">
      <c r="A413" s="254">
        <v>403</v>
      </c>
      <c r="B413" s="263" t="s">
        <v>485</v>
      </c>
      <c r="C413" s="264">
        <v>1436.45</v>
      </c>
      <c r="D413" s="265">
        <v>1457.7833333333335</v>
      </c>
      <c r="E413" s="265">
        <v>1408.666666666667</v>
      </c>
      <c r="F413" s="265">
        <v>1380.8833333333334</v>
      </c>
      <c r="G413" s="265">
        <v>1331.7666666666669</v>
      </c>
      <c r="H413" s="265">
        <v>1485.5666666666671</v>
      </c>
      <c r="I413" s="265">
        <v>1534.6833333333334</v>
      </c>
      <c r="J413" s="265">
        <v>1562.4666666666672</v>
      </c>
      <c r="K413" s="263">
        <v>1506.9</v>
      </c>
      <c r="L413" s="263">
        <v>1430</v>
      </c>
      <c r="M413" s="263">
        <v>0.34079999999999999</v>
      </c>
    </row>
    <row r="414" spans="1:13">
      <c r="A414" s="254">
        <v>404</v>
      </c>
      <c r="B414" s="263" t="s">
        <v>173</v>
      </c>
      <c r="C414" s="264">
        <v>1438.25</v>
      </c>
      <c r="D414" s="265">
        <v>1439.8333333333333</v>
      </c>
      <c r="E414" s="265">
        <v>1418.4166666666665</v>
      </c>
      <c r="F414" s="265">
        <v>1398.5833333333333</v>
      </c>
      <c r="G414" s="265">
        <v>1377.1666666666665</v>
      </c>
      <c r="H414" s="265">
        <v>1459.6666666666665</v>
      </c>
      <c r="I414" s="265">
        <v>1481.083333333333</v>
      </c>
      <c r="J414" s="265">
        <v>1500.9166666666665</v>
      </c>
      <c r="K414" s="263">
        <v>1461.25</v>
      </c>
      <c r="L414" s="263">
        <v>1420</v>
      </c>
      <c r="M414" s="263">
        <v>22.268039999999999</v>
      </c>
    </row>
    <row r="415" spans="1:13">
      <c r="A415" s="254">
        <v>405</v>
      </c>
      <c r="B415" s="263" t="s">
        <v>171</v>
      </c>
      <c r="C415" s="264">
        <v>1846.15</v>
      </c>
      <c r="D415" s="265">
        <v>1851.3999999999999</v>
      </c>
      <c r="E415" s="265">
        <v>1814.7999999999997</v>
      </c>
      <c r="F415" s="265">
        <v>1783.4499999999998</v>
      </c>
      <c r="G415" s="265">
        <v>1746.8499999999997</v>
      </c>
      <c r="H415" s="265">
        <v>1882.7499999999998</v>
      </c>
      <c r="I415" s="265">
        <v>1919.3499999999997</v>
      </c>
      <c r="J415" s="265">
        <v>1950.6999999999998</v>
      </c>
      <c r="K415" s="263">
        <v>1888</v>
      </c>
      <c r="L415" s="263">
        <v>1820.05</v>
      </c>
      <c r="M415" s="263">
        <v>3.8100800000000001</v>
      </c>
    </row>
    <row r="416" spans="1:13">
      <c r="A416" s="254">
        <v>406</v>
      </c>
      <c r="B416" s="263" t="s">
        <v>486</v>
      </c>
      <c r="C416" s="264">
        <v>447.2</v>
      </c>
      <c r="D416" s="265">
        <v>449.06666666666666</v>
      </c>
      <c r="E416" s="265">
        <v>441.13333333333333</v>
      </c>
      <c r="F416" s="265">
        <v>435.06666666666666</v>
      </c>
      <c r="G416" s="265">
        <v>427.13333333333333</v>
      </c>
      <c r="H416" s="265">
        <v>455.13333333333333</v>
      </c>
      <c r="I416" s="265">
        <v>463.06666666666661</v>
      </c>
      <c r="J416" s="265">
        <v>469.13333333333333</v>
      </c>
      <c r="K416" s="263">
        <v>457</v>
      </c>
      <c r="L416" s="263">
        <v>443</v>
      </c>
      <c r="M416" s="263">
        <v>1.3706100000000001</v>
      </c>
    </row>
    <row r="417" spans="1:13">
      <c r="A417" s="254">
        <v>407</v>
      </c>
      <c r="B417" s="263" t="s">
        <v>487</v>
      </c>
      <c r="C417" s="264">
        <v>1240.25</v>
      </c>
      <c r="D417" s="265">
        <v>1247.3</v>
      </c>
      <c r="E417" s="265">
        <v>1229.9499999999998</v>
      </c>
      <c r="F417" s="265">
        <v>1219.6499999999999</v>
      </c>
      <c r="G417" s="265">
        <v>1202.2999999999997</v>
      </c>
      <c r="H417" s="265">
        <v>1257.5999999999999</v>
      </c>
      <c r="I417" s="265">
        <v>1274.9499999999998</v>
      </c>
      <c r="J417" s="265">
        <v>1285.25</v>
      </c>
      <c r="K417" s="263">
        <v>1264.6500000000001</v>
      </c>
      <c r="L417" s="263">
        <v>1237</v>
      </c>
      <c r="M417" s="263">
        <v>8.3799999999999999E-2</v>
      </c>
    </row>
    <row r="418" spans="1:13">
      <c r="A418" s="254">
        <v>408</v>
      </c>
      <c r="B418" s="263" t="s">
        <v>763</v>
      </c>
      <c r="C418" s="264">
        <v>1566.85</v>
      </c>
      <c r="D418" s="265">
        <v>1581.1333333333332</v>
      </c>
      <c r="E418" s="265">
        <v>1537.3666666666663</v>
      </c>
      <c r="F418" s="265">
        <v>1507.8833333333332</v>
      </c>
      <c r="G418" s="265">
        <v>1464.1166666666663</v>
      </c>
      <c r="H418" s="265">
        <v>1610.6166666666663</v>
      </c>
      <c r="I418" s="265">
        <v>1654.3833333333332</v>
      </c>
      <c r="J418" s="265">
        <v>1683.8666666666663</v>
      </c>
      <c r="K418" s="263">
        <v>1624.9</v>
      </c>
      <c r="L418" s="263">
        <v>1551.65</v>
      </c>
      <c r="M418" s="263">
        <v>0.83814</v>
      </c>
    </row>
    <row r="419" spans="1:13">
      <c r="A419" s="254">
        <v>409</v>
      </c>
      <c r="B419" s="263" t="s">
        <v>488</v>
      </c>
      <c r="C419" s="264">
        <v>400.45</v>
      </c>
      <c r="D419" s="265">
        <v>403.15000000000003</v>
      </c>
      <c r="E419" s="265">
        <v>395.30000000000007</v>
      </c>
      <c r="F419" s="265">
        <v>390.15000000000003</v>
      </c>
      <c r="G419" s="265">
        <v>382.30000000000007</v>
      </c>
      <c r="H419" s="265">
        <v>408.30000000000007</v>
      </c>
      <c r="I419" s="265">
        <v>416.15000000000009</v>
      </c>
      <c r="J419" s="265">
        <v>421.30000000000007</v>
      </c>
      <c r="K419" s="263">
        <v>411</v>
      </c>
      <c r="L419" s="263">
        <v>398</v>
      </c>
      <c r="M419" s="263">
        <v>2.0660599999999998</v>
      </c>
    </row>
    <row r="420" spans="1:13">
      <c r="A420" s="254">
        <v>410</v>
      </c>
      <c r="B420" s="263" t="s">
        <v>489</v>
      </c>
      <c r="C420" s="264">
        <v>8.1999999999999993</v>
      </c>
      <c r="D420" s="265">
        <v>8.2166666666666668</v>
      </c>
      <c r="E420" s="265">
        <v>8.1333333333333329</v>
      </c>
      <c r="F420" s="265">
        <v>8.0666666666666664</v>
      </c>
      <c r="G420" s="265">
        <v>7.9833333333333325</v>
      </c>
      <c r="H420" s="265">
        <v>8.2833333333333332</v>
      </c>
      <c r="I420" s="265">
        <v>8.3666666666666654</v>
      </c>
      <c r="J420" s="265">
        <v>8.4333333333333336</v>
      </c>
      <c r="K420" s="263">
        <v>8.3000000000000007</v>
      </c>
      <c r="L420" s="263">
        <v>8.15</v>
      </c>
      <c r="M420" s="263">
        <v>55.54486</v>
      </c>
    </row>
    <row r="421" spans="1:13">
      <c r="A421" s="254">
        <v>411</v>
      </c>
      <c r="B421" s="263" t="s">
        <v>764</v>
      </c>
      <c r="C421" s="264">
        <v>90.7</v>
      </c>
      <c r="D421" s="265">
        <v>91.45</v>
      </c>
      <c r="E421" s="265">
        <v>89.100000000000009</v>
      </c>
      <c r="F421" s="265">
        <v>87.5</v>
      </c>
      <c r="G421" s="265">
        <v>85.15</v>
      </c>
      <c r="H421" s="265">
        <v>93.050000000000011</v>
      </c>
      <c r="I421" s="265">
        <v>95.4</v>
      </c>
      <c r="J421" s="265">
        <v>97.000000000000014</v>
      </c>
      <c r="K421" s="263">
        <v>93.8</v>
      </c>
      <c r="L421" s="263">
        <v>89.85</v>
      </c>
      <c r="M421" s="263">
        <v>113.31555</v>
      </c>
    </row>
    <row r="422" spans="1:13">
      <c r="A422" s="254">
        <v>412</v>
      </c>
      <c r="B422" s="263" t="s">
        <v>490</v>
      </c>
      <c r="C422" s="264">
        <v>95.8</v>
      </c>
      <c r="D422" s="265">
        <v>96.066666666666663</v>
      </c>
      <c r="E422" s="265">
        <v>95.033333333333331</v>
      </c>
      <c r="F422" s="265">
        <v>94.266666666666666</v>
      </c>
      <c r="G422" s="265">
        <v>93.233333333333334</v>
      </c>
      <c r="H422" s="265">
        <v>96.833333333333329</v>
      </c>
      <c r="I422" s="265">
        <v>97.86666666666666</v>
      </c>
      <c r="J422" s="265">
        <v>98.633333333333326</v>
      </c>
      <c r="K422" s="263">
        <v>97.1</v>
      </c>
      <c r="L422" s="263">
        <v>95.3</v>
      </c>
      <c r="M422" s="263">
        <v>2.6987700000000001</v>
      </c>
    </row>
    <row r="423" spans="1:13">
      <c r="A423" s="254">
        <v>413</v>
      </c>
      <c r="B423" s="263" t="s">
        <v>169</v>
      </c>
      <c r="C423" s="264">
        <v>393.15</v>
      </c>
      <c r="D423" s="265">
        <v>392.68333333333334</v>
      </c>
      <c r="E423" s="265">
        <v>386.01666666666665</v>
      </c>
      <c r="F423" s="265">
        <v>378.88333333333333</v>
      </c>
      <c r="G423" s="265">
        <v>372.21666666666664</v>
      </c>
      <c r="H423" s="265">
        <v>399.81666666666666</v>
      </c>
      <c r="I423" s="265">
        <v>406.48333333333329</v>
      </c>
      <c r="J423" s="265">
        <v>413.61666666666667</v>
      </c>
      <c r="K423" s="263">
        <v>399.35</v>
      </c>
      <c r="L423" s="263">
        <v>385.55</v>
      </c>
      <c r="M423" s="263">
        <v>535.89755000000002</v>
      </c>
    </row>
    <row r="424" spans="1:13">
      <c r="A424" s="254">
        <v>414</v>
      </c>
      <c r="B424" s="263" t="s">
        <v>168</v>
      </c>
      <c r="C424" s="272">
        <v>64.75</v>
      </c>
      <c r="D424" s="273">
        <v>65.466666666666669</v>
      </c>
      <c r="E424" s="273">
        <v>63.683333333333337</v>
      </c>
      <c r="F424" s="273">
        <v>62.616666666666674</v>
      </c>
      <c r="G424" s="273">
        <v>60.833333333333343</v>
      </c>
      <c r="H424" s="273">
        <v>66.533333333333331</v>
      </c>
      <c r="I424" s="273">
        <v>68.316666666666663</v>
      </c>
      <c r="J424" s="273">
        <v>69.383333333333326</v>
      </c>
      <c r="K424" s="274">
        <v>67.25</v>
      </c>
      <c r="L424" s="274">
        <v>64.400000000000006</v>
      </c>
      <c r="M424" s="274">
        <v>262.10719</v>
      </c>
    </row>
    <row r="425" spans="1:13">
      <c r="A425" s="254">
        <v>415</v>
      </c>
      <c r="B425" s="263" t="s">
        <v>767</v>
      </c>
      <c r="C425" s="263">
        <v>253.9</v>
      </c>
      <c r="D425" s="265">
        <v>250.1</v>
      </c>
      <c r="E425" s="265">
        <v>244.2</v>
      </c>
      <c r="F425" s="265">
        <v>234.5</v>
      </c>
      <c r="G425" s="265">
        <v>228.6</v>
      </c>
      <c r="H425" s="265">
        <v>259.79999999999995</v>
      </c>
      <c r="I425" s="265">
        <v>265.70000000000005</v>
      </c>
      <c r="J425" s="265">
        <v>275.39999999999998</v>
      </c>
      <c r="K425" s="263">
        <v>256</v>
      </c>
      <c r="L425" s="263">
        <v>240.4</v>
      </c>
      <c r="M425" s="263">
        <v>13.2067</v>
      </c>
    </row>
    <row r="426" spans="1:13">
      <c r="A426" s="254">
        <v>416</v>
      </c>
      <c r="B426" s="263" t="s">
        <v>843</v>
      </c>
      <c r="C426" s="263">
        <v>174.65</v>
      </c>
      <c r="D426" s="265">
        <v>175.98333333333335</v>
      </c>
      <c r="E426" s="265">
        <v>171.4666666666667</v>
      </c>
      <c r="F426" s="265">
        <v>168.28333333333336</v>
      </c>
      <c r="G426" s="265">
        <v>163.76666666666671</v>
      </c>
      <c r="H426" s="265">
        <v>179.16666666666669</v>
      </c>
      <c r="I426" s="265">
        <v>183.68333333333334</v>
      </c>
      <c r="J426" s="265">
        <v>186.86666666666667</v>
      </c>
      <c r="K426" s="263">
        <v>180.5</v>
      </c>
      <c r="L426" s="263">
        <v>172.8</v>
      </c>
      <c r="M426" s="263">
        <v>6.3264100000000001</v>
      </c>
    </row>
    <row r="427" spans="1:13">
      <c r="A427" s="254">
        <v>417</v>
      </c>
      <c r="B427" s="263" t="s">
        <v>174</v>
      </c>
      <c r="C427" s="263">
        <v>888.25</v>
      </c>
      <c r="D427" s="265">
        <v>885.51666666666677</v>
      </c>
      <c r="E427" s="265">
        <v>869.03333333333353</v>
      </c>
      <c r="F427" s="265">
        <v>849.81666666666672</v>
      </c>
      <c r="G427" s="265">
        <v>833.33333333333348</v>
      </c>
      <c r="H427" s="265">
        <v>904.73333333333358</v>
      </c>
      <c r="I427" s="265">
        <v>921.21666666666692</v>
      </c>
      <c r="J427" s="265">
        <v>940.43333333333362</v>
      </c>
      <c r="K427" s="263">
        <v>902</v>
      </c>
      <c r="L427" s="263">
        <v>866.3</v>
      </c>
      <c r="M427" s="263">
        <v>8.6163699999999999</v>
      </c>
    </row>
    <row r="428" spans="1:13">
      <c r="A428" s="254">
        <v>418</v>
      </c>
      <c r="B428" s="263" t="s">
        <v>491</v>
      </c>
      <c r="C428" s="263">
        <v>510.2</v>
      </c>
      <c r="D428" s="265">
        <v>509.23333333333335</v>
      </c>
      <c r="E428" s="265">
        <v>504.4666666666667</v>
      </c>
      <c r="F428" s="265">
        <v>498.73333333333335</v>
      </c>
      <c r="G428" s="265">
        <v>493.9666666666667</v>
      </c>
      <c r="H428" s="265">
        <v>514.9666666666667</v>
      </c>
      <c r="I428" s="265">
        <v>519.73333333333335</v>
      </c>
      <c r="J428" s="265">
        <v>525.4666666666667</v>
      </c>
      <c r="K428" s="263">
        <v>514</v>
      </c>
      <c r="L428" s="263">
        <v>503.5</v>
      </c>
      <c r="M428" s="263">
        <v>0.60904999999999998</v>
      </c>
    </row>
    <row r="429" spans="1:13">
      <c r="A429" s="254">
        <v>419</v>
      </c>
      <c r="B429" s="263" t="s">
        <v>795</v>
      </c>
      <c r="C429" s="263">
        <v>308</v>
      </c>
      <c r="D429" s="265">
        <v>308.01666666666665</v>
      </c>
      <c r="E429" s="265">
        <v>305.98333333333329</v>
      </c>
      <c r="F429" s="265">
        <v>303.96666666666664</v>
      </c>
      <c r="G429" s="265">
        <v>301.93333333333328</v>
      </c>
      <c r="H429" s="265">
        <v>310.0333333333333</v>
      </c>
      <c r="I429" s="265">
        <v>312.06666666666661</v>
      </c>
      <c r="J429" s="265">
        <v>314.08333333333331</v>
      </c>
      <c r="K429" s="263">
        <v>310.05</v>
      </c>
      <c r="L429" s="263">
        <v>306</v>
      </c>
      <c r="M429" s="263">
        <v>1.8972800000000001</v>
      </c>
    </row>
    <row r="430" spans="1:13">
      <c r="A430" s="254">
        <v>420</v>
      </c>
      <c r="B430" s="263" t="s">
        <v>492</v>
      </c>
      <c r="C430" s="263">
        <v>183.4</v>
      </c>
      <c r="D430" s="265">
        <v>185.20000000000002</v>
      </c>
      <c r="E430" s="265">
        <v>179.75000000000003</v>
      </c>
      <c r="F430" s="265">
        <v>176.10000000000002</v>
      </c>
      <c r="G430" s="265">
        <v>170.65000000000003</v>
      </c>
      <c r="H430" s="265">
        <v>188.85000000000002</v>
      </c>
      <c r="I430" s="265">
        <v>194.3</v>
      </c>
      <c r="J430" s="265">
        <v>197.95000000000002</v>
      </c>
      <c r="K430" s="263">
        <v>190.65</v>
      </c>
      <c r="L430" s="263">
        <v>181.55</v>
      </c>
      <c r="M430" s="263">
        <v>9.31053</v>
      </c>
    </row>
    <row r="431" spans="1:13">
      <c r="A431" s="254">
        <v>421</v>
      </c>
      <c r="B431" s="263" t="s">
        <v>175</v>
      </c>
      <c r="C431" s="263">
        <v>627.15</v>
      </c>
      <c r="D431" s="265">
        <v>634.63333333333333</v>
      </c>
      <c r="E431" s="265">
        <v>614.86666666666667</v>
      </c>
      <c r="F431" s="265">
        <v>602.58333333333337</v>
      </c>
      <c r="G431" s="265">
        <v>582.81666666666672</v>
      </c>
      <c r="H431" s="265">
        <v>646.91666666666663</v>
      </c>
      <c r="I431" s="265">
        <v>666.68333333333328</v>
      </c>
      <c r="J431" s="265">
        <v>678.96666666666658</v>
      </c>
      <c r="K431" s="263">
        <v>654.4</v>
      </c>
      <c r="L431" s="263">
        <v>622.35</v>
      </c>
      <c r="M431" s="263">
        <v>154.71776</v>
      </c>
    </row>
    <row r="432" spans="1:13">
      <c r="A432" s="254">
        <v>422</v>
      </c>
      <c r="B432" s="263" t="s">
        <v>176</v>
      </c>
      <c r="C432" s="263">
        <v>511.85</v>
      </c>
      <c r="D432" s="265">
        <v>516.38333333333333</v>
      </c>
      <c r="E432" s="265">
        <v>503.76666666666665</v>
      </c>
      <c r="F432" s="265">
        <v>495.68333333333334</v>
      </c>
      <c r="G432" s="265">
        <v>483.06666666666666</v>
      </c>
      <c r="H432" s="265">
        <v>524.4666666666667</v>
      </c>
      <c r="I432" s="265">
        <v>537.08333333333326</v>
      </c>
      <c r="J432" s="265">
        <v>545.16666666666663</v>
      </c>
      <c r="K432" s="263">
        <v>529</v>
      </c>
      <c r="L432" s="263">
        <v>508.3</v>
      </c>
      <c r="M432" s="263">
        <v>45.500680000000003</v>
      </c>
    </row>
    <row r="433" spans="1:13">
      <c r="A433" s="254">
        <v>423</v>
      </c>
      <c r="B433" s="263" t="s">
        <v>493</v>
      </c>
      <c r="C433" s="263">
        <v>2132.15</v>
      </c>
      <c r="D433" s="265">
        <v>2137.4166666666665</v>
      </c>
      <c r="E433" s="265">
        <v>2100.333333333333</v>
      </c>
      <c r="F433" s="265">
        <v>2068.5166666666664</v>
      </c>
      <c r="G433" s="265">
        <v>2031.4333333333329</v>
      </c>
      <c r="H433" s="265">
        <v>2169.2333333333331</v>
      </c>
      <c r="I433" s="265">
        <v>2206.3166666666662</v>
      </c>
      <c r="J433" s="265">
        <v>2238.1333333333332</v>
      </c>
      <c r="K433" s="263">
        <v>2174.5</v>
      </c>
      <c r="L433" s="263">
        <v>2105.6</v>
      </c>
      <c r="M433" s="263">
        <v>0.25202999999999998</v>
      </c>
    </row>
    <row r="434" spans="1:13">
      <c r="A434" s="254">
        <v>424</v>
      </c>
      <c r="B434" s="263" t="s">
        <v>494</v>
      </c>
      <c r="C434" s="263">
        <v>622.4</v>
      </c>
      <c r="D434" s="265">
        <v>620.65</v>
      </c>
      <c r="E434" s="265">
        <v>615.29999999999995</v>
      </c>
      <c r="F434" s="265">
        <v>608.19999999999993</v>
      </c>
      <c r="G434" s="265">
        <v>602.84999999999991</v>
      </c>
      <c r="H434" s="265">
        <v>627.75</v>
      </c>
      <c r="I434" s="265">
        <v>633.10000000000014</v>
      </c>
      <c r="J434" s="265">
        <v>640.20000000000005</v>
      </c>
      <c r="K434" s="263">
        <v>626</v>
      </c>
      <c r="L434" s="263">
        <v>613.54999999999995</v>
      </c>
      <c r="M434" s="263">
        <v>0.75649999999999995</v>
      </c>
    </row>
    <row r="435" spans="1:13">
      <c r="A435" s="254">
        <v>425</v>
      </c>
      <c r="B435" s="263" t="s">
        <v>495</v>
      </c>
      <c r="C435" s="263">
        <v>380.35</v>
      </c>
      <c r="D435" s="265">
        <v>379.7833333333333</v>
      </c>
      <c r="E435" s="265">
        <v>370.56666666666661</v>
      </c>
      <c r="F435" s="265">
        <v>360.7833333333333</v>
      </c>
      <c r="G435" s="265">
        <v>351.56666666666661</v>
      </c>
      <c r="H435" s="265">
        <v>389.56666666666661</v>
      </c>
      <c r="I435" s="265">
        <v>398.7833333333333</v>
      </c>
      <c r="J435" s="265">
        <v>408.56666666666661</v>
      </c>
      <c r="K435" s="263">
        <v>389</v>
      </c>
      <c r="L435" s="263">
        <v>370</v>
      </c>
      <c r="M435" s="263">
        <v>2.89194</v>
      </c>
    </row>
    <row r="436" spans="1:13">
      <c r="A436" s="254">
        <v>426</v>
      </c>
      <c r="B436" s="263" t="s">
        <v>496</v>
      </c>
      <c r="C436" s="263">
        <v>254.8</v>
      </c>
      <c r="D436" s="265">
        <v>257.45</v>
      </c>
      <c r="E436" s="265">
        <v>249.95</v>
      </c>
      <c r="F436" s="265">
        <v>245.1</v>
      </c>
      <c r="G436" s="265">
        <v>237.6</v>
      </c>
      <c r="H436" s="265">
        <v>262.29999999999995</v>
      </c>
      <c r="I436" s="265">
        <v>269.79999999999995</v>
      </c>
      <c r="J436" s="265">
        <v>274.64999999999998</v>
      </c>
      <c r="K436" s="263">
        <v>264.95</v>
      </c>
      <c r="L436" s="263">
        <v>252.6</v>
      </c>
      <c r="M436" s="263">
        <v>4.8321500000000004</v>
      </c>
    </row>
    <row r="437" spans="1:13">
      <c r="A437" s="254">
        <v>427</v>
      </c>
      <c r="B437" s="263" t="s">
        <v>497</v>
      </c>
      <c r="C437" s="263">
        <v>1932.7</v>
      </c>
      <c r="D437" s="265">
        <v>1919.6499999999999</v>
      </c>
      <c r="E437" s="265">
        <v>1894.2499999999998</v>
      </c>
      <c r="F437" s="265">
        <v>1855.8</v>
      </c>
      <c r="G437" s="265">
        <v>1830.3999999999999</v>
      </c>
      <c r="H437" s="265">
        <v>1958.0999999999997</v>
      </c>
      <c r="I437" s="265">
        <v>1983.4999999999998</v>
      </c>
      <c r="J437" s="265">
        <v>2021.9499999999996</v>
      </c>
      <c r="K437" s="263">
        <v>1945.05</v>
      </c>
      <c r="L437" s="263">
        <v>1881.2</v>
      </c>
      <c r="M437" s="263">
        <v>0.77061999999999997</v>
      </c>
    </row>
    <row r="438" spans="1:13">
      <c r="A438" s="254">
        <v>428</v>
      </c>
      <c r="B438" s="263" t="s">
        <v>765</v>
      </c>
      <c r="C438" s="263">
        <v>382.6</v>
      </c>
      <c r="D438" s="265">
        <v>384.93333333333339</v>
      </c>
      <c r="E438" s="265">
        <v>374.76666666666677</v>
      </c>
      <c r="F438" s="265">
        <v>366.93333333333339</v>
      </c>
      <c r="G438" s="265">
        <v>356.76666666666677</v>
      </c>
      <c r="H438" s="265">
        <v>392.76666666666677</v>
      </c>
      <c r="I438" s="265">
        <v>402.93333333333339</v>
      </c>
      <c r="J438" s="265">
        <v>410.76666666666677</v>
      </c>
      <c r="K438" s="263">
        <v>395.1</v>
      </c>
      <c r="L438" s="263">
        <v>377.1</v>
      </c>
      <c r="M438" s="263">
        <v>0.88339999999999996</v>
      </c>
    </row>
    <row r="439" spans="1:13">
      <c r="A439" s="254">
        <v>429</v>
      </c>
      <c r="B439" s="263" t="s">
        <v>816</v>
      </c>
      <c r="C439" s="263">
        <v>490.35</v>
      </c>
      <c r="D439" s="265">
        <v>489.45</v>
      </c>
      <c r="E439" s="265">
        <v>476.9</v>
      </c>
      <c r="F439" s="265">
        <v>463.45</v>
      </c>
      <c r="G439" s="265">
        <v>450.9</v>
      </c>
      <c r="H439" s="265">
        <v>502.9</v>
      </c>
      <c r="I439" s="265">
        <v>515.45000000000005</v>
      </c>
      <c r="J439" s="265">
        <v>528.9</v>
      </c>
      <c r="K439" s="263">
        <v>502</v>
      </c>
      <c r="L439" s="263">
        <v>476</v>
      </c>
      <c r="M439" s="263">
        <v>6.5726399999999998</v>
      </c>
    </row>
    <row r="440" spans="1:13">
      <c r="A440" s="254">
        <v>430</v>
      </c>
      <c r="B440" s="263" t="s">
        <v>498</v>
      </c>
      <c r="C440" s="263">
        <v>6.1</v>
      </c>
      <c r="D440" s="265">
        <v>6.1499999999999995</v>
      </c>
      <c r="E440" s="265">
        <v>5.9999999999999991</v>
      </c>
      <c r="F440" s="265">
        <v>5.8999999999999995</v>
      </c>
      <c r="G440" s="265">
        <v>5.7499999999999991</v>
      </c>
      <c r="H440" s="265">
        <v>6.2499999999999991</v>
      </c>
      <c r="I440" s="265">
        <v>6.3999999999999995</v>
      </c>
      <c r="J440" s="265">
        <v>6.4999999999999991</v>
      </c>
      <c r="K440" s="263">
        <v>6.3</v>
      </c>
      <c r="L440" s="263">
        <v>6.05</v>
      </c>
      <c r="M440" s="263">
        <v>120.35939</v>
      </c>
    </row>
    <row r="441" spans="1:13">
      <c r="A441" s="254">
        <v>431</v>
      </c>
      <c r="B441" s="263" t="s">
        <v>499</v>
      </c>
      <c r="C441" s="263">
        <v>148.19999999999999</v>
      </c>
      <c r="D441" s="265">
        <v>146.58333333333334</v>
      </c>
      <c r="E441" s="265">
        <v>143.2166666666667</v>
      </c>
      <c r="F441" s="265">
        <v>138.23333333333335</v>
      </c>
      <c r="G441" s="265">
        <v>134.8666666666667</v>
      </c>
      <c r="H441" s="265">
        <v>151.56666666666669</v>
      </c>
      <c r="I441" s="265">
        <v>154.93333333333331</v>
      </c>
      <c r="J441" s="265">
        <v>159.91666666666669</v>
      </c>
      <c r="K441" s="263">
        <v>149.94999999999999</v>
      </c>
      <c r="L441" s="263">
        <v>141.6</v>
      </c>
      <c r="M441" s="263">
        <v>2.66506</v>
      </c>
    </row>
    <row r="442" spans="1:13">
      <c r="A442" s="254">
        <v>432</v>
      </c>
      <c r="B442" s="263" t="s">
        <v>766</v>
      </c>
      <c r="C442" s="263">
        <v>1279.3499999999999</v>
      </c>
      <c r="D442" s="265">
        <v>1284.0833333333333</v>
      </c>
      <c r="E442" s="265">
        <v>1270.2666666666664</v>
      </c>
      <c r="F442" s="265">
        <v>1261.1833333333332</v>
      </c>
      <c r="G442" s="265">
        <v>1247.3666666666663</v>
      </c>
      <c r="H442" s="265">
        <v>1293.1666666666665</v>
      </c>
      <c r="I442" s="265">
        <v>1306.9833333333336</v>
      </c>
      <c r="J442" s="265">
        <v>1316.0666666666666</v>
      </c>
      <c r="K442" s="263">
        <v>1297.9000000000001</v>
      </c>
      <c r="L442" s="263">
        <v>1275</v>
      </c>
      <c r="M442" s="263">
        <v>0.17057</v>
      </c>
    </row>
    <row r="443" spans="1:13">
      <c r="A443" s="254">
        <v>433</v>
      </c>
      <c r="B443" s="263" t="s">
        <v>500</v>
      </c>
      <c r="C443" s="263">
        <v>1065.3</v>
      </c>
      <c r="D443" s="265">
        <v>1068.3666666666668</v>
      </c>
      <c r="E443" s="265">
        <v>1055.7333333333336</v>
      </c>
      <c r="F443" s="265">
        <v>1046.1666666666667</v>
      </c>
      <c r="G443" s="265">
        <v>1033.5333333333335</v>
      </c>
      <c r="H443" s="265">
        <v>1077.9333333333336</v>
      </c>
      <c r="I443" s="265">
        <v>1090.5666666666668</v>
      </c>
      <c r="J443" s="265">
        <v>1100.1333333333337</v>
      </c>
      <c r="K443" s="263">
        <v>1081</v>
      </c>
      <c r="L443" s="263">
        <v>1058.8</v>
      </c>
      <c r="M443" s="263">
        <v>0.63000999999999996</v>
      </c>
    </row>
    <row r="444" spans="1:13">
      <c r="A444" s="254">
        <v>434</v>
      </c>
      <c r="B444" s="263" t="s">
        <v>276</v>
      </c>
      <c r="C444" s="263">
        <v>582.15</v>
      </c>
      <c r="D444" s="265">
        <v>583.30000000000007</v>
      </c>
      <c r="E444" s="265">
        <v>577.25000000000011</v>
      </c>
      <c r="F444" s="265">
        <v>572.35</v>
      </c>
      <c r="G444" s="265">
        <v>566.30000000000007</v>
      </c>
      <c r="H444" s="265">
        <v>588.20000000000016</v>
      </c>
      <c r="I444" s="265">
        <v>594.25000000000011</v>
      </c>
      <c r="J444" s="265">
        <v>599.1500000000002</v>
      </c>
      <c r="K444" s="263">
        <v>589.35</v>
      </c>
      <c r="L444" s="263">
        <v>578.4</v>
      </c>
      <c r="M444" s="263">
        <v>3.9603899999999999</v>
      </c>
    </row>
    <row r="445" spans="1:13">
      <c r="A445" s="254">
        <v>435</v>
      </c>
      <c r="B445" s="263" t="s">
        <v>501</v>
      </c>
      <c r="C445" s="263">
        <v>963.65</v>
      </c>
      <c r="D445" s="265">
        <v>973.38333333333333</v>
      </c>
      <c r="E445" s="265">
        <v>950.76666666666665</v>
      </c>
      <c r="F445" s="265">
        <v>937.88333333333333</v>
      </c>
      <c r="G445" s="265">
        <v>915.26666666666665</v>
      </c>
      <c r="H445" s="265">
        <v>986.26666666666665</v>
      </c>
      <c r="I445" s="265">
        <v>1008.8833333333332</v>
      </c>
      <c r="J445" s="265">
        <v>1021.7666666666667</v>
      </c>
      <c r="K445" s="263">
        <v>996</v>
      </c>
      <c r="L445" s="263">
        <v>960.5</v>
      </c>
      <c r="M445" s="263">
        <v>0.19294</v>
      </c>
    </row>
    <row r="446" spans="1:13">
      <c r="A446" s="254">
        <v>436</v>
      </c>
      <c r="B446" s="263" t="s">
        <v>502</v>
      </c>
      <c r="C446" s="263">
        <v>404.65</v>
      </c>
      <c r="D446" s="265">
        <v>404.05</v>
      </c>
      <c r="E446" s="265">
        <v>398.6</v>
      </c>
      <c r="F446" s="265">
        <v>392.55</v>
      </c>
      <c r="G446" s="265">
        <v>387.1</v>
      </c>
      <c r="H446" s="265">
        <v>410.1</v>
      </c>
      <c r="I446" s="265">
        <v>415.54999999999995</v>
      </c>
      <c r="J446" s="265">
        <v>421.6</v>
      </c>
      <c r="K446" s="263">
        <v>409.5</v>
      </c>
      <c r="L446" s="263">
        <v>398</v>
      </c>
      <c r="M446" s="263">
        <v>0.28938999999999998</v>
      </c>
    </row>
    <row r="447" spans="1:13">
      <c r="A447" s="254">
        <v>437</v>
      </c>
      <c r="B447" s="263" t="s">
        <v>503</v>
      </c>
      <c r="C447" s="263">
        <v>7389.85</v>
      </c>
      <c r="D447" s="265">
        <v>7264.7666666666664</v>
      </c>
      <c r="E447" s="265">
        <v>7030.083333333333</v>
      </c>
      <c r="F447" s="265">
        <v>6670.3166666666666</v>
      </c>
      <c r="G447" s="265">
        <v>6435.6333333333332</v>
      </c>
      <c r="H447" s="265">
        <v>7624.5333333333328</v>
      </c>
      <c r="I447" s="265">
        <v>7859.2166666666672</v>
      </c>
      <c r="J447" s="265">
        <v>8218.9833333333336</v>
      </c>
      <c r="K447" s="263">
        <v>7499.45</v>
      </c>
      <c r="L447" s="263">
        <v>6905</v>
      </c>
      <c r="M447" s="263">
        <v>1.0464100000000001</v>
      </c>
    </row>
    <row r="448" spans="1:13">
      <c r="A448" s="254">
        <v>438</v>
      </c>
      <c r="B448" s="263" t="s">
        <v>504</v>
      </c>
      <c r="C448" s="263">
        <v>262.75</v>
      </c>
      <c r="D448" s="265">
        <v>268.91666666666669</v>
      </c>
      <c r="E448" s="265">
        <v>253.83333333333337</v>
      </c>
      <c r="F448" s="265">
        <v>244.91666666666669</v>
      </c>
      <c r="G448" s="265">
        <v>229.83333333333337</v>
      </c>
      <c r="H448" s="265">
        <v>277.83333333333337</v>
      </c>
      <c r="I448" s="265">
        <v>292.91666666666674</v>
      </c>
      <c r="J448" s="265">
        <v>301.83333333333337</v>
      </c>
      <c r="K448" s="263">
        <v>284</v>
      </c>
      <c r="L448" s="263">
        <v>260</v>
      </c>
      <c r="M448" s="263">
        <v>6.6612299999999998</v>
      </c>
    </row>
    <row r="449" spans="1:13">
      <c r="A449" s="254">
        <v>439</v>
      </c>
      <c r="B449" s="263" t="s">
        <v>505</v>
      </c>
      <c r="C449" s="263">
        <v>30</v>
      </c>
      <c r="D449" s="265">
        <v>30.05</v>
      </c>
      <c r="E449" s="265">
        <v>29.8</v>
      </c>
      <c r="F449" s="265">
        <v>29.6</v>
      </c>
      <c r="G449" s="265">
        <v>29.35</v>
      </c>
      <c r="H449" s="265">
        <v>30.25</v>
      </c>
      <c r="I449" s="265">
        <v>30.5</v>
      </c>
      <c r="J449" s="265">
        <v>30.7</v>
      </c>
      <c r="K449" s="263">
        <v>30.3</v>
      </c>
      <c r="L449" s="263">
        <v>29.85</v>
      </c>
      <c r="M449" s="263">
        <v>41.617049999999999</v>
      </c>
    </row>
    <row r="450" spans="1:13">
      <c r="A450" s="254">
        <v>440</v>
      </c>
      <c r="B450" s="263" t="s">
        <v>189</v>
      </c>
      <c r="C450" s="263">
        <v>636.45000000000005</v>
      </c>
      <c r="D450" s="265">
        <v>639.58333333333337</v>
      </c>
      <c r="E450" s="265">
        <v>629.56666666666672</v>
      </c>
      <c r="F450" s="265">
        <v>622.68333333333339</v>
      </c>
      <c r="G450" s="265">
        <v>612.66666666666674</v>
      </c>
      <c r="H450" s="265">
        <v>646.4666666666667</v>
      </c>
      <c r="I450" s="265">
        <v>656.48333333333335</v>
      </c>
      <c r="J450" s="265">
        <v>663.36666666666667</v>
      </c>
      <c r="K450" s="263">
        <v>649.6</v>
      </c>
      <c r="L450" s="263">
        <v>632.70000000000005</v>
      </c>
      <c r="M450" s="263">
        <v>27.047460000000001</v>
      </c>
    </row>
    <row r="451" spans="1:13">
      <c r="A451" s="254">
        <v>441</v>
      </c>
      <c r="B451" s="263" t="s">
        <v>768</v>
      </c>
      <c r="C451" s="263">
        <v>14022.85</v>
      </c>
      <c r="D451" s="265">
        <v>13813.949999999999</v>
      </c>
      <c r="E451" s="265">
        <v>13208.899999999998</v>
      </c>
      <c r="F451" s="265">
        <v>12394.949999999999</v>
      </c>
      <c r="G451" s="265">
        <v>11789.899999999998</v>
      </c>
      <c r="H451" s="265">
        <v>14627.899999999998</v>
      </c>
      <c r="I451" s="265">
        <v>15232.949999999997</v>
      </c>
      <c r="J451" s="265">
        <v>16046.899999999998</v>
      </c>
      <c r="K451" s="263">
        <v>14419</v>
      </c>
      <c r="L451" s="263">
        <v>13000</v>
      </c>
      <c r="M451" s="263">
        <v>8.4769999999999998E-2</v>
      </c>
    </row>
    <row r="452" spans="1:13">
      <c r="A452" s="254">
        <v>442</v>
      </c>
      <c r="B452" s="263" t="s">
        <v>178</v>
      </c>
      <c r="C452" s="263">
        <v>560.95000000000005</v>
      </c>
      <c r="D452" s="265">
        <v>561.5333333333333</v>
      </c>
      <c r="E452" s="265">
        <v>553.66666666666663</v>
      </c>
      <c r="F452" s="265">
        <v>546.38333333333333</v>
      </c>
      <c r="G452" s="265">
        <v>538.51666666666665</v>
      </c>
      <c r="H452" s="265">
        <v>568.81666666666661</v>
      </c>
      <c r="I452" s="265">
        <v>576.68333333333339</v>
      </c>
      <c r="J452" s="265">
        <v>583.96666666666658</v>
      </c>
      <c r="K452" s="263">
        <v>569.4</v>
      </c>
      <c r="L452" s="263">
        <v>554.25</v>
      </c>
      <c r="M452" s="263">
        <v>29.894439999999999</v>
      </c>
    </row>
    <row r="453" spans="1:13">
      <c r="A453" s="254">
        <v>443</v>
      </c>
      <c r="B453" s="263" t="s">
        <v>769</v>
      </c>
      <c r="C453" s="263">
        <v>110.25</v>
      </c>
      <c r="D453" s="265">
        <v>109.95</v>
      </c>
      <c r="E453" s="265">
        <v>108.45</v>
      </c>
      <c r="F453" s="265">
        <v>106.65</v>
      </c>
      <c r="G453" s="265">
        <v>105.15</v>
      </c>
      <c r="H453" s="265">
        <v>111.75</v>
      </c>
      <c r="I453" s="265">
        <v>113.25</v>
      </c>
      <c r="J453" s="265">
        <v>115.05</v>
      </c>
      <c r="K453" s="263">
        <v>111.45</v>
      </c>
      <c r="L453" s="263">
        <v>108.15</v>
      </c>
      <c r="M453" s="263">
        <v>8.0917300000000001</v>
      </c>
    </row>
    <row r="454" spans="1:13">
      <c r="A454" s="254">
        <v>444</v>
      </c>
      <c r="B454" s="263" t="s">
        <v>770</v>
      </c>
      <c r="C454" s="263">
        <v>1014.35</v>
      </c>
      <c r="D454" s="265">
        <v>1017.35</v>
      </c>
      <c r="E454" s="265">
        <v>997</v>
      </c>
      <c r="F454" s="265">
        <v>979.65</v>
      </c>
      <c r="G454" s="265">
        <v>959.3</v>
      </c>
      <c r="H454" s="265">
        <v>1034.7</v>
      </c>
      <c r="I454" s="265">
        <v>1055.0500000000002</v>
      </c>
      <c r="J454" s="265">
        <v>1072.4000000000001</v>
      </c>
      <c r="K454" s="263">
        <v>1037.7</v>
      </c>
      <c r="L454" s="263">
        <v>1000</v>
      </c>
      <c r="M454" s="263">
        <v>0.62353999999999998</v>
      </c>
    </row>
    <row r="455" spans="1:13">
      <c r="A455" s="254">
        <v>445</v>
      </c>
      <c r="B455" s="263" t="s">
        <v>184</v>
      </c>
      <c r="C455" s="263">
        <v>3190.8</v>
      </c>
      <c r="D455" s="265">
        <v>3206.1</v>
      </c>
      <c r="E455" s="265">
        <v>3166.7</v>
      </c>
      <c r="F455" s="265">
        <v>3142.6</v>
      </c>
      <c r="G455" s="265">
        <v>3103.2</v>
      </c>
      <c r="H455" s="265">
        <v>3230.2</v>
      </c>
      <c r="I455" s="265">
        <v>3269.6000000000004</v>
      </c>
      <c r="J455" s="265">
        <v>3293.7</v>
      </c>
      <c r="K455" s="263">
        <v>3245.5</v>
      </c>
      <c r="L455" s="263">
        <v>3182</v>
      </c>
      <c r="M455" s="263">
        <v>27.774039999999999</v>
      </c>
    </row>
    <row r="456" spans="1:13">
      <c r="A456" s="254">
        <v>446</v>
      </c>
      <c r="B456" s="263" t="s">
        <v>806</v>
      </c>
      <c r="C456" s="263">
        <v>607.5</v>
      </c>
      <c r="D456" s="265">
        <v>609.06666666666672</v>
      </c>
      <c r="E456" s="265">
        <v>601.93333333333339</v>
      </c>
      <c r="F456" s="265">
        <v>596.36666666666667</v>
      </c>
      <c r="G456" s="265">
        <v>589.23333333333335</v>
      </c>
      <c r="H456" s="265">
        <v>614.63333333333344</v>
      </c>
      <c r="I456" s="265">
        <v>621.76666666666688</v>
      </c>
      <c r="J456" s="265">
        <v>627.33333333333348</v>
      </c>
      <c r="K456" s="263">
        <v>616.20000000000005</v>
      </c>
      <c r="L456" s="263">
        <v>603.5</v>
      </c>
      <c r="M456" s="263">
        <v>36.218530000000001</v>
      </c>
    </row>
    <row r="457" spans="1:13">
      <c r="A457" s="254">
        <v>447</v>
      </c>
      <c r="B457" s="263" t="s">
        <v>179</v>
      </c>
      <c r="C457" s="263">
        <v>2836.8</v>
      </c>
      <c r="D457" s="265">
        <v>2840.2666666666664</v>
      </c>
      <c r="E457" s="265">
        <v>2802.5333333333328</v>
      </c>
      <c r="F457" s="265">
        <v>2768.2666666666664</v>
      </c>
      <c r="G457" s="265">
        <v>2730.5333333333328</v>
      </c>
      <c r="H457" s="265">
        <v>2874.5333333333328</v>
      </c>
      <c r="I457" s="265">
        <v>2912.2666666666664</v>
      </c>
      <c r="J457" s="265">
        <v>2946.5333333333328</v>
      </c>
      <c r="K457" s="263">
        <v>2878</v>
      </c>
      <c r="L457" s="263">
        <v>2806</v>
      </c>
      <c r="M457" s="263">
        <v>3.4068999999999998</v>
      </c>
    </row>
    <row r="458" spans="1:13">
      <c r="A458" s="254">
        <v>448</v>
      </c>
      <c r="B458" s="263" t="s">
        <v>506</v>
      </c>
      <c r="C458" s="263">
        <v>1078.1500000000001</v>
      </c>
      <c r="D458" s="265">
        <v>1086.2</v>
      </c>
      <c r="E458" s="265">
        <v>1066.95</v>
      </c>
      <c r="F458" s="265">
        <v>1055.75</v>
      </c>
      <c r="G458" s="265">
        <v>1036.5</v>
      </c>
      <c r="H458" s="265">
        <v>1097.4000000000001</v>
      </c>
      <c r="I458" s="265">
        <v>1116.6500000000001</v>
      </c>
      <c r="J458" s="265">
        <v>1127.8500000000001</v>
      </c>
      <c r="K458" s="263">
        <v>1105.45</v>
      </c>
      <c r="L458" s="263">
        <v>1075</v>
      </c>
      <c r="M458" s="263">
        <v>0.19714999999999999</v>
      </c>
    </row>
    <row r="459" spans="1:13">
      <c r="A459" s="254">
        <v>449</v>
      </c>
      <c r="B459" s="263" t="s">
        <v>181</v>
      </c>
      <c r="C459" s="263">
        <v>131.69999999999999</v>
      </c>
      <c r="D459" s="265">
        <v>132.54999999999998</v>
      </c>
      <c r="E459" s="265">
        <v>130.14999999999998</v>
      </c>
      <c r="F459" s="265">
        <v>128.6</v>
      </c>
      <c r="G459" s="265">
        <v>126.19999999999999</v>
      </c>
      <c r="H459" s="265">
        <v>134.09999999999997</v>
      </c>
      <c r="I459" s="265">
        <v>136.5</v>
      </c>
      <c r="J459" s="265">
        <v>138.04999999999995</v>
      </c>
      <c r="K459" s="263">
        <v>134.94999999999999</v>
      </c>
      <c r="L459" s="263">
        <v>131</v>
      </c>
      <c r="M459" s="263">
        <v>42.64376</v>
      </c>
    </row>
    <row r="460" spans="1:13">
      <c r="A460" s="254">
        <v>450</v>
      </c>
      <c r="B460" s="263" t="s">
        <v>180</v>
      </c>
      <c r="C460" s="263">
        <v>325.39999999999998</v>
      </c>
      <c r="D460" s="265">
        <v>325.71666666666664</v>
      </c>
      <c r="E460" s="265">
        <v>320.93333333333328</v>
      </c>
      <c r="F460" s="265">
        <v>316.46666666666664</v>
      </c>
      <c r="G460" s="265">
        <v>311.68333333333328</v>
      </c>
      <c r="H460" s="265">
        <v>330.18333333333328</v>
      </c>
      <c r="I460" s="265">
        <v>334.9666666666667</v>
      </c>
      <c r="J460" s="265">
        <v>339.43333333333328</v>
      </c>
      <c r="K460" s="263">
        <v>330.5</v>
      </c>
      <c r="L460" s="263">
        <v>321.25</v>
      </c>
      <c r="M460" s="263">
        <v>640.93642</v>
      </c>
    </row>
    <row r="461" spans="1:13">
      <c r="A461" s="254">
        <v>451</v>
      </c>
      <c r="B461" s="263" t="s">
        <v>182</v>
      </c>
      <c r="C461" s="263">
        <v>87.3</v>
      </c>
      <c r="D461" s="265">
        <v>87.266666666666666</v>
      </c>
      <c r="E461" s="265">
        <v>86.033333333333331</v>
      </c>
      <c r="F461" s="265">
        <v>84.766666666666666</v>
      </c>
      <c r="G461" s="265">
        <v>83.533333333333331</v>
      </c>
      <c r="H461" s="265">
        <v>88.533333333333331</v>
      </c>
      <c r="I461" s="265">
        <v>89.766666666666652</v>
      </c>
      <c r="J461" s="265">
        <v>91.033333333333331</v>
      </c>
      <c r="K461" s="263">
        <v>88.5</v>
      </c>
      <c r="L461" s="263">
        <v>86</v>
      </c>
      <c r="M461" s="263">
        <v>188.54969</v>
      </c>
    </row>
    <row r="462" spans="1:13">
      <c r="A462" s="254">
        <v>452</v>
      </c>
      <c r="B462" s="263" t="s">
        <v>771</v>
      </c>
      <c r="C462" s="263">
        <v>42.95</v>
      </c>
      <c r="D462" s="265">
        <v>43.266666666666673</v>
      </c>
      <c r="E462" s="265">
        <v>42.483333333333348</v>
      </c>
      <c r="F462" s="265">
        <v>42.016666666666673</v>
      </c>
      <c r="G462" s="265">
        <v>41.233333333333348</v>
      </c>
      <c r="H462" s="265">
        <v>43.733333333333348</v>
      </c>
      <c r="I462" s="265">
        <v>44.516666666666666</v>
      </c>
      <c r="J462" s="265">
        <v>44.983333333333348</v>
      </c>
      <c r="K462" s="263">
        <v>44.05</v>
      </c>
      <c r="L462" s="263">
        <v>42.8</v>
      </c>
      <c r="M462" s="263">
        <v>43.343380000000003</v>
      </c>
    </row>
    <row r="463" spans="1:13">
      <c r="A463" s="254">
        <v>453</v>
      </c>
      <c r="B463" s="263" t="s">
        <v>183</v>
      </c>
      <c r="C463" s="263">
        <v>680.5</v>
      </c>
      <c r="D463" s="265">
        <v>685.63333333333333</v>
      </c>
      <c r="E463" s="265">
        <v>673.36666666666667</v>
      </c>
      <c r="F463" s="265">
        <v>666.23333333333335</v>
      </c>
      <c r="G463" s="265">
        <v>653.9666666666667</v>
      </c>
      <c r="H463" s="265">
        <v>692.76666666666665</v>
      </c>
      <c r="I463" s="265">
        <v>705.0333333333333</v>
      </c>
      <c r="J463" s="265">
        <v>712.16666666666663</v>
      </c>
      <c r="K463" s="263">
        <v>697.9</v>
      </c>
      <c r="L463" s="263">
        <v>678.5</v>
      </c>
      <c r="M463" s="263">
        <v>147.05479</v>
      </c>
    </row>
    <row r="464" spans="1:13">
      <c r="A464" s="254">
        <v>454</v>
      </c>
      <c r="B464" s="263" t="s">
        <v>507</v>
      </c>
      <c r="C464" s="263">
        <v>3200.55</v>
      </c>
      <c r="D464" s="265">
        <v>3244.8666666666668</v>
      </c>
      <c r="E464" s="265">
        <v>3085.7333333333336</v>
      </c>
      <c r="F464" s="265">
        <v>2970.916666666667</v>
      </c>
      <c r="G464" s="265">
        <v>2811.7833333333338</v>
      </c>
      <c r="H464" s="265">
        <v>3359.6833333333334</v>
      </c>
      <c r="I464" s="265">
        <v>3518.8166666666666</v>
      </c>
      <c r="J464" s="265">
        <v>3633.6333333333332</v>
      </c>
      <c r="K464" s="263">
        <v>3404</v>
      </c>
      <c r="L464" s="263">
        <v>3130.05</v>
      </c>
      <c r="M464" s="263">
        <v>0.16857</v>
      </c>
    </row>
    <row r="465" spans="1:13">
      <c r="A465" s="254">
        <v>455</v>
      </c>
      <c r="B465" s="263" t="s">
        <v>185</v>
      </c>
      <c r="C465" s="263">
        <v>991.2</v>
      </c>
      <c r="D465" s="265">
        <v>995.48333333333323</v>
      </c>
      <c r="E465" s="265">
        <v>981.96666666666647</v>
      </c>
      <c r="F465" s="265">
        <v>972.73333333333323</v>
      </c>
      <c r="G465" s="265">
        <v>959.21666666666647</v>
      </c>
      <c r="H465" s="265">
        <v>1004.7166666666665</v>
      </c>
      <c r="I465" s="265">
        <v>1018.2333333333331</v>
      </c>
      <c r="J465" s="265">
        <v>1027.4666666666665</v>
      </c>
      <c r="K465" s="263">
        <v>1009</v>
      </c>
      <c r="L465" s="263">
        <v>986.25</v>
      </c>
      <c r="M465" s="263">
        <v>58.63879</v>
      </c>
    </row>
    <row r="466" spans="1:13">
      <c r="A466" s="254">
        <v>456</v>
      </c>
      <c r="B466" s="231" t="s">
        <v>277</v>
      </c>
      <c r="C466" s="263">
        <v>137.05000000000001</v>
      </c>
      <c r="D466" s="265">
        <v>136.56666666666669</v>
      </c>
      <c r="E466" s="265">
        <v>134.08333333333337</v>
      </c>
      <c r="F466" s="265">
        <v>131.11666666666667</v>
      </c>
      <c r="G466" s="265">
        <v>128.63333333333335</v>
      </c>
      <c r="H466" s="265">
        <v>139.53333333333339</v>
      </c>
      <c r="I466" s="265">
        <v>142.01666666666668</v>
      </c>
      <c r="J466" s="265">
        <v>144.98333333333341</v>
      </c>
      <c r="K466" s="263">
        <v>139.05000000000001</v>
      </c>
      <c r="L466" s="263">
        <v>133.6</v>
      </c>
      <c r="M466" s="263">
        <v>7.4717500000000001</v>
      </c>
    </row>
    <row r="467" spans="1:13">
      <c r="A467" s="254">
        <v>457</v>
      </c>
      <c r="B467" s="231" t="s">
        <v>164</v>
      </c>
      <c r="C467" s="263">
        <v>956.8</v>
      </c>
      <c r="D467" s="265">
        <v>951.86666666666667</v>
      </c>
      <c r="E467" s="265">
        <v>938.43333333333339</v>
      </c>
      <c r="F467" s="265">
        <v>920.06666666666672</v>
      </c>
      <c r="G467" s="265">
        <v>906.63333333333344</v>
      </c>
      <c r="H467" s="265">
        <v>970.23333333333335</v>
      </c>
      <c r="I467" s="265">
        <v>983.66666666666652</v>
      </c>
      <c r="J467" s="265">
        <v>1002.0333333333333</v>
      </c>
      <c r="K467" s="263">
        <v>965.3</v>
      </c>
      <c r="L467" s="263">
        <v>933.5</v>
      </c>
      <c r="M467" s="263">
        <v>7.2106399999999997</v>
      </c>
    </row>
    <row r="468" spans="1:13">
      <c r="A468" s="254">
        <v>458</v>
      </c>
      <c r="B468" s="231" t="s">
        <v>508</v>
      </c>
      <c r="C468" s="263">
        <v>1140.5999999999999</v>
      </c>
      <c r="D468" s="265">
        <v>1145.8666666666666</v>
      </c>
      <c r="E468" s="265">
        <v>1129.7333333333331</v>
      </c>
      <c r="F468" s="265">
        <v>1118.8666666666666</v>
      </c>
      <c r="G468" s="265">
        <v>1102.7333333333331</v>
      </c>
      <c r="H468" s="265">
        <v>1156.7333333333331</v>
      </c>
      <c r="I468" s="265">
        <v>1172.8666666666668</v>
      </c>
      <c r="J468" s="265">
        <v>1183.7333333333331</v>
      </c>
      <c r="K468" s="263">
        <v>1162</v>
      </c>
      <c r="L468" s="263">
        <v>1135</v>
      </c>
      <c r="M468" s="263">
        <v>0.19436999999999999</v>
      </c>
    </row>
    <row r="469" spans="1:13">
      <c r="A469" s="254">
        <v>459</v>
      </c>
      <c r="B469" s="231" t="s">
        <v>509</v>
      </c>
      <c r="C469" s="263">
        <v>900.05</v>
      </c>
      <c r="D469" s="265">
        <v>904.35</v>
      </c>
      <c r="E469" s="265">
        <v>890.7</v>
      </c>
      <c r="F469" s="265">
        <v>881.35</v>
      </c>
      <c r="G469" s="265">
        <v>867.7</v>
      </c>
      <c r="H469" s="265">
        <v>913.7</v>
      </c>
      <c r="I469" s="265">
        <v>927.34999999999991</v>
      </c>
      <c r="J469" s="265">
        <v>936.7</v>
      </c>
      <c r="K469" s="263">
        <v>918</v>
      </c>
      <c r="L469" s="263">
        <v>895</v>
      </c>
      <c r="M469" s="263">
        <v>0.45831</v>
      </c>
    </row>
    <row r="470" spans="1:13">
      <c r="A470" s="254">
        <v>460</v>
      </c>
      <c r="B470" s="231" t="s">
        <v>510</v>
      </c>
      <c r="C470" s="263">
        <v>1434.75</v>
      </c>
      <c r="D470" s="265">
        <v>1422.3333333333333</v>
      </c>
      <c r="E470" s="265">
        <v>1394.6666666666665</v>
      </c>
      <c r="F470" s="265">
        <v>1354.5833333333333</v>
      </c>
      <c r="G470" s="265">
        <v>1326.9166666666665</v>
      </c>
      <c r="H470" s="265">
        <v>1462.4166666666665</v>
      </c>
      <c r="I470" s="265">
        <v>1490.083333333333</v>
      </c>
      <c r="J470" s="265">
        <v>1530.1666666666665</v>
      </c>
      <c r="K470" s="263">
        <v>1450</v>
      </c>
      <c r="L470" s="263">
        <v>1382.25</v>
      </c>
      <c r="M470" s="263">
        <v>0.79139000000000004</v>
      </c>
    </row>
    <row r="471" spans="1:13">
      <c r="A471" s="254">
        <v>461</v>
      </c>
      <c r="B471" s="231" t="s">
        <v>186</v>
      </c>
      <c r="C471" s="263">
        <v>1494.2</v>
      </c>
      <c r="D471" s="265">
        <v>1507.3</v>
      </c>
      <c r="E471" s="265">
        <v>1477.8999999999999</v>
      </c>
      <c r="F471" s="265">
        <v>1461.6</v>
      </c>
      <c r="G471" s="265">
        <v>1432.1999999999998</v>
      </c>
      <c r="H471" s="265">
        <v>1523.6</v>
      </c>
      <c r="I471" s="265">
        <v>1553</v>
      </c>
      <c r="J471" s="265">
        <v>1569.3</v>
      </c>
      <c r="K471" s="263">
        <v>1536.7</v>
      </c>
      <c r="L471" s="263">
        <v>1491</v>
      </c>
      <c r="M471" s="263">
        <v>32.844410000000003</v>
      </c>
    </row>
    <row r="472" spans="1:13">
      <c r="A472" s="254">
        <v>462</v>
      </c>
      <c r="B472" s="231" t="s">
        <v>187</v>
      </c>
      <c r="C472" s="263">
        <v>2601.85</v>
      </c>
      <c r="D472" s="265">
        <v>2610.6166666666668</v>
      </c>
      <c r="E472" s="265">
        <v>2586.2333333333336</v>
      </c>
      <c r="F472" s="263">
        <v>2570.6166666666668</v>
      </c>
      <c r="G472" s="265">
        <v>2546.2333333333336</v>
      </c>
      <c r="H472" s="265">
        <v>2626.2333333333336</v>
      </c>
      <c r="I472" s="263">
        <v>2650.6166666666668</v>
      </c>
      <c r="J472" s="265">
        <v>2666.2333333333336</v>
      </c>
      <c r="K472" s="265">
        <v>2635</v>
      </c>
      <c r="L472" s="263">
        <v>2595</v>
      </c>
      <c r="M472" s="265">
        <v>4.31785</v>
      </c>
    </row>
    <row r="473" spans="1:13">
      <c r="A473" s="254">
        <v>463</v>
      </c>
      <c r="B473" s="231" t="s">
        <v>188</v>
      </c>
      <c r="C473" s="263">
        <v>329.35</v>
      </c>
      <c r="D473" s="265">
        <v>330.68333333333334</v>
      </c>
      <c r="E473" s="265">
        <v>324.36666666666667</v>
      </c>
      <c r="F473" s="263">
        <v>319.38333333333333</v>
      </c>
      <c r="G473" s="265">
        <v>313.06666666666666</v>
      </c>
      <c r="H473" s="265">
        <v>335.66666666666669</v>
      </c>
      <c r="I473" s="263">
        <v>341.98333333333341</v>
      </c>
      <c r="J473" s="265">
        <v>346.9666666666667</v>
      </c>
      <c r="K473" s="265">
        <v>337</v>
      </c>
      <c r="L473" s="263">
        <v>325.7</v>
      </c>
      <c r="M473" s="265">
        <v>12.274100000000001</v>
      </c>
    </row>
    <row r="474" spans="1:13">
      <c r="A474" s="254">
        <v>464</v>
      </c>
      <c r="B474" s="231" t="s">
        <v>511</v>
      </c>
      <c r="C474" s="231">
        <v>685.65</v>
      </c>
      <c r="D474" s="275">
        <v>687.36666666666667</v>
      </c>
      <c r="E474" s="275">
        <v>679.7833333333333</v>
      </c>
      <c r="F474" s="275">
        <v>673.91666666666663</v>
      </c>
      <c r="G474" s="275">
        <v>666.33333333333326</v>
      </c>
      <c r="H474" s="275">
        <v>693.23333333333335</v>
      </c>
      <c r="I474" s="275">
        <v>700.81666666666661</v>
      </c>
      <c r="J474" s="275">
        <v>706.68333333333339</v>
      </c>
      <c r="K474" s="275">
        <v>694.95</v>
      </c>
      <c r="L474" s="275">
        <v>681.5</v>
      </c>
      <c r="M474" s="275">
        <v>1.6813899999999999</v>
      </c>
    </row>
    <row r="475" spans="1:13">
      <c r="A475" s="254">
        <v>465</v>
      </c>
      <c r="B475" s="231" t="s">
        <v>512</v>
      </c>
      <c r="C475" s="231">
        <v>14.1</v>
      </c>
      <c r="D475" s="275">
        <v>14.200000000000001</v>
      </c>
      <c r="E475" s="275">
        <v>13.900000000000002</v>
      </c>
      <c r="F475" s="275">
        <v>13.700000000000001</v>
      </c>
      <c r="G475" s="275">
        <v>13.400000000000002</v>
      </c>
      <c r="H475" s="275">
        <v>14.400000000000002</v>
      </c>
      <c r="I475" s="275">
        <v>14.700000000000003</v>
      </c>
      <c r="J475" s="275">
        <v>14.900000000000002</v>
      </c>
      <c r="K475" s="275">
        <v>14.5</v>
      </c>
      <c r="L475" s="275">
        <v>14</v>
      </c>
      <c r="M475" s="275">
        <v>140.02247</v>
      </c>
    </row>
    <row r="476" spans="1:13">
      <c r="A476" s="254">
        <v>466</v>
      </c>
      <c r="B476" s="231" t="s">
        <v>513</v>
      </c>
      <c r="C476" s="275">
        <v>949.2</v>
      </c>
      <c r="D476" s="275">
        <v>950.4</v>
      </c>
      <c r="E476" s="275">
        <v>921</v>
      </c>
      <c r="F476" s="275">
        <v>892.80000000000007</v>
      </c>
      <c r="G476" s="275">
        <v>863.40000000000009</v>
      </c>
      <c r="H476" s="275">
        <v>978.59999999999991</v>
      </c>
      <c r="I476" s="275">
        <v>1007.9999999999998</v>
      </c>
      <c r="J476" s="275">
        <v>1036.1999999999998</v>
      </c>
      <c r="K476" s="275">
        <v>979.8</v>
      </c>
      <c r="L476" s="275">
        <v>922.2</v>
      </c>
      <c r="M476" s="275">
        <v>1.4376899999999999</v>
      </c>
    </row>
    <row r="477" spans="1:13">
      <c r="A477" s="254">
        <v>467</v>
      </c>
      <c r="B477" s="231" t="s">
        <v>514</v>
      </c>
      <c r="C477" s="275">
        <v>12.9</v>
      </c>
      <c r="D477" s="275">
        <v>12.916666666666666</v>
      </c>
      <c r="E477" s="275">
        <v>12.833333333333332</v>
      </c>
      <c r="F477" s="275">
        <v>12.766666666666666</v>
      </c>
      <c r="G477" s="275">
        <v>12.683333333333332</v>
      </c>
      <c r="H477" s="275">
        <v>12.983333333333333</v>
      </c>
      <c r="I477" s="275">
        <v>13.066666666666665</v>
      </c>
      <c r="J477" s="275">
        <v>13.133333333333333</v>
      </c>
      <c r="K477" s="275">
        <v>13</v>
      </c>
      <c r="L477" s="275">
        <v>12.85</v>
      </c>
      <c r="M477" s="275">
        <v>15.224309999999999</v>
      </c>
    </row>
    <row r="478" spans="1:13">
      <c r="A478" s="254">
        <v>468</v>
      </c>
      <c r="B478" s="231" t="s">
        <v>515</v>
      </c>
      <c r="C478" s="275">
        <v>353.45</v>
      </c>
      <c r="D478" s="275">
        <v>356.75</v>
      </c>
      <c r="E478" s="275">
        <v>348.7</v>
      </c>
      <c r="F478" s="275">
        <v>343.95</v>
      </c>
      <c r="G478" s="275">
        <v>335.9</v>
      </c>
      <c r="H478" s="275">
        <v>361.5</v>
      </c>
      <c r="I478" s="275">
        <v>369.54999999999995</v>
      </c>
      <c r="J478" s="275">
        <v>374.3</v>
      </c>
      <c r="K478" s="275">
        <v>364.8</v>
      </c>
      <c r="L478" s="275">
        <v>352</v>
      </c>
      <c r="M478" s="275">
        <v>4.3189099999999998</v>
      </c>
    </row>
    <row r="479" spans="1:13">
      <c r="A479" s="254">
        <v>469</v>
      </c>
      <c r="B479" s="231" t="s">
        <v>194</v>
      </c>
      <c r="C479" s="275">
        <v>535.79999999999995</v>
      </c>
      <c r="D479" s="275">
        <v>538.19999999999993</v>
      </c>
      <c r="E479" s="275">
        <v>529.09999999999991</v>
      </c>
      <c r="F479" s="275">
        <v>522.4</v>
      </c>
      <c r="G479" s="275">
        <v>513.29999999999995</v>
      </c>
      <c r="H479" s="275">
        <v>544.89999999999986</v>
      </c>
      <c r="I479" s="275">
        <v>554</v>
      </c>
      <c r="J479" s="275">
        <v>560.69999999999982</v>
      </c>
      <c r="K479" s="275">
        <v>547.29999999999995</v>
      </c>
      <c r="L479" s="275">
        <v>531.5</v>
      </c>
      <c r="M479" s="275">
        <v>30.43562</v>
      </c>
    </row>
    <row r="480" spans="1:13">
      <c r="A480" s="254">
        <v>470</v>
      </c>
      <c r="B480" s="231" t="s">
        <v>191</v>
      </c>
      <c r="C480" s="275">
        <v>243.5</v>
      </c>
      <c r="D480" s="275">
        <v>243.26666666666665</v>
      </c>
      <c r="E480" s="275">
        <v>240.5333333333333</v>
      </c>
      <c r="F480" s="275">
        <v>237.56666666666666</v>
      </c>
      <c r="G480" s="275">
        <v>234.83333333333331</v>
      </c>
      <c r="H480" s="275">
        <v>246.23333333333329</v>
      </c>
      <c r="I480" s="275">
        <v>248.96666666666664</v>
      </c>
      <c r="J480" s="275">
        <v>251.93333333333328</v>
      </c>
      <c r="K480" s="275">
        <v>246</v>
      </c>
      <c r="L480" s="275">
        <v>240.3</v>
      </c>
      <c r="M480" s="275">
        <v>6.2854700000000001</v>
      </c>
    </row>
    <row r="481" spans="1:13">
      <c r="A481" s="254">
        <v>471</v>
      </c>
      <c r="B481" s="231" t="s">
        <v>786</v>
      </c>
      <c r="C481" s="275">
        <v>35.35</v>
      </c>
      <c r="D481" s="275">
        <v>35.583333333333336</v>
      </c>
      <c r="E481" s="275">
        <v>34.966666666666669</v>
      </c>
      <c r="F481" s="275">
        <v>34.583333333333336</v>
      </c>
      <c r="G481" s="275">
        <v>33.966666666666669</v>
      </c>
      <c r="H481" s="275">
        <v>35.966666666666669</v>
      </c>
      <c r="I481" s="275">
        <v>36.583333333333329</v>
      </c>
      <c r="J481" s="275">
        <v>36.966666666666669</v>
      </c>
      <c r="K481" s="275">
        <v>36.200000000000003</v>
      </c>
      <c r="L481" s="275">
        <v>35.200000000000003</v>
      </c>
      <c r="M481" s="275">
        <v>19.66752</v>
      </c>
    </row>
    <row r="482" spans="1:13">
      <c r="A482" s="254">
        <v>472</v>
      </c>
      <c r="B482" s="231" t="s">
        <v>192</v>
      </c>
      <c r="C482" s="275">
        <v>6397.25</v>
      </c>
      <c r="D482" s="275">
        <v>6414.7333333333336</v>
      </c>
      <c r="E482" s="275">
        <v>6349.4666666666672</v>
      </c>
      <c r="F482" s="275">
        <v>6301.6833333333334</v>
      </c>
      <c r="G482" s="275">
        <v>6236.416666666667</v>
      </c>
      <c r="H482" s="275">
        <v>6462.5166666666673</v>
      </c>
      <c r="I482" s="275">
        <v>6527.7833333333338</v>
      </c>
      <c r="J482" s="275">
        <v>6575.5666666666675</v>
      </c>
      <c r="K482" s="275">
        <v>6480</v>
      </c>
      <c r="L482" s="275">
        <v>6366.95</v>
      </c>
      <c r="M482" s="275">
        <v>4.0886699999999996</v>
      </c>
    </row>
    <row r="483" spans="1:13">
      <c r="A483" s="254">
        <v>473</v>
      </c>
      <c r="B483" s="231" t="s">
        <v>193</v>
      </c>
      <c r="C483" s="275">
        <v>33.200000000000003</v>
      </c>
      <c r="D483" s="275">
        <v>33.316666666666663</v>
      </c>
      <c r="E483" s="275">
        <v>32.983333333333327</v>
      </c>
      <c r="F483" s="275">
        <v>32.766666666666666</v>
      </c>
      <c r="G483" s="275">
        <v>32.43333333333333</v>
      </c>
      <c r="H483" s="275">
        <v>33.533333333333324</v>
      </c>
      <c r="I483" s="275">
        <v>33.866666666666667</v>
      </c>
      <c r="J483" s="275">
        <v>34.083333333333321</v>
      </c>
      <c r="K483" s="275">
        <v>33.65</v>
      </c>
      <c r="L483" s="275">
        <v>33.1</v>
      </c>
      <c r="M483" s="275">
        <v>59.706600000000002</v>
      </c>
    </row>
    <row r="484" spans="1:13">
      <c r="A484" s="254">
        <v>474</v>
      </c>
      <c r="B484" s="231" t="s">
        <v>190</v>
      </c>
      <c r="C484" s="275">
        <v>1253.3</v>
      </c>
      <c r="D484" s="275">
        <v>1254.7499999999998</v>
      </c>
      <c r="E484" s="275">
        <v>1242.6499999999996</v>
      </c>
      <c r="F484" s="275">
        <v>1231.9999999999998</v>
      </c>
      <c r="G484" s="275">
        <v>1219.8999999999996</v>
      </c>
      <c r="H484" s="275">
        <v>1265.3999999999996</v>
      </c>
      <c r="I484" s="275">
        <v>1277.4999999999995</v>
      </c>
      <c r="J484" s="275">
        <v>1288.1499999999996</v>
      </c>
      <c r="K484" s="275">
        <v>1266.8499999999999</v>
      </c>
      <c r="L484" s="275">
        <v>1244.0999999999999</v>
      </c>
      <c r="M484" s="275">
        <v>3.16099</v>
      </c>
    </row>
    <row r="485" spans="1:13">
      <c r="A485" s="254">
        <v>475</v>
      </c>
      <c r="B485" s="231" t="s">
        <v>141</v>
      </c>
      <c r="C485" s="275">
        <v>567.65</v>
      </c>
      <c r="D485" s="275">
        <v>570.44999999999993</v>
      </c>
      <c r="E485" s="275">
        <v>563.19999999999982</v>
      </c>
      <c r="F485" s="275">
        <v>558.74999999999989</v>
      </c>
      <c r="G485" s="275">
        <v>551.49999999999977</v>
      </c>
      <c r="H485" s="275">
        <v>574.89999999999986</v>
      </c>
      <c r="I485" s="275">
        <v>582.15000000000009</v>
      </c>
      <c r="J485" s="275">
        <v>586.59999999999991</v>
      </c>
      <c r="K485" s="275">
        <v>577.70000000000005</v>
      </c>
      <c r="L485" s="275">
        <v>566</v>
      </c>
      <c r="M485" s="275">
        <v>22.196809999999999</v>
      </c>
    </row>
    <row r="486" spans="1:13">
      <c r="A486" s="254">
        <v>476</v>
      </c>
      <c r="B486" s="231" t="s">
        <v>278</v>
      </c>
      <c r="C486" s="275">
        <v>225</v>
      </c>
      <c r="D486" s="275">
        <v>226.85</v>
      </c>
      <c r="E486" s="275">
        <v>221.39999999999998</v>
      </c>
      <c r="F486" s="275">
        <v>217.79999999999998</v>
      </c>
      <c r="G486" s="275">
        <v>212.34999999999997</v>
      </c>
      <c r="H486" s="275">
        <v>230.45</v>
      </c>
      <c r="I486" s="275">
        <v>235.89999999999998</v>
      </c>
      <c r="J486" s="275">
        <v>239.5</v>
      </c>
      <c r="K486" s="275">
        <v>232.3</v>
      </c>
      <c r="L486" s="275">
        <v>223.25</v>
      </c>
      <c r="M486" s="275">
        <v>5.0021899999999997</v>
      </c>
    </row>
    <row r="487" spans="1:13">
      <c r="A487" s="254">
        <v>477</v>
      </c>
      <c r="B487" s="231" t="s">
        <v>516</v>
      </c>
      <c r="C487" s="275">
        <v>2880.7</v>
      </c>
      <c r="D487" s="275">
        <v>2944.8833333333332</v>
      </c>
      <c r="E487" s="275">
        <v>2760.8166666666666</v>
      </c>
      <c r="F487" s="275">
        <v>2640.9333333333334</v>
      </c>
      <c r="G487" s="275">
        <v>2456.8666666666668</v>
      </c>
      <c r="H487" s="275">
        <v>3064.7666666666664</v>
      </c>
      <c r="I487" s="275">
        <v>3248.833333333333</v>
      </c>
      <c r="J487" s="275">
        <v>3368.7166666666662</v>
      </c>
      <c r="K487" s="275">
        <v>3128.95</v>
      </c>
      <c r="L487" s="275">
        <v>2825</v>
      </c>
      <c r="M487" s="275">
        <v>1.5487</v>
      </c>
    </row>
    <row r="488" spans="1:13">
      <c r="A488" s="254">
        <v>478</v>
      </c>
      <c r="B488" s="231" t="s">
        <v>517</v>
      </c>
      <c r="C488" s="275">
        <v>355.1</v>
      </c>
      <c r="D488" s="275">
        <v>355.66666666666669</v>
      </c>
      <c r="E488" s="275">
        <v>350.93333333333339</v>
      </c>
      <c r="F488" s="275">
        <v>346.76666666666671</v>
      </c>
      <c r="G488" s="275">
        <v>342.03333333333342</v>
      </c>
      <c r="H488" s="275">
        <v>359.83333333333337</v>
      </c>
      <c r="I488" s="275">
        <v>364.56666666666661</v>
      </c>
      <c r="J488" s="275">
        <v>368.73333333333335</v>
      </c>
      <c r="K488" s="275">
        <v>360.4</v>
      </c>
      <c r="L488" s="275">
        <v>351.5</v>
      </c>
      <c r="M488" s="275">
        <v>1.83914</v>
      </c>
    </row>
    <row r="489" spans="1:13">
      <c r="A489" s="254">
        <v>479</v>
      </c>
      <c r="B489" s="231" t="s">
        <v>518</v>
      </c>
      <c r="C489" s="275">
        <v>228.5</v>
      </c>
      <c r="D489" s="275">
        <v>229.66666666666666</v>
      </c>
      <c r="E489" s="275">
        <v>225.83333333333331</v>
      </c>
      <c r="F489" s="275">
        <v>223.16666666666666</v>
      </c>
      <c r="G489" s="275">
        <v>219.33333333333331</v>
      </c>
      <c r="H489" s="275">
        <v>232.33333333333331</v>
      </c>
      <c r="I489" s="275">
        <v>236.16666666666663</v>
      </c>
      <c r="J489" s="275">
        <v>238.83333333333331</v>
      </c>
      <c r="K489" s="275">
        <v>233.5</v>
      </c>
      <c r="L489" s="275">
        <v>227</v>
      </c>
      <c r="M489" s="275">
        <v>3.2632099999999999</v>
      </c>
    </row>
    <row r="490" spans="1:13">
      <c r="A490" s="254">
        <v>480</v>
      </c>
      <c r="B490" s="231" t="s">
        <v>519</v>
      </c>
      <c r="C490" s="275">
        <v>3609.5</v>
      </c>
      <c r="D490" s="275">
        <v>3629.1</v>
      </c>
      <c r="E490" s="275">
        <v>3578.2999999999997</v>
      </c>
      <c r="F490" s="275">
        <v>3547.1</v>
      </c>
      <c r="G490" s="275">
        <v>3496.2999999999997</v>
      </c>
      <c r="H490" s="275">
        <v>3660.2999999999997</v>
      </c>
      <c r="I490" s="275">
        <v>3711.1</v>
      </c>
      <c r="J490" s="275">
        <v>3742.2999999999997</v>
      </c>
      <c r="K490" s="275">
        <v>3679.9</v>
      </c>
      <c r="L490" s="275">
        <v>3597.9</v>
      </c>
      <c r="M490" s="275">
        <v>5.3670000000000002E-2</v>
      </c>
    </row>
    <row r="491" spans="1:13">
      <c r="A491" s="254">
        <v>481</v>
      </c>
      <c r="B491" s="231" t="s">
        <v>520</v>
      </c>
      <c r="C491" s="275">
        <v>2858.15</v>
      </c>
      <c r="D491" s="275">
        <v>2856.3833333333332</v>
      </c>
      <c r="E491" s="275">
        <v>2817.7666666666664</v>
      </c>
      <c r="F491" s="275">
        <v>2777.3833333333332</v>
      </c>
      <c r="G491" s="275">
        <v>2738.7666666666664</v>
      </c>
      <c r="H491" s="275">
        <v>2896.7666666666664</v>
      </c>
      <c r="I491" s="275">
        <v>2935.3833333333332</v>
      </c>
      <c r="J491" s="275">
        <v>2975.7666666666664</v>
      </c>
      <c r="K491" s="275">
        <v>2895</v>
      </c>
      <c r="L491" s="275">
        <v>2816</v>
      </c>
      <c r="M491" s="275">
        <v>0.26734999999999998</v>
      </c>
    </row>
    <row r="492" spans="1:13">
      <c r="A492" s="254">
        <v>482</v>
      </c>
      <c r="B492" s="231" t="s">
        <v>521</v>
      </c>
      <c r="C492" s="275">
        <v>55.4</v>
      </c>
      <c r="D492" s="275">
        <v>54.766666666666673</v>
      </c>
      <c r="E492" s="275">
        <v>54.133333333333347</v>
      </c>
      <c r="F492" s="275">
        <v>52.866666666666674</v>
      </c>
      <c r="G492" s="275">
        <v>52.233333333333348</v>
      </c>
      <c r="H492" s="275">
        <v>56.033333333333346</v>
      </c>
      <c r="I492" s="275">
        <v>56.666666666666671</v>
      </c>
      <c r="J492" s="275">
        <v>57.933333333333344</v>
      </c>
      <c r="K492" s="275">
        <v>55.4</v>
      </c>
      <c r="L492" s="275">
        <v>53.5</v>
      </c>
      <c r="M492" s="275">
        <v>50.469259999999998</v>
      </c>
    </row>
    <row r="493" spans="1:13">
      <c r="A493" s="254">
        <v>483</v>
      </c>
      <c r="B493" s="231" t="s">
        <v>522</v>
      </c>
      <c r="C493" s="275">
        <v>1028.1500000000001</v>
      </c>
      <c r="D493" s="275">
        <v>1029.3166666666666</v>
      </c>
      <c r="E493" s="275">
        <v>1022.0333333333333</v>
      </c>
      <c r="F493" s="275">
        <v>1015.9166666666667</v>
      </c>
      <c r="G493" s="275">
        <v>1008.6333333333334</v>
      </c>
      <c r="H493" s="275">
        <v>1035.4333333333332</v>
      </c>
      <c r="I493" s="275">
        <v>1042.7166666666665</v>
      </c>
      <c r="J493" s="275">
        <v>1048.833333333333</v>
      </c>
      <c r="K493" s="275">
        <v>1036.5999999999999</v>
      </c>
      <c r="L493" s="275">
        <v>1023.2</v>
      </c>
      <c r="M493" s="275">
        <v>0.18865000000000001</v>
      </c>
    </row>
    <row r="494" spans="1:13">
      <c r="A494" s="254">
        <v>484</v>
      </c>
      <c r="B494" s="231" t="s">
        <v>279</v>
      </c>
      <c r="C494" s="275">
        <v>394.55</v>
      </c>
      <c r="D494" s="275">
        <v>399.31666666666661</v>
      </c>
      <c r="E494" s="275">
        <v>385.38333333333321</v>
      </c>
      <c r="F494" s="275">
        <v>376.21666666666658</v>
      </c>
      <c r="G494" s="275">
        <v>362.28333333333319</v>
      </c>
      <c r="H494" s="275">
        <v>408.48333333333323</v>
      </c>
      <c r="I494" s="275">
        <v>422.41666666666663</v>
      </c>
      <c r="J494" s="275">
        <v>431.58333333333326</v>
      </c>
      <c r="K494" s="275">
        <v>413.25</v>
      </c>
      <c r="L494" s="275">
        <v>390.15</v>
      </c>
      <c r="M494" s="275">
        <v>1.5056499999999999</v>
      </c>
    </row>
    <row r="495" spans="1:13">
      <c r="A495" s="254">
        <v>485</v>
      </c>
      <c r="B495" s="231" t="s">
        <v>523</v>
      </c>
      <c r="C495" s="275">
        <v>912.65</v>
      </c>
      <c r="D495" s="275">
        <v>913.18333333333339</v>
      </c>
      <c r="E495" s="275">
        <v>904.46666666666681</v>
      </c>
      <c r="F495" s="275">
        <v>896.28333333333342</v>
      </c>
      <c r="G495" s="275">
        <v>887.56666666666683</v>
      </c>
      <c r="H495" s="275">
        <v>921.36666666666679</v>
      </c>
      <c r="I495" s="275">
        <v>930.08333333333348</v>
      </c>
      <c r="J495" s="275">
        <v>938.26666666666677</v>
      </c>
      <c r="K495" s="275">
        <v>921.9</v>
      </c>
      <c r="L495" s="275">
        <v>905</v>
      </c>
      <c r="M495" s="275">
        <v>1.51122</v>
      </c>
    </row>
    <row r="496" spans="1:13">
      <c r="A496" s="254">
        <v>486</v>
      </c>
      <c r="B496" s="231" t="s">
        <v>524</v>
      </c>
      <c r="C496" s="275">
        <v>1629.8</v>
      </c>
      <c r="D496" s="275">
        <v>1636.8833333333332</v>
      </c>
      <c r="E496" s="275">
        <v>1614.2666666666664</v>
      </c>
      <c r="F496" s="275">
        <v>1598.7333333333331</v>
      </c>
      <c r="G496" s="275">
        <v>1576.1166666666663</v>
      </c>
      <c r="H496" s="275">
        <v>1652.4166666666665</v>
      </c>
      <c r="I496" s="275">
        <v>1675.0333333333333</v>
      </c>
      <c r="J496" s="275">
        <v>1690.5666666666666</v>
      </c>
      <c r="K496" s="275">
        <v>1659.5</v>
      </c>
      <c r="L496" s="275">
        <v>1621.35</v>
      </c>
      <c r="M496" s="275">
        <v>0.47774</v>
      </c>
    </row>
    <row r="497" spans="1:13">
      <c r="A497" s="254">
        <v>487</v>
      </c>
      <c r="B497" s="231" t="s">
        <v>525</v>
      </c>
      <c r="C497" s="275">
        <v>1480.5</v>
      </c>
      <c r="D497" s="275">
        <v>1460.1666666666667</v>
      </c>
      <c r="E497" s="275">
        <v>1422.3333333333335</v>
      </c>
      <c r="F497" s="275">
        <v>1364.1666666666667</v>
      </c>
      <c r="G497" s="275">
        <v>1326.3333333333335</v>
      </c>
      <c r="H497" s="275">
        <v>1518.3333333333335</v>
      </c>
      <c r="I497" s="275">
        <v>1556.166666666667</v>
      </c>
      <c r="J497" s="275">
        <v>1614.3333333333335</v>
      </c>
      <c r="K497" s="275">
        <v>1498</v>
      </c>
      <c r="L497" s="275">
        <v>1402</v>
      </c>
      <c r="M497" s="275">
        <v>3.9696699999999998</v>
      </c>
    </row>
    <row r="498" spans="1:13">
      <c r="A498" s="254">
        <v>488</v>
      </c>
      <c r="B498" s="231" t="s">
        <v>118</v>
      </c>
      <c r="C498" s="275">
        <v>12.5</v>
      </c>
      <c r="D498" s="275">
        <v>12.6</v>
      </c>
      <c r="E498" s="275">
        <v>12.2</v>
      </c>
      <c r="F498" s="275">
        <v>11.9</v>
      </c>
      <c r="G498" s="275">
        <v>11.5</v>
      </c>
      <c r="H498" s="275">
        <v>12.899999999999999</v>
      </c>
      <c r="I498" s="275">
        <v>13.3</v>
      </c>
      <c r="J498" s="275">
        <v>13.599999999999998</v>
      </c>
      <c r="K498" s="275">
        <v>13</v>
      </c>
      <c r="L498" s="275">
        <v>12.3</v>
      </c>
      <c r="M498" s="275">
        <v>4217.77135</v>
      </c>
    </row>
    <row r="499" spans="1:13">
      <c r="A499" s="254">
        <v>489</v>
      </c>
      <c r="B499" s="231" t="s">
        <v>196</v>
      </c>
      <c r="C499" s="275">
        <v>1079.2</v>
      </c>
      <c r="D499" s="275">
        <v>1090.4833333333333</v>
      </c>
      <c r="E499" s="275">
        <v>1048.9666666666667</v>
      </c>
      <c r="F499" s="275">
        <v>1018.7333333333333</v>
      </c>
      <c r="G499" s="275">
        <v>977.2166666666667</v>
      </c>
      <c r="H499" s="275">
        <v>1120.7166666666667</v>
      </c>
      <c r="I499" s="275">
        <v>1162.2333333333336</v>
      </c>
      <c r="J499" s="275">
        <v>1192.4666666666667</v>
      </c>
      <c r="K499" s="275">
        <v>1132</v>
      </c>
      <c r="L499" s="275">
        <v>1060.25</v>
      </c>
      <c r="M499" s="275">
        <v>77.282219999999995</v>
      </c>
    </row>
    <row r="500" spans="1:13">
      <c r="A500" s="254">
        <v>490</v>
      </c>
      <c r="B500" s="231" t="s">
        <v>526</v>
      </c>
      <c r="C500" s="275">
        <v>6223.75</v>
      </c>
      <c r="D500" s="275">
        <v>6090.666666666667</v>
      </c>
      <c r="E500" s="275">
        <v>5845.0833333333339</v>
      </c>
      <c r="F500" s="275">
        <v>5466.416666666667</v>
      </c>
      <c r="G500" s="275">
        <v>5220.8333333333339</v>
      </c>
      <c r="H500" s="275">
        <v>6469.3333333333339</v>
      </c>
      <c r="I500" s="275">
        <v>6714.9166666666679</v>
      </c>
      <c r="J500" s="275">
        <v>7093.5833333333339</v>
      </c>
      <c r="K500" s="275">
        <v>6336.25</v>
      </c>
      <c r="L500" s="275">
        <v>5712</v>
      </c>
      <c r="M500" s="275">
        <v>0.24489</v>
      </c>
    </row>
    <row r="501" spans="1:13">
      <c r="A501" s="254">
        <v>491</v>
      </c>
      <c r="B501" s="231" t="s">
        <v>527</v>
      </c>
      <c r="C501" s="275">
        <v>122.35</v>
      </c>
      <c r="D501" s="275">
        <v>123.2</v>
      </c>
      <c r="E501" s="275">
        <v>120.7</v>
      </c>
      <c r="F501" s="275">
        <v>119.05</v>
      </c>
      <c r="G501" s="275">
        <v>116.55</v>
      </c>
      <c r="H501" s="275">
        <v>124.85000000000001</v>
      </c>
      <c r="I501" s="275">
        <v>127.35000000000001</v>
      </c>
      <c r="J501" s="275">
        <v>129</v>
      </c>
      <c r="K501" s="275">
        <v>125.7</v>
      </c>
      <c r="L501" s="275">
        <v>121.55</v>
      </c>
      <c r="M501" s="275">
        <v>5.5773999999999999</v>
      </c>
    </row>
    <row r="502" spans="1:13">
      <c r="A502" s="254">
        <v>492</v>
      </c>
      <c r="B502" s="231" t="s">
        <v>528</v>
      </c>
      <c r="C502" s="275">
        <v>67.3</v>
      </c>
      <c r="D502" s="275">
        <v>67.766666666666666</v>
      </c>
      <c r="E502" s="275">
        <v>66.533333333333331</v>
      </c>
      <c r="F502" s="275">
        <v>65.766666666666666</v>
      </c>
      <c r="G502" s="275">
        <v>64.533333333333331</v>
      </c>
      <c r="H502" s="275">
        <v>68.533333333333331</v>
      </c>
      <c r="I502" s="275">
        <v>69.766666666666652</v>
      </c>
      <c r="J502" s="275">
        <v>70.533333333333331</v>
      </c>
      <c r="K502" s="275">
        <v>69</v>
      </c>
      <c r="L502" s="275">
        <v>67</v>
      </c>
      <c r="M502" s="275">
        <v>2.67685</v>
      </c>
    </row>
    <row r="503" spans="1:13">
      <c r="A503" s="254">
        <v>493</v>
      </c>
      <c r="B503" s="231" t="s">
        <v>772</v>
      </c>
      <c r="C503" s="275">
        <v>457.55</v>
      </c>
      <c r="D503" s="275">
        <v>459.88333333333338</v>
      </c>
      <c r="E503" s="275">
        <v>453.66666666666674</v>
      </c>
      <c r="F503" s="275">
        <v>449.78333333333336</v>
      </c>
      <c r="G503" s="275">
        <v>443.56666666666672</v>
      </c>
      <c r="H503" s="275">
        <v>463.76666666666677</v>
      </c>
      <c r="I503" s="275">
        <v>469.98333333333335</v>
      </c>
      <c r="J503" s="275">
        <v>473.86666666666679</v>
      </c>
      <c r="K503" s="275">
        <v>466.1</v>
      </c>
      <c r="L503" s="275">
        <v>456</v>
      </c>
      <c r="M503" s="275">
        <v>0.27102999999999999</v>
      </c>
    </row>
    <row r="504" spans="1:13">
      <c r="A504" s="254">
        <v>494</v>
      </c>
      <c r="B504" s="231" t="s">
        <v>529</v>
      </c>
      <c r="C504" s="275">
        <v>2481.3000000000002</v>
      </c>
      <c r="D504" s="275">
        <v>2481.8833333333332</v>
      </c>
      <c r="E504" s="275">
        <v>2439.7666666666664</v>
      </c>
      <c r="F504" s="275">
        <v>2398.2333333333331</v>
      </c>
      <c r="G504" s="275">
        <v>2356.1166666666663</v>
      </c>
      <c r="H504" s="275">
        <v>2523.4166666666665</v>
      </c>
      <c r="I504" s="275">
        <v>2565.5333333333333</v>
      </c>
      <c r="J504" s="275">
        <v>2607.0666666666666</v>
      </c>
      <c r="K504" s="275">
        <v>2524</v>
      </c>
      <c r="L504" s="275">
        <v>2440.35</v>
      </c>
      <c r="M504" s="275">
        <v>1.58264</v>
      </c>
    </row>
    <row r="505" spans="1:13">
      <c r="A505" s="254">
        <v>495</v>
      </c>
      <c r="B505" s="231" t="s">
        <v>197</v>
      </c>
      <c r="C505" s="275">
        <v>442</v>
      </c>
      <c r="D505" s="275">
        <v>443.60000000000008</v>
      </c>
      <c r="E505" s="275">
        <v>438.00000000000017</v>
      </c>
      <c r="F505" s="275">
        <v>434.00000000000011</v>
      </c>
      <c r="G505" s="275">
        <v>428.4000000000002</v>
      </c>
      <c r="H505" s="275">
        <v>447.60000000000014</v>
      </c>
      <c r="I505" s="275">
        <v>453.20000000000005</v>
      </c>
      <c r="J505" s="275">
        <v>457.2000000000001</v>
      </c>
      <c r="K505" s="275">
        <v>449.2</v>
      </c>
      <c r="L505" s="275">
        <v>439.6</v>
      </c>
      <c r="M505" s="275">
        <v>192.80833999999999</v>
      </c>
    </row>
    <row r="506" spans="1:13">
      <c r="A506" s="254">
        <v>496</v>
      </c>
      <c r="B506" s="231" t="s">
        <v>530</v>
      </c>
      <c r="C506" s="275">
        <v>501.45</v>
      </c>
      <c r="D506" s="275">
        <v>505.51666666666665</v>
      </c>
      <c r="E506" s="275">
        <v>490.23333333333335</v>
      </c>
      <c r="F506" s="275">
        <v>479.01666666666671</v>
      </c>
      <c r="G506" s="275">
        <v>463.73333333333341</v>
      </c>
      <c r="H506" s="275">
        <v>516.73333333333335</v>
      </c>
      <c r="I506" s="275">
        <v>532.01666666666665</v>
      </c>
      <c r="J506" s="275">
        <v>543.23333333333323</v>
      </c>
      <c r="K506" s="275">
        <v>520.79999999999995</v>
      </c>
      <c r="L506" s="275">
        <v>494.3</v>
      </c>
      <c r="M506" s="275">
        <v>6.1803400000000002</v>
      </c>
    </row>
    <row r="507" spans="1:13">
      <c r="A507" s="254">
        <v>497</v>
      </c>
      <c r="B507" s="231" t="s">
        <v>198</v>
      </c>
      <c r="C507" s="275">
        <v>16.399999999999999</v>
      </c>
      <c r="D507" s="275">
        <v>16.433333333333334</v>
      </c>
      <c r="E507" s="275">
        <v>16.316666666666666</v>
      </c>
      <c r="F507" s="275">
        <v>16.233333333333334</v>
      </c>
      <c r="G507" s="275">
        <v>16.116666666666667</v>
      </c>
      <c r="H507" s="275">
        <v>16.516666666666666</v>
      </c>
      <c r="I507" s="275">
        <v>16.633333333333333</v>
      </c>
      <c r="J507" s="275">
        <v>16.716666666666665</v>
      </c>
      <c r="K507" s="275">
        <v>16.55</v>
      </c>
      <c r="L507" s="275">
        <v>16.350000000000001</v>
      </c>
      <c r="M507" s="275">
        <v>474.92701</v>
      </c>
    </row>
    <row r="508" spans="1:13">
      <c r="A508" s="254">
        <v>498</v>
      </c>
      <c r="B508" s="231" t="s">
        <v>199</v>
      </c>
      <c r="C508" s="275">
        <v>212.5</v>
      </c>
      <c r="D508" s="275">
        <v>214.29999999999998</v>
      </c>
      <c r="E508" s="275">
        <v>210.19999999999996</v>
      </c>
      <c r="F508" s="275">
        <v>207.89999999999998</v>
      </c>
      <c r="G508" s="275">
        <v>203.79999999999995</v>
      </c>
      <c r="H508" s="275">
        <v>216.59999999999997</v>
      </c>
      <c r="I508" s="275">
        <v>220.7</v>
      </c>
      <c r="J508" s="275">
        <v>222.99999999999997</v>
      </c>
      <c r="K508" s="275">
        <v>218.4</v>
      </c>
      <c r="L508" s="275">
        <v>212</v>
      </c>
      <c r="M508" s="275">
        <v>167.61723000000001</v>
      </c>
    </row>
    <row r="509" spans="1:13">
      <c r="A509" s="254">
        <v>499</v>
      </c>
      <c r="B509" s="231" t="s">
        <v>531</v>
      </c>
      <c r="C509" s="275">
        <v>228.8</v>
      </c>
      <c r="D509" s="275">
        <v>229.38333333333335</v>
      </c>
      <c r="E509" s="275">
        <v>226.8666666666667</v>
      </c>
      <c r="F509" s="275">
        <v>224.93333333333334</v>
      </c>
      <c r="G509" s="275">
        <v>222.41666666666669</v>
      </c>
      <c r="H509" s="275">
        <v>231.31666666666672</v>
      </c>
      <c r="I509" s="275">
        <v>233.83333333333337</v>
      </c>
      <c r="J509" s="275">
        <v>235.76666666666674</v>
      </c>
      <c r="K509" s="275">
        <v>231.9</v>
      </c>
      <c r="L509" s="275">
        <v>227.45</v>
      </c>
      <c r="M509" s="275">
        <v>0.76981999999999995</v>
      </c>
    </row>
    <row r="510" spans="1:13">
      <c r="A510" s="254">
        <v>500</v>
      </c>
      <c r="B510" s="231" t="s">
        <v>532</v>
      </c>
      <c r="C510" s="275">
        <v>1896.7</v>
      </c>
      <c r="D510" s="275">
        <v>1905.5666666666666</v>
      </c>
      <c r="E510" s="275">
        <v>1881.1333333333332</v>
      </c>
      <c r="F510" s="275">
        <v>1865.5666666666666</v>
      </c>
      <c r="G510" s="275">
        <v>1841.1333333333332</v>
      </c>
      <c r="H510" s="275">
        <v>1921.1333333333332</v>
      </c>
      <c r="I510" s="275">
        <v>1945.5666666666666</v>
      </c>
      <c r="J510" s="275">
        <v>1961.1333333333332</v>
      </c>
      <c r="K510" s="275">
        <v>1930</v>
      </c>
      <c r="L510" s="275">
        <v>1890</v>
      </c>
      <c r="M510" s="275">
        <v>0.25551000000000001</v>
      </c>
    </row>
    <row r="511" spans="1:13">
      <c r="A511" s="254">
        <v>501</v>
      </c>
      <c r="B511" s="231" t="s">
        <v>742</v>
      </c>
      <c r="C511" s="275">
        <v>965.45</v>
      </c>
      <c r="D511" s="275">
        <v>973.4</v>
      </c>
      <c r="E511" s="275">
        <v>948.09999999999991</v>
      </c>
      <c r="F511" s="275">
        <v>930.74999999999989</v>
      </c>
      <c r="G511" s="275">
        <v>905.44999999999982</v>
      </c>
      <c r="H511" s="275">
        <v>990.75</v>
      </c>
      <c r="I511" s="275">
        <v>1016.05</v>
      </c>
      <c r="J511" s="275">
        <v>1033.4000000000001</v>
      </c>
      <c r="K511" s="275">
        <v>998.7</v>
      </c>
      <c r="L511" s="275">
        <v>956.05</v>
      </c>
      <c r="M511" s="275">
        <v>0.46727000000000002</v>
      </c>
    </row>
    <row r="513" spans="1:1">
      <c r="A513" s="280"/>
    </row>
    <row r="514" spans="1:1">
      <c r="A514" s="257"/>
    </row>
    <row r="515" spans="1:1">
      <c r="A515" s="280"/>
    </row>
    <row r="516" spans="1:1">
      <c r="A516" s="280"/>
    </row>
    <row r="517" spans="1:1">
      <c r="A517" s="281" t="s">
        <v>282</v>
      </c>
    </row>
    <row r="518" spans="1:1">
      <c r="A518" s="282" t="s">
        <v>200</v>
      </c>
    </row>
    <row r="519" spans="1:1">
      <c r="A519" s="282" t="s">
        <v>201</v>
      </c>
    </row>
    <row r="520" spans="1:1">
      <c r="A520" s="282" t="s">
        <v>202</v>
      </c>
    </row>
    <row r="521" spans="1:1">
      <c r="A521" s="282" t="s">
        <v>203</v>
      </c>
    </row>
    <row r="522" spans="1:1">
      <c r="A522" s="282" t="s">
        <v>204</v>
      </c>
    </row>
    <row r="523" spans="1:1">
      <c r="A523" s="283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205</v>
      </c>
    </row>
    <row r="529" spans="1:1">
      <c r="A529" s="280" t="s">
        <v>206</v>
      </c>
    </row>
    <row r="530" spans="1:1">
      <c r="A530" s="280" t="s">
        <v>207</v>
      </c>
    </row>
    <row r="531" spans="1:1">
      <c r="A531" s="280" t="s">
        <v>208</v>
      </c>
    </row>
    <row r="532" spans="1:1">
      <c r="A532" s="284" t="s">
        <v>209</v>
      </c>
    </row>
    <row r="533" spans="1:1">
      <c r="A533" s="284" t="s">
        <v>210</v>
      </c>
    </row>
    <row r="534" spans="1:1">
      <c r="A534" s="284" t="s">
        <v>211</v>
      </c>
    </row>
    <row r="535" spans="1:1">
      <c r="A535" s="284" t="s">
        <v>212</v>
      </c>
    </row>
    <row r="536" spans="1:1">
      <c r="A536" s="284" t="s">
        <v>213</v>
      </c>
    </row>
    <row r="537" spans="1:1">
      <c r="A537" s="284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7" sqref="B7:C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284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49"/>
      <c r="B5" s="549"/>
      <c r="C5" s="550"/>
      <c r="D5" s="550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283</v>
      </c>
      <c r="F6" s="237"/>
      <c r="G6" s="237"/>
    </row>
    <row r="7" spans="1:35" s="229" customFormat="1" ht="16.5" customHeight="1">
      <c r="A7" s="247" t="s">
        <v>533</v>
      </c>
      <c r="B7" s="551" t="s">
        <v>534</v>
      </c>
      <c r="C7" s="551"/>
      <c r="D7" s="248">
        <f>Main!B10</f>
        <v>44242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535</v>
      </c>
      <c r="B9" s="252" t="s">
        <v>536</v>
      </c>
      <c r="C9" s="252" t="s">
        <v>537</v>
      </c>
      <c r="D9" s="252" t="s">
        <v>538</v>
      </c>
      <c r="E9" s="252" t="s">
        <v>539</v>
      </c>
      <c r="F9" s="252" t="s">
        <v>540</v>
      </c>
      <c r="G9" s="252" t="s">
        <v>541</v>
      </c>
      <c r="H9" s="252" t="s">
        <v>542</v>
      </c>
    </row>
    <row r="10" spans="1:35">
      <c r="A10" s="230">
        <v>44239</v>
      </c>
      <c r="B10" s="253">
        <v>541402</v>
      </c>
      <c r="C10" s="254" t="s">
        <v>930</v>
      </c>
      <c r="D10" s="254" t="s">
        <v>917</v>
      </c>
      <c r="E10" s="254" t="s">
        <v>543</v>
      </c>
      <c r="F10" s="362">
        <v>64000</v>
      </c>
      <c r="G10" s="253">
        <v>81.45</v>
      </c>
      <c r="H10" s="331" t="s">
        <v>306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44239</v>
      </c>
      <c r="B11" s="253">
        <v>541402</v>
      </c>
      <c r="C11" s="254" t="s">
        <v>930</v>
      </c>
      <c r="D11" s="254" t="s">
        <v>917</v>
      </c>
      <c r="E11" s="254" t="s">
        <v>544</v>
      </c>
      <c r="F11" s="362">
        <v>3200</v>
      </c>
      <c r="G11" s="253">
        <v>84.75</v>
      </c>
      <c r="H11" s="331" t="s">
        <v>306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44239</v>
      </c>
      <c r="B12" s="253">
        <v>538778</v>
      </c>
      <c r="C12" s="254" t="s">
        <v>931</v>
      </c>
      <c r="D12" s="254" t="s">
        <v>932</v>
      </c>
      <c r="E12" s="254" t="s">
        <v>543</v>
      </c>
      <c r="F12" s="362">
        <v>150000</v>
      </c>
      <c r="G12" s="253">
        <v>40</v>
      </c>
      <c r="H12" s="331" t="s">
        <v>306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44239</v>
      </c>
      <c r="B13" s="253">
        <v>538778</v>
      </c>
      <c r="C13" s="254" t="s">
        <v>931</v>
      </c>
      <c r="D13" s="254" t="s">
        <v>933</v>
      </c>
      <c r="E13" s="254" t="s">
        <v>544</v>
      </c>
      <c r="F13" s="362">
        <v>150000</v>
      </c>
      <c r="G13" s="253">
        <v>40</v>
      </c>
      <c r="H13" s="331" t="s">
        <v>306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44239</v>
      </c>
      <c r="B14" s="253">
        <v>533229</v>
      </c>
      <c r="C14" s="254" t="s">
        <v>307</v>
      </c>
      <c r="D14" s="254" t="s">
        <v>934</v>
      </c>
      <c r="E14" s="254" t="s">
        <v>544</v>
      </c>
      <c r="F14" s="362">
        <v>9863765</v>
      </c>
      <c r="G14" s="253">
        <v>252.81</v>
      </c>
      <c r="H14" s="331" t="s">
        <v>306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44239</v>
      </c>
      <c r="B15" s="253">
        <v>533229</v>
      </c>
      <c r="C15" s="254" t="s">
        <v>307</v>
      </c>
      <c r="D15" s="254" t="s">
        <v>935</v>
      </c>
      <c r="E15" s="254" t="s">
        <v>543</v>
      </c>
      <c r="F15" s="362">
        <v>759514</v>
      </c>
      <c r="G15" s="253">
        <v>252.81</v>
      </c>
      <c r="H15" s="331" t="s">
        <v>306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44239</v>
      </c>
      <c r="B16" s="253">
        <v>533229</v>
      </c>
      <c r="C16" s="254" t="s">
        <v>307</v>
      </c>
      <c r="D16" s="254" t="s">
        <v>935</v>
      </c>
      <c r="E16" s="254" t="s">
        <v>544</v>
      </c>
      <c r="F16" s="362">
        <v>43514</v>
      </c>
      <c r="G16" s="253">
        <v>251.89</v>
      </c>
      <c r="H16" s="331" t="s">
        <v>306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44239</v>
      </c>
      <c r="B17" s="253">
        <v>542248</v>
      </c>
      <c r="C17" s="254" t="s">
        <v>936</v>
      </c>
      <c r="D17" s="254" t="s">
        <v>937</v>
      </c>
      <c r="E17" s="254" t="s">
        <v>544</v>
      </c>
      <c r="F17" s="362">
        <v>165600</v>
      </c>
      <c r="G17" s="253">
        <v>25</v>
      </c>
      <c r="H17" s="331" t="s">
        <v>306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44239</v>
      </c>
      <c r="B18" s="253">
        <v>542248</v>
      </c>
      <c r="C18" s="254" t="s">
        <v>936</v>
      </c>
      <c r="D18" s="254" t="s">
        <v>938</v>
      </c>
      <c r="E18" s="254" t="s">
        <v>544</v>
      </c>
      <c r="F18" s="362">
        <v>85200</v>
      </c>
      <c r="G18" s="253">
        <v>25</v>
      </c>
      <c r="H18" s="331" t="s">
        <v>306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44239</v>
      </c>
      <c r="B19" s="253">
        <v>542248</v>
      </c>
      <c r="C19" s="254" t="s">
        <v>936</v>
      </c>
      <c r="D19" s="254" t="s">
        <v>939</v>
      </c>
      <c r="E19" s="254" t="s">
        <v>544</v>
      </c>
      <c r="F19" s="362">
        <v>199200</v>
      </c>
      <c r="G19" s="253">
        <v>25</v>
      </c>
      <c r="H19" s="331" t="s">
        <v>306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44239</v>
      </c>
      <c r="B20" s="253">
        <v>542155</v>
      </c>
      <c r="C20" s="254" t="s">
        <v>940</v>
      </c>
      <c r="D20" s="254" t="s">
        <v>941</v>
      </c>
      <c r="E20" s="254" t="s">
        <v>544</v>
      </c>
      <c r="F20" s="362">
        <v>60000</v>
      </c>
      <c r="G20" s="253">
        <v>9</v>
      </c>
      <c r="H20" s="331" t="s">
        <v>306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44239</v>
      </c>
      <c r="B21" s="253">
        <v>500120</v>
      </c>
      <c r="C21" s="254" t="s">
        <v>942</v>
      </c>
      <c r="D21" s="254" t="s">
        <v>943</v>
      </c>
      <c r="E21" s="254" t="s">
        <v>543</v>
      </c>
      <c r="F21" s="362">
        <v>101000</v>
      </c>
      <c r="G21" s="253">
        <v>308.5</v>
      </c>
      <c r="H21" s="331" t="s">
        <v>306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44239</v>
      </c>
      <c r="B22" s="253">
        <v>500120</v>
      </c>
      <c r="C22" s="254" t="s">
        <v>942</v>
      </c>
      <c r="D22" s="254" t="s">
        <v>944</v>
      </c>
      <c r="E22" s="254" t="s">
        <v>544</v>
      </c>
      <c r="F22" s="362">
        <v>101000</v>
      </c>
      <c r="G22" s="253">
        <v>308.5</v>
      </c>
      <c r="H22" s="331" t="s">
        <v>306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44239</v>
      </c>
      <c r="B23" s="253">
        <v>542803</v>
      </c>
      <c r="C23" s="254" t="s">
        <v>900</v>
      </c>
      <c r="D23" s="254" t="s">
        <v>913</v>
      </c>
      <c r="E23" s="254" t="s">
        <v>544</v>
      </c>
      <c r="F23" s="362">
        <v>10000</v>
      </c>
      <c r="G23" s="253">
        <v>102</v>
      </c>
      <c r="H23" s="331" t="s">
        <v>306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44239</v>
      </c>
      <c r="B24" s="253">
        <v>500655</v>
      </c>
      <c r="C24" s="254" t="s">
        <v>945</v>
      </c>
      <c r="D24" s="254" t="s">
        <v>946</v>
      </c>
      <c r="E24" s="254" t="s">
        <v>543</v>
      </c>
      <c r="F24" s="362">
        <v>148000</v>
      </c>
      <c r="G24" s="253">
        <v>669.82</v>
      </c>
      <c r="H24" s="331" t="s">
        <v>306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44239</v>
      </c>
      <c r="B25" s="253">
        <v>542924</v>
      </c>
      <c r="C25" s="254" t="s">
        <v>894</v>
      </c>
      <c r="D25" s="254" t="s">
        <v>947</v>
      </c>
      <c r="E25" s="254" t="s">
        <v>544</v>
      </c>
      <c r="F25" s="362">
        <v>100500</v>
      </c>
      <c r="G25" s="253">
        <v>107.34</v>
      </c>
      <c r="H25" s="331" t="s">
        <v>306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44239</v>
      </c>
      <c r="B26" s="253">
        <v>542924</v>
      </c>
      <c r="C26" s="254" t="s">
        <v>894</v>
      </c>
      <c r="D26" s="254" t="s">
        <v>895</v>
      </c>
      <c r="E26" s="254" t="s">
        <v>543</v>
      </c>
      <c r="F26" s="362">
        <v>90000</v>
      </c>
      <c r="G26" s="253">
        <v>107.29</v>
      </c>
      <c r="H26" s="331" t="s">
        <v>306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44239</v>
      </c>
      <c r="B27" s="253">
        <v>542924</v>
      </c>
      <c r="C27" s="254" t="s">
        <v>894</v>
      </c>
      <c r="D27" s="254" t="s">
        <v>895</v>
      </c>
      <c r="E27" s="254" t="s">
        <v>544</v>
      </c>
      <c r="F27" s="362">
        <v>10500</v>
      </c>
      <c r="G27" s="253">
        <v>107.6</v>
      </c>
      <c r="H27" s="331" t="s">
        <v>306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44239</v>
      </c>
      <c r="B28" s="253">
        <v>538896</v>
      </c>
      <c r="C28" s="254" t="s">
        <v>948</v>
      </c>
      <c r="D28" s="254" t="s">
        <v>949</v>
      </c>
      <c r="E28" s="254" t="s">
        <v>544</v>
      </c>
      <c r="F28" s="362">
        <v>68200</v>
      </c>
      <c r="G28" s="253">
        <v>676.85</v>
      </c>
      <c r="H28" s="331" t="s">
        <v>306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44239</v>
      </c>
      <c r="B29" s="253">
        <v>539679</v>
      </c>
      <c r="C29" s="254" t="s">
        <v>950</v>
      </c>
      <c r="D29" s="254" t="s">
        <v>951</v>
      </c>
      <c r="E29" s="254" t="s">
        <v>544</v>
      </c>
      <c r="F29" s="362">
        <v>29500</v>
      </c>
      <c r="G29" s="253">
        <v>10</v>
      </c>
      <c r="H29" s="331" t="s">
        <v>306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44239</v>
      </c>
      <c r="B30" s="253">
        <v>539679</v>
      </c>
      <c r="C30" s="254" t="s">
        <v>950</v>
      </c>
      <c r="D30" s="254" t="s">
        <v>952</v>
      </c>
      <c r="E30" s="254" t="s">
        <v>544</v>
      </c>
      <c r="F30" s="362">
        <v>30499</v>
      </c>
      <c r="G30" s="253">
        <v>10</v>
      </c>
      <c r="H30" s="331" t="s">
        <v>306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44239</v>
      </c>
      <c r="B31" s="253">
        <v>539679</v>
      </c>
      <c r="C31" s="254" t="s">
        <v>950</v>
      </c>
      <c r="D31" s="254" t="s">
        <v>953</v>
      </c>
      <c r="E31" s="254" t="s">
        <v>543</v>
      </c>
      <c r="F31" s="362">
        <v>78583</v>
      </c>
      <c r="G31" s="253">
        <v>10</v>
      </c>
      <c r="H31" s="331" t="s">
        <v>306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44239</v>
      </c>
      <c r="B32" s="253">
        <v>540385</v>
      </c>
      <c r="C32" s="254" t="s">
        <v>954</v>
      </c>
      <c r="D32" s="254" t="s">
        <v>955</v>
      </c>
      <c r="E32" s="254" t="s">
        <v>543</v>
      </c>
      <c r="F32" s="362">
        <v>37177</v>
      </c>
      <c r="G32" s="253">
        <v>11.21</v>
      </c>
      <c r="H32" s="331" t="s">
        <v>306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44239</v>
      </c>
      <c r="B33" s="253">
        <v>540385</v>
      </c>
      <c r="C33" s="254" t="s">
        <v>954</v>
      </c>
      <c r="D33" s="254" t="s">
        <v>956</v>
      </c>
      <c r="E33" s="254" t="s">
        <v>544</v>
      </c>
      <c r="F33" s="362">
        <v>35000</v>
      </c>
      <c r="G33" s="253">
        <v>11.21</v>
      </c>
      <c r="H33" s="331" t="s">
        <v>306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44239</v>
      </c>
      <c r="B34" s="253">
        <v>532654</v>
      </c>
      <c r="C34" s="254" t="s">
        <v>957</v>
      </c>
      <c r="D34" s="254" t="s">
        <v>958</v>
      </c>
      <c r="E34" s="254" t="s">
        <v>543</v>
      </c>
      <c r="F34" s="362">
        <v>625100</v>
      </c>
      <c r="G34" s="253">
        <v>20.07</v>
      </c>
      <c r="H34" s="331" t="s">
        <v>306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44239</v>
      </c>
      <c r="B35" s="253">
        <v>540080</v>
      </c>
      <c r="C35" s="254" t="s">
        <v>914</v>
      </c>
      <c r="D35" s="254" t="s">
        <v>915</v>
      </c>
      <c r="E35" s="254" t="s">
        <v>544</v>
      </c>
      <c r="F35" s="362">
        <v>106304</v>
      </c>
      <c r="G35" s="253">
        <v>20.83</v>
      </c>
      <c r="H35" s="331" t="s">
        <v>306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44239</v>
      </c>
      <c r="B36" s="253">
        <v>540080</v>
      </c>
      <c r="C36" s="254" t="s">
        <v>914</v>
      </c>
      <c r="D36" s="254" t="s">
        <v>959</v>
      </c>
      <c r="E36" s="254" t="s">
        <v>544</v>
      </c>
      <c r="F36" s="362">
        <v>61000</v>
      </c>
      <c r="G36" s="253">
        <v>20.21</v>
      </c>
      <c r="H36" s="331" t="s">
        <v>306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44239</v>
      </c>
      <c r="B37" s="253">
        <v>540198</v>
      </c>
      <c r="C37" s="254" t="s">
        <v>916</v>
      </c>
      <c r="D37" s="254" t="s">
        <v>960</v>
      </c>
      <c r="E37" s="254" t="s">
        <v>544</v>
      </c>
      <c r="F37" s="362">
        <v>29000</v>
      </c>
      <c r="G37" s="253">
        <v>22.87</v>
      </c>
      <c r="H37" s="331" t="s">
        <v>306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44239</v>
      </c>
      <c r="B38" s="253">
        <v>534060</v>
      </c>
      <c r="C38" s="254" t="s">
        <v>961</v>
      </c>
      <c r="D38" s="254" t="s">
        <v>917</v>
      </c>
      <c r="E38" s="254" t="s">
        <v>543</v>
      </c>
      <c r="F38" s="362">
        <v>4432569</v>
      </c>
      <c r="G38" s="253">
        <v>0.82</v>
      </c>
      <c r="H38" s="331" t="s">
        <v>306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44239</v>
      </c>
      <c r="B39" s="253">
        <v>534060</v>
      </c>
      <c r="C39" s="254" t="s">
        <v>961</v>
      </c>
      <c r="D39" s="254" t="s">
        <v>917</v>
      </c>
      <c r="E39" s="254" t="s">
        <v>544</v>
      </c>
      <c r="F39" s="362">
        <v>5500011</v>
      </c>
      <c r="G39" s="253">
        <v>0.84</v>
      </c>
      <c r="H39" s="331" t="s">
        <v>306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44239</v>
      </c>
      <c r="B40" s="253">
        <v>500337</v>
      </c>
      <c r="C40" s="254" t="s">
        <v>962</v>
      </c>
      <c r="D40" s="254" t="s">
        <v>963</v>
      </c>
      <c r="E40" s="254" t="s">
        <v>543</v>
      </c>
      <c r="F40" s="362">
        <v>2936674</v>
      </c>
      <c r="G40" s="253">
        <v>41.6</v>
      </c>
      <c r="H40" s="331" t="s">
        <v>306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44239</v>
      </c>
      <c r="B41" s="253">
        <v>500337</v>
      </c>
      <c r="C41" s="254" t="s">
        <v>962</v>
      </c>
      <c r="D41" s="254" t="s">
        <v>964</v>
      </c>
      <c r="E41" s="254" t="s">
        <v>544</v>
      </c>
      <c r="F41" s="362">
        <v>2936674</v>
      </c>
      <c r="G41" s="253">
        <v>41.6</v>
      </c>
      <c r="H41" s="331" t="s">
        <v>306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44239</v>
      </c>
      <c r="B42" s="253">
        <v>511076</v>
      </c>
      <c r="C42" s="254" t="s">
        <v>965</v>
      </c>
      <c r="D42" s="254" t="s">
        <v>966</v>
      </c>
      <c r="E42" s="254" t="s">
        <v>544</v>
      </c>
      <c r="F42" s="362">
        <v>888950</v>
      </c>
      <c r="G42" s="253">
        <v>15.71</v>
      </c>
      <c r="H42" s="331" t="s">
        <v>306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44239</v>
      </c>
      <c r="B43" s="253">
        <v>538920</v>
      </c>
      <c r="C43" s="254" t="s">
        <v>875</v>
      </c>
      <c r="D43" s="254" t="s">
        <v>967</v>
      </c>
      <c r="E43" s="254" t="s">
        <v>543</v>
      </c>
      <c r="F43" s="362">
        <v>44262</v>
      </c>
      <c r="G43" s="253">
        <v>16.510000000000002</v>
      </c>
      <c r="H43" s="331" t="s">
        <v>306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44239</v>
      </c>
      <c r="B44" s="253">
        <v>538920</v>
      </c>
      <c r="C44" s="254" t="s">
        <v>875</v>
      </c>
      <c r="D44" s="254" t="s">
        <v>968</v>
      </c>
      <c r="E44" s="254" t="s">
        <v>543</v>
      </c>
      <c r="F44" s="362">
        <v>55000</v>
      </c>
      <c r="G44" s="253">
        <v>16.510000000000002</v>
      </c>
      <c r="H44" s="331" t="s">
        <v>306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44239</v>
      </c>
      <c r="B45" s="253">
        <v>538920</v>
      </c>
      <c r="C45" s="254" t="s">
        <v>875</v>
      </c>
      <c r="D45" s="254" t="s">
        <v>969</v>
      </c>
      <c r="E45" s="254" t="s">
        <v>543</v>
      </c>
      <c r="F45" s="362">
        <v>100000</v>
      </c>
      <c r="G45" s="253">
        <v>16.510000000000002</v>
      </c>
      <c r="H45" s="331" t="s">
        <v>306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44239</v>
      </c>
      <c r="B46" s="253">
        <v>538920</v>
      </c>
      <c r="C46" s="254" t="s">
        <v>875</v>
      </c>
      <c r="D46" s="254" t="s">
        <v>970</v>
      </c>
      <c r="E46" s="254" t="s">
        <v>544</v>
      </c>
      <c r="F46" s="362">
        <v>140000</v>
      </c>
      <c r="G46" s="253">
        <v>16.510000000000002</v>
      </c>
      <c r="H46" s="331" t="s">
        <v>306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44239</v>
      </c>
      <c r="B47" s="253">
        <v>538920</v>
      </c>
      <c r="C47" s="254" t="s">
        <v>875</v>
      </c>
      <c r="D47" s="254" t="s">
        <v>971</v>
      </c>
      <c r="E47" s="254" t="s">
        <v>543</v>
      </c>
      <c r="F47" s="362">
        <v>30000</v>
      </c>
      <c r="G47" s="253">
        <v>16.510000000000002</v>
      </c>
      <c r="H47" s="331" t="s">
        <v>306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44239</v>
      </c>
      <c r="B48" s="253">
        <v>538920</v>
      </c>
      <c r="C48" s="254" t="s">
        <v>875</v>
      </c>
      <c r="D48" s="254" t="s">
        <v>972</v>
      </c>
      <c r="E48" s="254" t="s">
        <v>543</v>
      </c>
      <c r="F48" s="362">
        <v>25000</v>
      </c>
      <c r="G48" s="253">
        <v>16.510000000000002</v>
      </c>
      <c r="H48" s="331" t="s">
        <v>306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44239</v>
      </c>
      <c r="B49" s="253">
        <v>538920</v>
      </c>
      <c r="C49" s="254" t="s">
        <v>875</v>
      </c>
      <c r="D49" s="254" t="s">
        <v>973</v>
      </c>
      <c r="E49" s="254" t="s">
        <v>544</v>
      </c>
      <c r="F49" s="362">
        <v>145000</v>
      </c>
      <c r="G49" s="253">
        <v>16.510000000000002</v>
      </c>
      <c r="H49" s="331" t="s">
        <v>306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44239</v>
      </c>
      <c r="B50" s="253">
        <v>539026</v>
      </c>
      <c r="C50" s="254" t="s">
        <v>974</v>
      </c>
      <c r="D50" s="254" t="s">
        <v>975</v>
      </c>
      <c r="E50" s="254" t="s">
        <v>543</v>
      </c>
      <c r="F50" s="362">
        <v>80000</v>
      </c>
      <c r="G50" s="253">
        <v>27.03</v>
      </c>
      <c r="H50" s="331" t="s">
        <v>306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44239</v>
      </c>
      <c r="B51" s="253">
        <v>539026</v>
      </c>
      <c r="C51" s="254" t="s">
        <v>974</v>
      </c>
      <c r="D51" s="254" t="s">
        <v>975</v>
      </c>
      <c r="E51" s="254" t="s">
        <v>544</v>
      </c>
      <c r="F51" s="362">
        <v>36000</v>
      </c>
      <c r="G51" s="253">
        <v>25.74</v>
      </c>
      <c r="H51" s="331" t="s">
        <v>306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44239</v>
      </c>
      <c r="B52" s="253">
        <v>539026</v>
      </c>
      <c r="C52" s="254" t="s">
        <v>974</v>
      </c>
      <c r="D52" s="254" t="s">
        <v>976</v>
      </c>
      <c r="E52" s="254" t="s">
        <v>544</v>
      </c>
      <c r="F52" s="362">
        <v>28000</v>
      </c>
      <c r="G52" s="253">
        <v>27.5</v>
      </c>
      <c r="H52" s="331" t="s">
        <v>306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44239</v>
      </c>
      <c r="B53" s="253">
        <v>539026</v>
      </c>
      <c r="C53" s="254" t="s">
        <v>974</v>
      </c>
      <c r="D53" s="254" t="s">
        <v>977</v>
      </c>
      <c r="E53" s="254" t="s">
        <v>544</v>
      </c>
      <c r="F53" s="362">
        <v>36000</v>
      </c>
      <c r="G53" s="253">
        <v>26.83</v>
      </c>
      <c r="H53" s="331" t="s">
        <v>306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44239</v>
      </c>
      <c r="B54" s="253">
        <v>532070</v>
      </c>
      <c r="C54" s="254" t="s">
        <v>978</v>
      </c>
      <c r="D54" s="254" t="s">
        <v>979</v>
      </c>
      <c r="E54" s="254" t="s">
        <v>543</v>
      </c>
      <c r="F54" s="362">
        <v>40000</v>
      </c>
      <c r="G54" s="253">
        <v>11.05</v>
      </c>
      <c r="H54" s="331" t="s">
        <v>306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44239</v>
      </c>
      <c r="B55" s="253">
        <v>532070</v>
      </c>
      <c r="C55" s="254" t="s">
        <v>978</v>
      </c>
      <c r="D55" s="254" t="s">
        <v>979</v>
      </c>
      <c r="E55" s="254" t="s">
        <v>544</v>
      </c>
      <c r="F55" s="362">
        <v>40000</v>
      </c>
      <c r="G55" s="253">
        <v>10.97</v>
      </c>
      <c r="H55" s="331" t="s">
        <v>306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44239</v>
      </c>
      <c r="B56" s="253">
        <v>532035</v>
      </c>
      <c r="C56" s="254" t="s">
        <v>980</v>
      </c>
      <c r="D56" s="254" t="s">
        <v>981</v>
      </c>
      <c r="E56" s="254" t="s">
        <v>544</v>
      </c>
      <c r="F56" s="362">
        <v>59858</v>
      </c>
      <c r="G56" s="253">
        <v>2.8</v>
      </c>
      <c r="H56" s="331" t="s">
        <v>306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44239</v>
      </c>
      <c r="B57" s="253">
        <v>539222</v>
      </c>
      <c r="C57" s="254" t="s">
        <v>982</v>
      </c>
      <c r="D57" s="254" t="s">
        <v>983</v>
      </c>
      <c r="E57" s="254" t="s">
        <v>543</v>
      </c>
      <c r="F57" s="362">
        <v>30000</v>
      </c>
      <c r="G57" s="253">
        <v>28.24</v>
      </c>
      <c r="H57" s="331" t="s">
        <v>306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44239</v>
      </c>
      <c r="B58" s="253">
        <v>590013</v>
      </c>
      <c r="C58" s="254" t="s">
        <v>984</v>
      </c>
      <c r="D58" s="254" t="s">
        <v>985</v>
      </c>
      <c r="E58" s="254" t="s">
        <v>544</v>
      </c>
      <c r="F58" s="362">
        <v>50000</v>
      </c>
      <c r="G58" s="253">
        <v>54</v>
      </c>
      <c r="H58" s="331" t="s">
        <v>306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44239</v>
      </c>
      <c r="B59" s="253" t="s">
        <v>345</v>
      </c>
      <c r="C59" s="254" t="s">
        <v>986</v>
      </c>
      <c r="D59" s="254" t="s">
        <v>917</v>
      </c>
      <c r="E59" s="254" t="s">
        <v>543</v>
      </c>
      <c r="F59" s="362">
        <v>3633786</v>
      </c>
      <c r="G59" s="253">
        <v>13.55</v>
      </c>
      <c r="H59" s="331" t="s">
        <v>775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44239</v>
      </c>
      <c r="B60" s="253" t="s">
        <v>351</v>
      </c>
      <c r="C60" s="254" t="s">
        <v>987</v>
      </c>
      <c r="D60" s="254" t="s">
        <v>988</v>
      </c>
      <c r="E60" s="254" t="s">
        <v>543</v>
      </c>
      <c r="F60" s="362">
        <v>5400000</v>
      </c>
      <c r="G60" s="253">
        <v>97.8</v>
      </c>
      <c r="H60" s="331" t="s">
        <v>775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44239</v>
      </c>
      <c r="B61" s="253" t="s">
        <v>989</v>
      </c>
      <c r="C61" s="254" t="s">
        <v>990</v>
      </c>
      <c r="D61" s="254" t="s">
        <v>991</v>
      </c>
      <c r="E61" s="254" t="s">
        <v>543</v>
      </c>
      <c r="F61" s="362">
        <v>100000</v>
      </c>
      <c r="G61" s="253">
        <v>126.75</v>
      </c>
      <c r="H61" s="331" t="s">
        <v>775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44239</v>
      </c>
      <c r="B62" s="253" t="s">
        <v>989</v>
      </c>
      <c r="C62" s="254" t="s">
        <v>990</v>
      </c>
      <c r="D62" s="254" t="s">
        <v>992</v>
      </c>
      <c r="E62" s="254" t="s">
        <v>543</v>
      </c>
      <c r="F62" s="362">
        <v>2484</v>
      </c>
      <c r="G62" s="253">
        <v>121.17</v>
      </c>
      <c r="H62" s="331" t="s">
        <v>775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44239</v>
      </c>
      <c r="B63" s="253" t="s">
        <v>993</v>
      </c>
      <c r="C63" s="254" t="s">
        <v>994</v>
      </c>
      <c r="D63" s="254" t="s">
        <v>995</v>
      </c>
      <c r="E63" s="254" t="s">
        <v>543</v>
      </c>
      <c r="F63" s="362">
        <v>129486</v>
      </c>
      <c r="G63" s="253">
        <v>53.93</v>
      </c>
      <c r="H63" s="331" t="s">
        <v>775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44239</v>
      </c>
      <c r="B64" s="253" t="s">
        <v>993</v>
      </c>
      <c r="C64" s="254" t="s">
        <v>994</v>
      </c>
      <c r="D64" s="254" t="s">
        <v>996</v>
      </c>
      <c r="E64" s="254" t="s">
        <v>543</v>
      </c>
      <c r="F64" s="362">
        <v>125000</v>
      </c>
      <c r="G64" s="253">
        <v>55.13</v>
      </c>
      <c r="H64" s="331" t="s">
        <v>775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44239</v>
      </c>
      <c r="B65" s="253" t="s">
        <v>997</v>
      </c>
      <c r="C65" s="254" t="s">
        <v>998</v>
      </c>
      <c r="D65" s="254" t="s">
        <v>901</v>
      </c>
      <c r="E65" s="254" t="s">
        <v>543</v>
      </c>
      <c r="F65" s="362">
        <v>945607</v>
      </c>
      <c r="G65" s="253">
        <v>405.12</v>
      </c>
      <c r="H65" s="331" t="s">
        <v>775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44239</v>
      </c>
      <c r="B66" s="253" t="s">
        <v>997</v>
      </c>
      <c r="C66" s="254" t="s">
        <v>998</v>
      </c>
      <c r="D66" s="254" t="s">
        <v>919</v>
      </c>
      <c r="E66" s="254" t="s">
        <v>543</v>
      </c>
      <c r="F66" s="362">
        <v>819544</v>
      </c>
      <c r="G66" s="253">
        <v>405.38</v>
      </c>
      <c r="H66" s="331" t="s">
        <v>775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44239</v>
      </c>
      <c r="B67" s="253" t="s">
        <v>115</v>
      </c>
      <c r="C67" s="254" t="s">
        <v>999</v>
      </c>
      <c r="D67" s="254" t="s">
        <v>1000</v>
      </c>
      <c r="E67" s="254" t="s">
        <v>543</v>
      </c>
      <c r="F67" s="362">
        <v>2563877</v>
      </c>
      <c r="G67" s="253">
        <v>236.81</v>
      </c>
      <c r="H67" s="331" t="s">
        <v>775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44239</v>
      </c>
      <c r="B68" s="253" t="s">
        <v>115</v>
      </c>
      <c r="C68" s="254" t="s">
        <v>999</v>
      </c>
      <c r="D68" s="254" t="s">
        <v>1001</v>
      </c>
      <c r="E68" s="254" t="s">
        <v>543</v>
      </c>
      <c r="F68" s="362">
        <v>3235295</v>
      </c>
      <c r="G68" s="253">
        <v>237.24</v>
      </c>
      <c r="H68" s="331" t="s">
        <v>775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44239</v>
      </c>
      <c r="B69" s="253" t="s">
        <v>896</v>
      </c>
      <c r="C69" s="254" t="s">
        <v>897</v>
      </c>
      <c r="D69" s="254" t="s">
        <v>918</v>
      </c>
      <c r="E69" s="254" t="s">
        <v>543</v>
      </c>
      <c r="F69" s="362">
        <v>1103467</v>
      </c>
      <c r="G69" s="253">
        <v>12.61</v>
      </c>
      <c r="H69" s="331" t="s">
        <v>775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44239</v>
      </c>
      <c r="B70" s="253" t="s">
        <v>957</v>
      </c>
      <c r="C70" s="254" t="s">
        <v>1002</v>
      </c>
      <c r="D70" s="254" t="s">
        <v>1003</v>
      </c>
      <c r="E70" s="254" t="s">
        <v>543</v>
      </c>
      <c r="F70" s="362">
        <v>724216</v>
      </c>
      <c r="G70" s="253">
        <v>20.16</v>
      </c>
      <c r="H70" s="331" t="s">
        <v>775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44239</v>
      </c>
      <c r="B71" s="253" t="s">
        <v>1004</v>
      </c>
      <c r="C71" s="254" t="s">
        <v>1005</v>
      </c>
      <c r="D71" s="254" t="s">
        <v>1006</v>
      </c>
      <c r="E71" s="254" t="s">
        <v>543</v>
      </c>
      <c r="F71" s="362">
        <v>638775</v>
      </c>
      <c r="G71" s="253">
        <v>78.930000000000007</v>
      </c>
      <c r="H71" s="331" t="s">
        <v>775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44239</v>
      </c>
      <c r="B72" s="253" t="s">
        <v>902</v>
      </c>
      <c r="C72" s="254" t="s">
        <v>903</v>
      </c>
      <c r="D72" s="254" t="s">
        <v>1007</v>
      </c>
      <c r="E72" s="254" t="s">
        <v>543</v>
      </c>
      <c r="F72" s="362">
        <v>67000</v>
      </c>
      <c r="G72" s="253">
        <v>11.46</v>
      </c>
      <c r="H72" s="331" t="s">
        <v>775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44239</v>
      </c>
      <c r="B73" s="253" t="s">
        <v>902</v>
      </c>
      <c r="C73" s="254" t="s">
        <v>903</v>
      </c>
      <c r="D73" s="254" t="s">
        <v>1008</v>
      </c>
      <c r="E73" s="254" t="s">
        <v>543</v>
      </c>
      <c r="F73" s="362">
        <v>117501</v>
      </c>
      <c r="G73" s="253">
        <v>12.43</v>
      </c>
      <c r="H73" s="331" t="s">
        <v>775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44239</v>
      </c>
      <c r="B74" s="253" t="s">
        <v>902</v>
      </c>
      <c r="C74" s="254" t="s">
        <v>903</v>
      </c>
      <c r="D74" s="254" t="s">
        <v>917</v>
      </c>
      <c r="E74" s="254" t="s">
        <v>543</v>
      </c>
      <c r="F74" s="362">
        <v>65006</v>
      </c>
      <c r="G74" s="253">
        <v>11.45</v>
      </c>
      <c r="H74" s="331" t="s">
        <v>775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44239</v>
      </c>
      <c r="B75" s="253" t="s">
        <v>902</v>
      </c>
      <c r="C75" s="254" t="s">
        <v>903</v>
      </c>
      <c r="D75" s="254" t="s">
        <v>919</v>
      </c>
      <c r="E75" s="254" t="s">
        <v>543</v>
      </c>
      <c r="F75" s="362">
        <v>172407</v>
      </c>
      <c r="G75" s="253">
        <v>12.32</v>
      </c>
      <c r="H75" s="331" t="s">
        <v>775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44239</v>
      </c>
      <c r="B76" s="253" t="s">
        <v>902</v>
      </c>
      <c r="C76" s="254" t="s">
        <v>903</v>
      </c>
      <c r="D76" s="254" t="s">
        <v>1009</v>
      </c>
      <c r="E76" s="254" t="s">
        <v>543</v>
      </c>
      <c r="F76" s="362">
        <v>69777</v>
      </c>
      <c r="G76" s="253">
        <v>11.86</v>
      </c>
      <c r="H76" s="331" t="s">
        <v>775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44239</v>
      </c>
      <c r="B77" s="253" t="s">
        <v>1010</v>
      </c>
      <c r="C77" s="254" t="s">
        <v>1011</v>
      </c>
      <c r="D77" s="254" t="s">
        <v>847</v>
      </c>
      <c r="E77" s="254" t="s">
        <v>543</v>
      </c>
      <c r="F77" s="362">
        <v>31831</v>
      </c>
      <c r="G77" s="253">
        <v>264.47000000000003</v>
      </c>
      <c r="H77" s="331" t="s">
        <v>775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44239</v>
      </c>
      <c r="B78" s="253" t="s">
        <v>884</v>
      </c>
      <c r="C78" s="254" t="s">
        <v>885</v>
      </c>
      <c r="D78" s="254" t="s">
        <v>886</v>
      </c>
      <c r="E78" s="254" t="s">
        <v>544</v>
      </c>
      <c r="F78" s="362">
        <v>104000</v>
      </c>
      <c r="G78" s="253">
        <v>11.73</v>
      </c>
      <c r="H78" s="331" t="s">
        <v>775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44239</v>
      </c>
      <c r="B79" s="253" t="s">
        <v>345</v>
      </c>
      <c r="C79" s="254" t="s">
        <v>986</v>
      </c>
      <c r="D79" s="254" t="s">
        <v>917</v>
      </c>
      <c r="E79" s="254" t="s">
        <v>544</v>
      </c>
      <c r="F79" s="362">
        <v>3633786</v>
      </c>
      <c r="G79" s="253">
        <v>14.81</v>
      </c>
      <c r="H79" s="331" t="s">
        <v>775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44239</v>
      </c>
      <c r="B80" s="253" t="s">
        <v>351</v>
      </c>
      <c r="C80" s="254" t="s">
        <v>987</v>
      </c>
      <c r="D80" s="254" t="s">
        <v>1012</v>
      </c>
      <c r="E80" s="254" t="s">
        <v>544</v>
      </c>
      <c r="F80" s="362">
        <v>5400000</v>
      </c>
      <c r="G80" s="253">
        <v>97.8</v>
      </c>
      <c r="H80" s="331" t="s">
        <v>775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44239</v>
      </c>
      <c r="B81" s="118" t="s">
        <v>989</v>
      </c>
      <c r="C81" s="231" t="s">
        <v>990</v>
      </c>
      <c r="D81" s="231" t="s">
        <v>992</v>
      </c>
      <c r="E81" s="254" t="s">
        <v>544</v>
      </c>
      <c r="F81" s="362">
        <v>88275</v>
      </c>
      <c r="G81" s="253">
        <v>125.29</v>
      </c>
      <c r="H81" s="331" t="s">
        <v>775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44239</v>
      </c>
      <c r="B82" s="253" t="s">
        <v>993</v>
      </c>
      <c r="C82" s="254" t="s">
        <v>994</v>
      </c>
      <c r="D82" s="254" t="s">
        <v>995</v>
      </c>
      <c r="E82" s="254" t="s">
        <v>544</v>
      </c>
      <c r="F82" s="362">
        <v>133986</v>
      </c>
      <c r="G82" s="253">
        <v>54.9</v>
      </c>
      <c r="H82" s="331" t="s">
        <v>775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44239</v>
      </c>
      <c r="B83" s="253" t="s">
        <v>997</v>
      </c>
      <c r="C83" s="254" t="s">
        <v>998</v>
      </c>
      <c r="D83" s="254" t="s">
        <v>919</v>
      </c>
      <c r="E83" s="254" t="s">
        <v>544</v>
      </c>
      <c r="F83" s="362">
        <v>820291</v>
      </c>
      <c r="G83" s="253">
        <v>405.55</v>
      </c>
      <c r="H83" s="331" t="s">
        <v>775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44239</v>
      </c>
      <c r="B84" s="253" t="s">
        <v>997</v>
      </c>
      <c r="C84" s="254" t="s">
        <v>998</v>
      </c>
      <c r="D84" s="254" t="s">
        <v>901</v>
      </c>
      <c r="E84" s="254" t="s">
        <v>544</v>
      </c>
      <c r="F84" s="362">
        <v>945607</v>
      </c>
      <c r="G84" s="253">
        <v>405.44</v>
      </c>
      <c r="H84" s="331" t="s">
        <v>775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44239</v>
      </c>
      <c r="B85" s="253" t="s">
        <v>115</v>
      </c>
      <c r="C85" s="254" t="s">
        <v>999</v>
      </c>
      <c r="D85" s="254" t="s">
        <v>1001</v>
      </c>
      <c r="E85" s="254" t="s">
        <v>544</v>
      </c>
      <c r="F85" s="362">
        <v>2795295</v>
      </c>
      <c r="G85" s="253">
        <v>237.1</v>
      </c>
      <c r="H85" s="331" t="s">
        <v>775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44239</v>
      </c>
      <c r="B86" s="253" t="s">
        <v>115</v>
      </c>
      <c r="C86" s="254" t="s">
        <v>999</v>
      </c>
      <c r="D86" s="254" t="s">
        <v>1000</v>
      </c>
      <c r="E86" s="254" t="s">
        <v>544</v>
      </c>
      <c r="F86" s="362">
        <v>2563877</v>
      </c>
      <c r="G86" s="253">
        <v>236.84</v>
      </c>
      <c r="H86" s="331" t="s">
        <v>775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44239</v>
      </c>
      <c r="B87" s="253" t="s">
        <v>896</v>
      </c>
      <c r="C87" s="254" t="s">
        <v>897</v>
      </c>
      <c r="D87" s="254" t="s">
        <v>918</v>
      </c>
      <c r="E87" s="254" t="s">
        <v>544</v>
      </c>
      <c r="F87" s="362">
        <v>817149</v>
      </c>
      <c r="G87" s="253">
        <v>12.65</v>
      </c>
      <c r="H87" s="331" t="s">
        <v>775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44239</v>
      </c>
      <c r="B88" s="253" t="s">
        <v>896</v>
      </c>
      <c r="C88" s="254" t="s">
        <v>897</v>
      </c>
      <c r="D88" s="254" t="s">
        <v>920</v>
      </c>
      <c r="E88" s="254" t="s">
        <v>544</v>
      </c>
      <c r="F88" s="362">
        <v>530000</v>
      </c>
      <c r="G88" s="253">
        <v>12.6</v>
      </c>
      <c r="H88" s="331" t="s">
        <v>775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44239</v>
      </c>
      <c r="B89" s="253" t="s">
        <v>957</v>
      </c>
      <c r="C89" s="254" t="s">
        <v>1002</v>
      </c>
      <c r="D89" s="254" t="s">
        <v>1003</v>
      </c>
      <c r="E89" s="254" t="s">
        <v>544</v>
      </c>
      <c r="F89" s="362">
        <v>37541</v>
      </c>
      <c r="G89" s="253">
        <v>20.25</v>
      </c>
      <c r="H89" s="331" t="s">
        <v>775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44239</v>
      </c>
      <c r="B90" s="253" t="s">
        <v>1004</v>
      </c>
      <c r="C90" s="254" t="s">
        <v>1005</v>
      </c>
      <c r="D90" s="254" t="s">
        <v>1006</v>
      </c>
      <c r="E90" s="254" t="s">
        <v>544</v>
      </c>
      <c r="F90" s="362">
        <v>938775</v>
      </c>
      <c r="G90" s="253">
        <v>79.56</v>
      </c>
      <c r="H90" s="331" t="s">
        <v>775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44239</v>
      </c>
      <c r="B91" s="253" t="s">
        <v>902</v>
      </c>
      <c r="C91" s="254" t="s">
        <v>903</v>
      </c>
      <c r="D91" s="254" t="s">
        <v>1007</v>
      </c>
      <c r="E91" s="254" t="s">
        <v>544</v>
      </c>
      <c r="F91" s="362">
        <v>67000</v>
      </c>
      <c r="G91" s="253">
        <v>11.85</v>
      </c>
      <c r="H91" s="331" t="s">
        <v>775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44239</v>
      </c>
      <c r="B92" s="253" t="s">
        <v>902</v>
      </c>
      <c r="C92" s="254" t="s">
        <v>903</v>
      </c>
      <c r="D92" s="254" t="s">
        <v>1008</v>
      </c>
      <c r="E92" s="254" t="s">
        <v>544</v>
      </c>
      <c r="F92" s="362">
        <v>30315</v>
      </c>
      <c r="G92" s="253">
        <v>12.52</v>
      </c>
      <c r="H92" s="331" t="s">
        <v>775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44239</v>
      </c>
      <c r="B93" s="253" t="s">
        <v>902</v>
      </c>
      <c r="C93" s="254" t="s">
        <v>903</v>
      </c>
      <c r="D93" s="254" t="s">
        <v>919</v>
      </c>
      <c r="E93" s="254" t="s">
        <v>544</v>
      </c>
      <c r="F93" s="362">
        <v>172407</v>
      </c>
      <c r="G93" s="253">
        <v>12.51</v>
      </c>
      <c r="H93" s="331" t="s">
        <v>775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44239</v>
      </c>
      <c r="B94" s="253" t="s">
        <v>902</v>
      </c>
      <c r="C94" s="254" t="s">
        <v>903</v>
      </c>
      <c r="D94" s="254" t="s">
        <v>917</v>
      </c>
      <c r="E94" s="254" t="s">
        <v>544</v>
      </c>
      <c r="F94" s="362">
        <v>65006</v>
      </c>
      <c r="G94" s="253">
        <v>12.12</v>
      </c>
      <c r="H94" s="331" t="s">
        <v>775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44239</v>
      </c>
      <c r="B95" s="253" t="s">
        <v>902</v>
      </c>
      <c r="C95" s="254" t="s">
        <v>903</v>
      </c>
      <c r="D95" s="254" t="s">
        <v>1013</v>
      </c>
      <c r="E95" s="254" t="s">
        <v>544</v>
      </c>
      <c r="F95" s="362">
        <v>90000</v>
      </c>
      <c r="G95" s="253">
        <v>12.22</v>
      </c>
      <c r="H95" s="331" t="s">
        <v>775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44239</v>
      </c>
      <c r="B96" s="253" t="s">
        <v>902</v>
      </c>
      <c r="C96" s="254" t="s">
        <v>903</v>
      </c>
      <c r="D96" s="254" t="s">
        <v>1009</v>
      </c>
      <c r="E96" s="254" t="s">
        <v>544</v>
      </c>
      <c r="F96" s="362">
        <v>69777</v>
      </c>
      <c r="G96" s="253">
        <v>12.27</v>
      </c>
      <c r="H96" s="331" t="s">
        <v>775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44239</v>
      </c>
      <c r="B97" s="253" t="s">
        <v>904</v>
      </c>
      <c r="C97" s="254" t="s">
        <v>905</v>
      </c>
      <c r="D97" s="254" t="s">
        <v>906</v>
      </c>
      <c r="E97" s="254" t="s">
        <v>544</v>
      </c>
      <c r="F97" s="362">
        <v>7323839</v>
      </c>
      <c r="G97" s="253">
        <v>0.86</v>
      </c>
      <c r="H97" s="331" t="s">
        <v>775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44239</v>
      </c>
      <c r="B98" s="253" t="s">
        <v>1014</v>
      </c>
      <c r="C98" s="254" t="s">
        <v>1015</v>
      </c>
      <c r="D98" s="254" t="s">
        <v>1016</v>
      </c>
      <c r="E98" s="254" t="s">
        <v>544</v>
      </c>
      <c r="F98" s="362">
        <v>28000</v>
      </c>
      <c r="G98" s="253">
        <v>200.37</v>
      </c>
      <c r="H98" s="331" t="s">
        <v>775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44239</v>
      </c>
      <c r="B99" s="253" t="s">
        <v>1014</v>
      </c>
      <c r="C99" s="254" t="s">
        <v>1015</v>
      </c>
      <c r="D99" s="254" t="s">
        <v>1017</v>
      </c>
      <c r="E99" s="254" t="s">
        <v>544</v>
      </c>
      <c r="F99" s="362">
        <v>48000</v>
      </c>
      <c r="G99" s="253">
        <v>201.55</v>
      </c>
      <c r="H99" s="331" t="s">
        <v>775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44239</v>
      </c>
      <c r="B100" s="253" t="s">
        <v>1014</v>
      </c>
      <c r="C100" s="254" t="s">
        <v>1015</v>
      </c>
      <c r="D100" s="254" t="s">
        <v>1018</v>
      </c>
      <c r="E100" s="254" t="s">
        <v>544</v>
      </c>
      <c r="F100" s="362">
        <v>32000</v>
      </c>
      <c r="G100" s="253">
        <v>200.78</v>
      </c>
      <c r="H100" s="331" t="s">
        <v>775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44239</v>
      </c>
      <c r="B101" s="253" t="s">
        <v>1019</v>
      </c>
      <c r="C101" s="254" t="s">
        <v>1020</v>
      </c>
      <c r="D101" s="254" t="s">
        <v>1021</v>
      </c>
      <c r="E101" s="254" t="s">
        <v>544</v>
      </c>
      <c r="F101" s="362">
        <v>500000</v>
      </c>
      <c r="G101" s="253">
        <v>56.97</v>
      </c>
      <c r="H101" s="331" t="s">
        <v>775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44239</v>
      </c>
      <c r="B102" s="253" t="s">
        <v>1010</v>
      </c>
      <c r="C102" s="254" t="s">
        <v>1011</v>
      </c>
      <c r="D102" s="254" t="s">
        <v>847</v>
      </c>
      <c r="E102" s="254" t="s">
        <v>544</v>
      </c>
      <c r="F102" s="362">
        <v>98854</v>
      </c>
      <c r="G102" s="253">
        <v>262.52999999999997</v>
      </c>
      <c r="H102" s="331" t="s">
        <v>775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44239</v>
      </c>
      <c r="B103" s="253" t="s">
        <v>1022</v>
      </c>
      <c r="C103" s="254" t="s">
        <v>1023</v>
      </c>
      <c r="D103" s="254" t="s">
        <v>1024</v>
      </c>
      <c r="E103" s="254" t="s">
        <v>544</v>
      </c>
      <c r="F103" s="362">
        <v>1692249</v>
      </c>
      <c r="G103" s="253">
        <v>2.56</v>
      </c>
      <c r="H103" s="331" t="s">
        <v>775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B104" s="253"/>
      <c r="C104" s="254"/>
      <c r="D104" s="254"/>
      <c r="E104" s="254"/>
      <c r="F104" s="362"/>
      <c r="G104" s="253"/>
      <c r="H104" s="331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B105" s="253"/>
      <c r="C105" s="254"/>
      <c r="D105" s="254"/>
      <c r="E105" s="254"/>
      <c r="F105" s="362"/>
      <c r="G105" s="253"/>
      <c r="H105" s="331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B106" s="253"/>
      <c r="C106" s="254"/>
      <c r="D106" s="254"/>
      <c r="E106" s="254"/>
      <c r="F106" s="362"/>
      <c r="G106" s="253"/>
      <c r="H106" s="331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B107" s="253"/>
      <c r="C107" s="254"/>
      <c r="D107" s="254"/>
      <c r="E107" s="254"/>
      <c r="F107" s="362"/>
      <c r="G107" s="253"/>
      <c r="H107" s="331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B108" s="253"/>
      <c r="C108" s="254"/>
      <c r="D108" s="254"/>
      <c r="E108" s="254"/>
      <c r="F108" s="362"/>
      <c r="G108" s="253"/>
      <c r="H108" s="331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B109" s="253"/>
      <c r="C109" s="254"/>
      <c r="D109" s="254"/>
      <c r="E109" s="254"/>
      <c r="F109" s="362"/>
      <c r="G109" s="253"/>
      <c r="H109" s="331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B110" s="253"/>
      <c r="C110" s="254"/>
      <c r="D110" s="254"/>
      <c r="E110" s="254"/>
      <c r="F110" s="362"/>
      <c r="G110" s="253"/>
      <c r="H110" s="331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B111" s="253"/>
      <c r="C111" s="254"/>
      <c r="D111" s="254"/>
      <c r="E111" s="254"/>
      <c r="F111" s="362"/>
      <c r="G111" s="253"/>
      <c r="H111" s="331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B112" s="253"/>
      <c r="C112" s="254"/>
      <c r="D112" s="254"/>
      <c r="E112" s="254"/>
      <c r="F112" s="362"/>
      <c r="G112" s="253"/>
      <c r="H112" s="331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62"/>
      <c r="G113" s="253"/>
      <c r="H113" s="331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62"/>
      <c r="G114" s="253"/>
      <c r="H114" s="331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62"/>
      <c r="G115" s="253"/>
      <c r="H115" s="331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62"/>
      <c r="G116" s="253"/>
      <c r="H116" s="331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62"/>
      <c r="G117" s="253"/>
      <c r="H117" s="331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62"/>
      <c r="G118" s="253"/>
      <c r="H118" s="331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62"/>
      <c r="G119" s="253"/>
      <c r="H119" s="331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62"/>
      <c r="G120" s="253"/>
      <c r="H120" s="331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62"/>
      <c r="G121" s="253"/>
      <c r="H121" s="331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62"/>
      <c r="G122" s="253"/>
      <c r="H122" s="331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62"/>
      <c r="G123" s="253"/>
      <c r="H123" s="331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62"/>
      <c r="G124" s="253"/>
      <c r="H124" s="331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62"/>
      <c r="G125" s="253"/>
      <c r="H125" s="331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62"/>
      <c r="G126" s="253"/>
      <c r="H126" s="331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62"/>
      <c r="G127" s="253"/>
      <c r="H127" s="331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62"/>
      <c r="G128" s="253"/>
      <c r="H128" s="331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62"/>
      <c r="G129" s="253"/>
      <c r="H129" s="331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62"/>
      <c r="G130" s="253"/>
      <c r="H130" s="331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62"/>
      <c r="G131" s="253"/>
      <c r="H131" s="253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62"/>
      <c r="G132" s="253"/>
      <c r="H132" s="253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62"/>
      <c r="G133" s="253"/>
      <c r="H133" s="253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62"/>
      <c r="G134" s="253"/>
      <c r="H134" s="253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62"/>
      <c r="G135" s="253"/>
      <c r="H135" s="253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62"/>
      <c r="G136" s="253"/>
      <c r="H136" s="253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62"/>
      <c r="G137" s="253"/>
      <c r="H137" s="253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62"/>
      <c r="G138" s="253"/>
      <c r="H138" s="253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62"/>
      <c r="G139" s="253"/>
      <c r="H139" s="253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62"/>
      <c r="G140" s="253"/>
      <c r="H140" s="253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62"/>
      <c r="G141" s="253"/>
      <c r="H141" s="253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62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62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62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62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62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62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62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62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62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62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62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62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62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62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62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62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62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62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62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62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62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62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62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62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62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62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62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62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62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62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62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62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62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62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62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62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62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62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62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62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62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62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62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62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62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62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62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62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62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62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62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62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62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62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62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62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62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62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62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62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62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62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62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62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62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62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62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62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62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62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62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62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62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62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62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62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62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62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62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62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62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62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62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62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62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62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62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62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62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62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62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62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62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62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62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62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62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62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62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62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62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62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62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62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62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62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62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62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62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62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62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62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62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62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62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62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62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62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62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62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62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62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62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62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62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62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62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62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62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62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62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62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62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62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62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62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62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62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62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62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62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62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62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62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62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62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62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62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62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62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62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62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62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62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62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62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62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62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62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62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62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62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62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62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62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62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62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62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62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62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62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62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62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62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62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62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62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62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62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62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62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62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62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62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62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62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62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62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62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62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62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62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62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62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62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62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62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62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62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62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62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62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62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62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62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62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62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62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62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62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62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62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62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62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62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62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62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62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62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62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62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62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2"/>
  <sheetViews>
    <sheetView zoomScale="83" zoomScaleNormal="70" workbookViewId="0">
      <selection activeCell="J73" sqref="J73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848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44242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822</v>
      </c>
      <c r="M9" s="60" t="s">
        <v>821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77">
        <v>1</v>
      </c>
      <c r="B10" s="474">
        <v>44175</v>
      </c>
      <c r="C10" s="455"/>
      <c r="D10" s="453" t="s">
        <v>773</v>
      </c>
      <c r="E10" s="454" t="s">
        <v>558</v>
      </c>
      <c r="F10" s="451">
        <v>1427.5</v>
      </c>
      <c r="G10" s="478">
        <v>1330</v>
      </c>
      <c r="H10" s="451">
        <v>1535</v>
      </c>
      <c r="I10" s="475" t="s">
        <v>830</v>
      </c>
      <c r="J10" s="452" t="s">
        <v>870</v>
      </c>
      <c r="K10" s="476">
        <f t="shared" ref="K10" si="0">H10-F10</f>
        <v>107.5</v>
      </c>
      <c r="L10" s="448">
        <f t="shared" ref="L10" si="1">(F10*-0.8)/100</f>
        <v>-11.42</v>
      </c>
      <c r="M10" s="449">
        <f>(K10+L10)/F10</f>
        <v>6.7306479859894922E-2</v>
      </c>
      <c r="N10" s="452" t="s">
        <v>557</v>
      </c>
      <c r="O10" s="450">
        <v>44231</v>
      </c>
      <c r="P10" s="387"/>
      <c r="Q10" s="61"/>
      <c r="R10" s="327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77">
        <v>2</v>
      </c>
      <c r="B11" s="474">
        <v>44201</v>
      </c>
      <c r="C11" s="455"/>
      <c r="D11" s="453" t="s">
        <v>74</v>
      </c>
      <c r="E11" s="454" t="s">
        <v>558</v>
      </c>
      <c r="F11" s="451">
        <v>3540</v>
      </c>
      <c r="G11" s="478">
        <v>3295</v>
      </c>
      <c r="H11" s="451">
        <f>(3682.5+3520)/2</f>
        <v>3601.25</v>
      </c>
      <c r="I11" s="475" t="s">
        <v>833</v>
      </c>
      <c r="J11" s="452" t="s">
        <v>812</v>
      </c>
      <c r="K11" s="476">
        <f t="shared" ref="K11:K12" si="2">H11-F11</f>
        <v>61.25</v>
      </c>
      <c r="L11" s="448">
        <f t="shared" ref="L11" si="3">(F11*-0.8)/100</f>
        <v>-28.32</v>
      </c>
      <c r="M11" s="449">
        <f>(K11+L11)/F11</f>
        <v>9.3022598870056497E-3</v>
      </c>
      <c r="N11" s="452" t="s">
        <v>557</v>
      </c>
      <c r="O11" s="450">
        <v>44228</v>
      </c>
      <c r="P11" s="463"/>
      <c r="Q11" s="4"/>
      <c r="R11" s="464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20">
        <v>3</v>
      </c>
      <c r="B12" s="521">
        <v>44229</v>
      </c>
      <c r="C12" s="522"/>
      <c r="D12" s="453" t="s">
        <v>403</v>
      </c>
      <c r="E12" s="523" t="s">
        <v>558</v>
      </c>
      <c r="F12" s="451">
        <v>2197.5</v>
      </c>
      <c r="G12" s="524">
        <v>2070</v>
      </c>
      <c r="H12" s="451">
        <v>2357.5</v>
      </c>
      <c r="I12" s="525" t="s">
        <v>851</v>
      </c>
      <c r="J12" s="476" t="s">
        <v>889</v>
      </c>
      <c r="K12" s="476">
        <f t="shared" si="2"/>
        <v>160</v>
      </c>
      <c r="L12" s="448">
        <f>(F12*-0.8)/100</f>
        <v>-17.579999999999998</v>
      </c>
      <c r="M12" s="449">
        <f t="shared" ref="M12" si="4">(K12+L12)/F12</f>
        <v>6.481001137656428E-2</v>
      </c>
      <c r="N12" s="526" t="s">
        <v>557</v>
      </c>
      <c r="O12" s="450">
        <v>43869</v>
      </c>
      <c r="P12" s="463"/>
      <c r="Q12" s="4"/>
      <c r="R12" s="464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492">
        <v>4</v>
      </c>
      <c r="B13" s="493">
        <v>44229</v>
      </c>
      <c r="C13" s="425"/>
      <c r="D13" s="418" t="s">
        <v>114</v>
      </c>
      <c r="E13" s="419" t="s">
        <v>558</v>
      </c>
      <c r="F13" s="393" t="s">
        <v>849</v>
      </c>
      <c r="G13" s="497">
        <v>2090</v>
      </c>
      <c r="H13" s="393"/>
      <c r="I13" s="495" t="s">
        <v>850</v>
      </c>
      <c r="J13" s="358" t="s">
        <v>559</v>
      </c>
      <c r="K13" s="494"/>
      <c r="L13" s="412"/>
      <c r="M13" s="408"/>
      <c r="N13" s="358"/>
      <c r="O13" s="415"/>
      <c r="P13" s="463"/>
      <c r="Q13" s="4"/>
      <c r="R13" s="464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77">
        <v>5</v>
      </c>
      <c r="B14" s="474">
        <v>44231</v>
      </c>
      <c r="C14" s="455"/>
      <c r="D14" s="453" t="s">
        <v>268</v>
      </c>
      <c r="E14" s="454" t="s">
        <v>558</v>
      </c>
      <c r="F14" s="451">
        <v>2190</v>
      </c>
      <c r="G14" s="478">
        <v>1995</v>
      </c>
      <c r="H14" s="451">
        <v>2330</v>
      </c>
      <c r="I14" s="475">
        <v>2500</v>
      </c>
      <c r="J14" s="452" t="s">
        <v>685</v>
      </c>
      <c r="K14" s="476">
        <f t="shared" ref="K14:K15" si="5">H14-F14</f>
        <v>140</v>
      </c>
      <c r="L14" s="448">
        <f>(F14*-0.07)/100</f>
        <v>-1.5330000000000001</v>
      </c>
      <c r="M14" s="449">
        <f t="shared" ref="M14:M15" si="6">(K14+L14)/F14</f>
        <v>6.3226940639269411E-2</v>
      </c>
      <c r="N14" s="452" t="s">
        <v>557</v>
      </c>
      <c r="O14" s="482">
        <v>43865</v>
      </c>
      <c r="P14" s="463"/>
      <c r="Q14" s="4"/>
      <c r="R14" s="464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477">
        <v>6</v>
      </c>
      <c r="B15" s="474">
        <v>44236</v>
      </c>
      <c r="C15" s="455"/>
      <c r="D15" s="453" t="s">
        <v>773</v>
      </c>
      <c r="E15" s="454" t="s">
        <v>558</v>
      </c>
      <c r="F15" s="451">
        <v>1597.5</v>
      </c>
      <c r="G15" s="478">
        <v>1514</v>
      </c>
      <c r="H15" s="451">
        <v>1702.5</v>
      </c>
      <c r="I15" s="475" t="s">
        <v>888</v>
      </c>
      <c r="J15" s="476" t="s">
        <v>923</v>
      </c>
      <c r="K15" s="476">
        <f t="shared" si="5"/>
        <v>105</v>
      </c>
      <c r="L15" s="448">
        <f>(F15*-0.8)/100</f>
        <v>-12.78</v>
      </c>
      <c r="M15" s="449">
        <f t="shared" si="6"/>
        <v>5.772769953051643E-2</v>
      </c>
      <c r="N15" s="526" t="s">
        <v>557</v>
      </c>
      <c r="O15" s="450">
        <v>43873</v>
      </c>
      <c r="P15" s="463"/>
      <c r="Q15" s="4"/>
      <c r="R15" s="464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92">
        <v>7</v>
      </c>
      <c r="B16" s="528">
        <v>44236</v>
      </c>
      <c r="C16" s="425"/>
      <c r="D16" s="418" t="s">
        <v>268</v>
      </c>
      <c r="E16" s="419" t="s">
        <v>558</v>
      </c>
      <c r="F16" s="393" t="s">
        <v>890</v>
      </c>
      <c r="G16" s="497">
        <v>2070</v>
      </c>
      <c r="H16" s="393"/>
      <c r="I16" s="495" t="s">
        <v>891</v>
      </c>
      <c r="J16" s="358" t="s">
        <v>559</v>
      </c>
      <c r="K16" s="494"/>
      <c r="L16" s="412"/>
      <c r="M16" s="408"/>
      <c r="N16" s="358"/>
      <c r="O16" s="415"/>
      <c r="P16" s="463"/>
      <c r="Q16" s="4"/>
      <c r="R16" s="464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27"/>
      <c r="B17" s="528"/>
      <c r="C17" s="425"/>
      <c r="D17" s="418"/>
      <c r="E17" s="419"/>
      <c r="F17" s="393"/>
      <c r="G17" s="497"/>
      <c r="H17" s="393"/>
      <c r="I17" s="530"/>
      <c r="J17" s="358"/>
      <c r="K17" s="529"/>
      <c r="L17" s="412"/>
      <c r="M17" s="408"/>
      <c r="N17" s="358"/>
      <c r="O17" s="415"/>
      <c r="P17" s="463"/>
      <c r="Q17" s="4"/>
      <c r="R17" s="46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27"/>
      <c r="B18" s="528"/>
      <c r="C18" s="425"/>
      <c r="D18" s="418"/>
      <c r="E18" s="419"/>
      <c r="F18" s="393"/>
      <c r="G18" s="497"/>
      <c r="H18" s="393"/>
      <c r="I18" s="530"/>
      <c r="J18" s="358"/>
      <c r="K18" s="529"/>
      <c r="L18" s="412"/>
      <c r="M18" s="408"/>
      <c r="N18" s="358"/>
      <c r="O18" s="415"/>
      <c r="P18" s="463"/>
      <c r="Q18" s="4"/>
      <c r="R18" s="46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64"/>
      <c r="B19" s="379"/>
      <c r="C19" s="380"/>
      <c r="D19" s="391"/>
      <c r="E19" s="384"/>
      <c r="F19" s="384"/>
      <c r="G19" s="389"/>
      <c r="H19" s="384"/>
      <c r="I19" s="381"/>
      <c r="J19" s="386"/>
      <c r="K19" s="386"/>
      <c r="L19" s="394"/>
      <c r="M19" s="357"/>
      <c r="N19" s="367"/>
      <c r="O19" s="363"/>
      <c r="P19" s="387"/>
      <c r="Q19" s="61"/>
      <c r="R19" s="327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9"/>
      <c r="B20" s="440"/>
      <c r="C20" s="441"/>
      <c r="D20" s="442"/>
      <c r="E20" s="443"/>
      <c r="F20" s="443"/>
      <c r="G20" s="406"/>
      <c r="H20" s="443"/>
      <c r="I20" s="444"/>
      <c r="J20" s="407"/>
      <c r="K20" s="407"/>
      <c r="L20" s="445"/>
      <c r="M20" s="76"/>
      <c r="N20" s="446"/>
      <c r="O20" s="447"/>
      <c r="P20" s="387"/>
      <c r="Q20" s="61"/>
      <c r="R20" s="327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9"/>
      <c r="B21" s="440"/>
      <c r="C21" s="441"/>
      <c r="D21" s="442"/>
      <c r="E21" s="443"/>
      <c r="F21" s="443"/>
      <c r="G21" s="406"/>
      <c r="H21" s="443"/>
      <c r="I21" s="444"/>
      <c r="J21" s="407"/>
      <c r="K21" s="407"/>
      <c r="L21" s="445"/>
      <c r="M21" s="76"/>
      <c r="N21" s="446"/>
      <c r="O21" s="447"/>
      <c r="P21" s="387"/>
      <c r="Q21" s="61"/>
      <c r="R21" s="327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561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95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562</v>
      </c>
      <c r="B23" s="20"/>
      <c r="C23" s="20"/>
      <c r="D23" s="20"/>
      <c r="F23" s="27" t="s">
        <v>563</v>
      </c>
      <c r="G23" s="14"/>
      <c r="H23" s="28"/>
      <c r="I23" s="33"/>
      <c r="J23" s="64"/>
      <c r="K23" s="65"/>
      <c r="L23" s="396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564</v>
      </c>
      <c r="B24" s="20"/>
      <c r="C24" s="20"/>
      <c r="D24" s="20"/>
      <c r="E24" s="29"/>
      <c r="F24" s="27" t="s">
        <v>565</v>
      </c>
      <c r="G24" s="14"/>
      <c r="H24" s="28"/>
      <c r="I24" s="33"/>
      <c r="J24" s="64"/>
      <c r="K24" s="65"/>
      <c r="L24" s="396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96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566</v>
      </c>
      <c r="C26" s="30"/>
      <c r="D26" s="30"/>
      <c r="E26" s="30"/>
      <c r="F26" s="31"/>
      <c r="G26" s="29"/>
      <c r="H26" s="29"/>
      <c r="I26" s="70"/>
      <c r="J26" s="71"/>
      <c r="K26" s="72"/>
      <c r="L26" s="397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535</v>
      </c>
      <c r="C27" s="18"/>
      <c r="D27" s="19" t="s">
        <v>546</v>
      </c>
      <c r="E27" s="18" t="s">
        <v>547</v>
      </c>
      <c r="F27" s="18" t="s">
        <v>548</v>
      </c>
      <c r="G27" s="18" t="s">
        <v>567</v>
      </c>
      <c r="H27" s="18" t="s">
        <v>550</v>
      </c>
      <c r="I27" s="18" t="s">
        <v>551</v>
      </c>
      <c r="J27" s="18" t="s">
        <v>552</v>
      </c>
      <c r="K27" s="59" t="s">
        <v>568</v>
      </c>
      <c r="L27" s="398" t="s">
        <v>822</v>
      </c>
      <c r="M27" s="60" t="s">
        <v>821</v>
      </c>
      <c r="N27" s="18" t="s">
        <v>555</v>
      </c>
      <c r="O27" s="75" t="s">
        <v>556</v>
      </c>
      <c r="P27" s="4"/>
      <c r="Q27" s="37"/>
      <c r="R27" s="35"/>
      <c r="S27" s="35"/>
      <c r="T27" s="35"/>
    </row>
    <row r="28" spans="1:38" s="375" customFormat="1" ht="15" customHeight="1">
      <c r="A28" s="499">
        <v>1</v>
      </c>
      <c r="B28" s="500">
        <v>44228</v>
      </c>
      <c r="C28" s="455"/>
      <c r="D28" s="453" t="s">
        <v>68</v>
      </c>
      <c r="E28" s="454" t="s">
        <v>558</v>
      </c>
      <c r="F28" s="451">
        <v>566</v>
      </c>
      <c r="G28" s="451">
        <v>548</v>
      </c>
      <c r="H28" s="451">
        <v>577</v>
      </c>
      <c r="I28" s="452">
        <v>600</v>
      </c>
      <c r="J28" s="452" t="s">
        <v>857</v>
      </c>
      <c r="K28" s="476">
        <f t="shared" ref="K28:K29" si="7">H28-F28</f>
        <v>11</v>
      </c>
      <c r="L28" s="448">
        <f>(F28*-0.07)/100</f>
        <v>-0.39620000000000005</v>
      </c>
      <c r="M28" s="449">
        <f t="shared" ref="M28:M29" si="8">(K28+L28)/F28</f>
        <v>1.8734628975265018E-2</v>
      </c>
      <c r="N28" s="452" t="s">
        <v>557</v>
      </c>
      <c r="O28" s="482">
        <v>44228</v>
      </c>
      <c r="P28" s="4"/>
      <c r="Q28" s="4"/>
      <c r="R28" s="330" t="s">
        <v>560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75" customFormat="1" ht="15" customHeight="1">
      <c r="A29" s="511">
        <v>2</v>
      </c>
      <c r="B29" s="512">
        <v>44229</v>
      </c>
      <c r="C29" s="513"/>
      <c r="D29" s="514" t="s">
        <v>80</v>
      </c>
      <c r="E29" s="480" t="s">
        <v>558</v>
      </c>
      <c r="F29" s="480">
        <v>627.5</v>
      </c>
      <c r="G29" s="515">
        <v>609</v>
      </c>
      <c r="H29" s="515">
        <v>608.5</v>
      </c>
      <c r="I29" s="480">
        <v>660</v>
      </c>
      <c r="J29" s="481" t="s">
        <v>880</v>
      </c>
      <c r="K29" s="516">
        <f t="shared" si="7"/>
        <v>-19</v>
      </c>
      <c r="L29" s="517">
        <f t="shared" ref="L29:L34" si="9">(F29*-0.7)/100</f>
        <v>-4.3925000000000001</v>
      </c>
      <c r="M29" s="518">
        <f t="shared" si="8"/>
        <v>-3.7278884462151392E-2</v>
      </c>
      <c r="N29" s="481" t="s">
        <v>621</v>
      </c>
      <c r="O29" s="519">
        <v>44235</v>
      </c>
      <c r="P29" s="4"/>
      <c r="Q29" s="4"/>
      <c r="R29" s="330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75" customFormat="1" ht="15" customHeight="1">
      <c r="A30" s="499">
        <v>3</v>
      </c>
      <c r="B30" s="500">
        <v>44229</v>
      </c>
      <c r="C30" s="455"/>
      <c r="D30" s="453" t="s">
        <v>141</v>
      </c>
      <c r="E30" s="454" t="s">
        <v>558</v>
      </c>
      <c r="F30" s="451">
        <v>576.5</v>
      </c>
      <c r="G30" s="451">
        <v>560</v>
      </c>
      <c r="H30" s="451">
        <v>590</v>
      </c>
      <c r="I30" s="452" t="s">
        <v>855</v>
      </c>
      <c r="J30" s="452" t="s">
        <v>858</v>
      </c>
      <c r="K30" s="476">
        <f t="shared" ref="K30" si="10">H30-F30</f>
        <v>13.5</v>
      </c>
      <c r="L30" s="448">
        <f t="shared" si="9"/>
        <v>-4.0354999999999999</v>
      </c>
      <c r="M30" s="449">
        <f t="shared" ref="M30" si="11">(K30+L30)/F30</f>
        <v>1.6417172593235042E-2</v>
      </c>
      <c r="N30" s="452" t="s">
        <v>557</v>
      </c>
      <c r="O30" s="450">
        <v>44231</v>
      </c>
      <c r="P30" s="4"/>
      <c r="Q30" s="4"/>
      <c r="R30" s="330" t="s">
        <v>794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75" customFormat="1" ht="15" customHeight="1">
      <c r="A31" s="506">
        <v>4</v>
      </c>
      <c r="B31" s="500">
        <v>44229</v>
      </c>
      <c r="C31" s="507"/>
      <c r="D31" s="508" t="s">
        <v>68</v>
      </c>
      <c r="E31" s="451" t="s">
        <v>558</v>
      </c>
      <c r="F31" s="451">
        <v>601.5</v>
      </c>
      <c r="G31" s="509">
        <v>585</v>
      </c>
      <c r="H31" s="509">
        <v>615.5</v>
      </c>
      <c r="I31" s="451">
        <v>630</v>
      </c>
      <c r="J31" s="452" t="s">
        <v>858</v>
      </c>
      <c r="K31" s="476">
        <f t="shared" ref="K31" si="12">H31-F31</f>
        <v>14</v>
      </c>
      <c r="L31" s="448">
        <f t="shared" si="9"/>
        <v>-4.2104999999999997</v>
      </c>
      <c r="M31" s="449">
        <f t="shared" ref="M31" si="13">(K31+L31)/F31</f>
        <v>1.6275145469659184E-2</v>
      </c>
      <c r="N31" s="452" t="s">
        <v>557</v>
      </c>
      <c r="O31" s="450">
        <v>44230</v>
      </c>
      <c r="P31" s="4"/>
      <c r="Q31" s="4"/>
      <c r="R31" s="330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75" customFormat="1" ht="15" customHeight="1">
      <c r="A32" s="499">
        <v>5</v>
      </c>
      <c r="B32" s="500">
        <v>44230</v>
      </c>
      <c r="C32" s="455"/>
      <c r="D32" s="453" t="s">
        <v>131</v>
      </c>
      <c r="E32" s="454" t="s">
        <v>558</v>
      </c>
      <c r="F32" s="451">
        <v>1844</v>
      </c>
      <c r="G32" s="451">
        <v>1790</v>
      </c>
      <c r="H32" s="451">
        <v>1887.5</v>
      </c>
      <c r="I32" s="452" t="s">
        <v>863</v>
      </c>
      <c r="J32" s="452" t="s">
        <v>871</v>
      </c>
      <c r="K32" s="476">
        <f t="shared" ref="K32" si="14">H32-F32</f>
        <v>43.5</v>
      </c>
      <c r="L32" s="448">
        <f t="shared" si="9"/>
        <v>-12.907999999999999</v>
      </c>
      <c r="M32" s="449">
        <f t="shared" ref="M32" si="15">(K32+L32)/F32</f>
        <v>1.6590021691973968E-2</v>
      </c>
      <c r="N32" s="452" t="s">
        <v>557</v>
      </c>
      <c r="O32" s="450">
        <v>44231</v>
      </c>
      <c r="P32" s="4"/>
      <c r="Q32" s="4"/>
      <c r="R32" s="330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75" customFormat="1" ht="15" customHeight="1">
      <c r="A33" s="511">
        <v>6</v>
      </c>
      <c r="B33" s="512">
        <v>44231</v>
      </c>
      <c r="C33" s="513"/>
      <c r="D33" s="514" t="s">
        <v>68</v>
      </c>
      <c r="E33" s="480" t="s">
        <v>558</v>
      </c>
      <c r="F33" s="480">
        <v>612.5</v>
      </c>
      <c r="G33" s="515">
        <v>598</v>
      </c>
      <c r="H33" s="515">
        <v>592.5</v>
      </c>
      <c r="I33" s="480" t="s">
        <v>872</v>
      </c>
      <c r="J33" s="481" t="s">
        <v>877</v>
      </c>
      <c r="K33" s="516">
        <f t="shared" ref="K33:K34" si="16">H33-F33</f>
        <v>-20</v>
      </c>
      <c r="L33" s="517">
        <f t="shared" si="9"/>
        <v>-4.2874999999999996</v>
      </c>
      <c r="M33" s="518">
        <f t="shared" ref="M33:M34" si="17">(K33+L33)/F33</f>
        <v>-3.9653061224489798E-2</v>
      </c>
      <c r="N33" s="481" t="s">
        <v>621</v>
      </c>
      <c r="O33" s="519">
        <v>44232</v>
      </c>
      <c r="P33" s="4"/>
      <c r="Q33" s="4"/>
      <c r="R33" s="330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75" customFormat="1" ht="15" customHeight="1">
      <c r="A34" s="499">
        <v>7</v>
      </c>
      <c r="B34" s="500">
        <v>44231</v>
      </c>
      <c r="C34" s="455"/>
      <c r="D34" s="453" t="s">
        <v>117</v>
      </c>
      <c r="E34" s="454" t="s">
        <v>558</v>
      </c>
      <c r="F34" s="451">
        <v>472</v>
      </c>
      <c r="G34" s="451">
        <v>457</v>
      </c>
      <c r="H34" s="451">
        <v>485</v>
      </c>
      <c r="I34" s="452" t="s">
        <v>873</v>
      </c>
      <c r="J34" s="452" t="s">
        <v>907</v>
      </c>
      <c r="K34" s="476">
        <f t="shared" si="16"/>
        <v>13</v>
      </c>
      <c r="L34" s="448">
        <f t="shared" si="9"/>
        <v>-3.3039999999999998</v>
      </c>
      <c r="M34" s="449">
        <f t="shared" si="17"/>
        <v>2.0542372881355932E-2</v>
      </c>
      <c r="N34" s="452" t="s">
        <v>557</v>
      </c>
      <c r="O34" s="450">
        <v>44238</v>
      </c>
      <c r="P34" s="4"/>
      <c r="Q34" s="4"/>
      <c r="R34" s="330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75" customFormat="1" ht="15" customHeight="1">
      <c r="A35" s="499">
        <v>8</v>
      </c>
      <c r="B35" s="500">
        <v>44232</v>
      </c>
      <c r="C35" s="455"/>
      <c r="D35" s="453" t="s">
        <v>773</v>
      </c>
      <c r="E35" s="454" t="s">
        <v>558</v>
      </c>
      <c r="F35" s="451">
        <v>1520</v>
      </c>
      <c r="G35" s="451">
        <v>1469</v>
      </c>
      <c r="H35" s="451">
        <v>1560</v>
      </c>
      <c r="I35" s="452" t="s">
        <v>860</v>
      </c>
      <c r="J35" s="452" t="s">
        <v>594</v>
      </c>
      <c r="K35" s="476">
        <f t="shared" ref="K35:K36" si="18">H35-F35</f>
        <v>40</v>
      </c>
      <c r="L35" s="448">
        <f>(F35*-0.07)/100</f>
        <v>-1.0640000000000001</v>
      </c>
      <c r="M35" s="449">
        <f t="shared" ref="M35:M36" si="19">(K35+L35)/F35</f>
        <v>2.561578947368421E-2</v>
      </c>
      <c r="N35" s="452" t="s">
        <v>557</v>
      </c>
      <c r="O35" s="482">
        <v>44232</v>
      </c>
      <c r="P35" s="4"/>
      <c r="Q35" s="4"/>
      <c r="R35" s="330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75" customFormat="1" ht="15" customHeight="1">
      <c r="A36" s="511">
        <v>9</v>
      </c>
      <c r="B36" s="512">
        <v>44235</v>
      </c>
      <c r="C36" s="513"/>
      <c r="D36" s="514" t="s">
        <v>881</v>
      </c>
      <c r="E36" s="480" t="s">
        <v>558</v>
      </c>
      <c r="F36" s="480">
        <v>221</v>
      </c>
      <c r="G36" s="515">
        <v>214.5</v>
      </c>
      <c r="H36" s="515">
        <v>214.5</v>
      </c>
      <c r="I36" s="480" t="s">
        <v>882</v>
      </c>
      <c r="J36" s="481" t="s">
        <v>924</v>
      </c>
      <c r="K36" s="516">
        <f t="shared" si="18"/>
        <v>-6.5</v>
      </c>
      <c r="L36" s="517">
        <f t="shared" ref="L36" si="20">(F36*-0.7)/100</f>
        <v>-1.5469999999999999</v>
      </c>
      <c r="M36" s="518">
        <f t="shared" si="19"/>
        <v>-3.6411764705882359E-2</v>
      </c>
      <c r="N36" s="481" t="s">
        <v>621</v>
      </c>
      <c r="O36" s="519">
        <v>44232</v>
      </c>
      <c r="P36" s="4"/>
      <c r="Q36" s="4"/>
      <c r="R36" s="330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75" customFormat="1" ht="15" customHeight="1">
      <c r="A37" s="499">
        <v>10</v>
      </c>
      <c r="B37" s="500">
        <v>44237</v>
      </c>
      <c r="C37" s="455"/>
      <c r="D37" s="453" t="s">
        <v>126</v>
      </c>
      <c r="E37" s="454" t="s">
        <v>558</v>
      </c>
      <c r="F37" s="451">
        <v>224.5</v>
      </c>
      <c r="G37" s="451">
        <v>218</v>
      </c>
      <c r="H37" s="451">
        <v>227.75</v>
      </c>
      <c r="I37" s="452">
        <v>235</v>
      </c>
      <c r="J37" s="452" t="s">
        <v>927</v>
      </c>
      <c r="K37" s="476">
        <f t="shared" ref="K37" si="21">H37-F37</f>
        <v>3.25</v>
      </c>
      <c r="L37" s="448">
        <f>(F37*-0.07)/100</f>
        <v>-0.15715000000000001</v>
      </c>
      <c r="M37" s="449">
        <f t="shared" ref="M37" si="22">(K37+L37)/F37</f>
        <v>1.3776614699331847E-2</v>
      </c>
      <c r="N37" s="452" t="s">
        <v>557</v>
      </c>
      <c r="O37" s="482">
        <v>44237</v>
      </c>
      <c r="P37" s="4"/>
      <c r="Q37" s="4"/>
      <c r="R37" s="330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75" customFormat="1" ht="15" customHeight="1">
      <c r="A38" s="400">
        <v>11</v>
      </c>
      <c r="B38" s="424">
        <v>44239</v>
      </c>
      <c r="C38" s="427"/>
      <c r="D38" s="392" t="s">
        <v>97</v>
      </c>
      <c r="E38" s="393" t="s">
        <v>558</v>
      </c>
      <c r="F38" s="393" t="s">
        <v>925</v>
      </c>
      <c r="G38" s="428">
        <v>207</v>
      </c>
      <c r="H38" s="428"/>
      <c r="I38" s="393" t="s">
        <v>926</v>
      </c>
      <c r="J38" s="498" t="s">
        <v>559</v>
      </c>
      <c r="K38" s="358"/>
      <c r="L38" s="410"/>
      <c r="M38" s="408"/>
      <c r="N38" s="386"/>
      <c r="O38" s="399"/>
      <c r="P38" s="4"/>
      <c r="Q38" s="4"/>
      <c r="R38" s="330"/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75" customFormat="1" ht="15" customHeight="1">
      <c r="A39" s="506">
        <v>12</v>
      </c>
      <c r="B39" s="500">
        <v>44239</v>
      </c>
      <c r="C39" s="507"/>
      <c r="D39" s="508" t="s">
        <v>145</v>
      </c>
      <c r="E39" s="451" t="s">
        <v>558</v>
      </c>
      <c r="F39" s="451">
        <v>173</v>
      </c>
      <c r="G39" s="509">
        <v>168</v>
      </c>
      <c r="H39" s="509">
        <v>183.5</v>
      </c>
      <c r="I39" s="451">
        <v>185</v>
      </c>
      <c r="J39" s="452" t="s">
        <v>887</v>
      </c>
      <c r="K39" s="476">
        <f t="shared" ref="K39" si="23">H39-F39</f>
        <v>10.5</v>
      </c>
      <c r="L39" s="448">
        <f>(F39*-0.07)/100</f>
        <v>-0.12110000000000001</v>
      </c>
      <c r="M39" s="449">
        <f t="shared" ref="M39" si="24">(K39+L39)/F39</f>
        <v>5.9993641618497108E-2</v>
      </c>
      <c r="N39" s="452" t="s">
        <v>557</v>
      </c>
      <c r="O39" s="482">
        <v>44239</v>
      </c>
      <c r="P39" s="4"/>
      <c r="Q39" s="4"/>
      <c r="R39" s="330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75" customFormat="1" ht="15" customHeight="1">
      <c r="A40" s="400"/>
      <c r="B40" s="424"/>
      <c r="C40" s="427"/>
      <c r="D40" s="392"/>
      <c r="E40" s="393"/>
      <c r="F40" s="393"/>
      <c r="G40" s="428"/>
      <c r="H40" s="428"/>
      <c r="I40" s="393"/>
      <c r="J40" s="400"/>
      <c r="K40" s="358"/>
      <c r="L40" s="410"/>
      <c r="M40" s="408"/>
      <c r="N40" s="386"/>
      <c r="O40" s="399"/>
      <c r="P40" s="4"/>
      <c r="Q40" s="4"/>
      <c r="R40" s="330"/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75" customFormat="1" ht="15" customHeight="1">
      <c r="A41" s="400"/>
      <c r="B41" s="424"/>
      <c r="C41" s="427"/>
      <c r="D41" s="392"/>
      <c r="E41" s="393"/>
      <c r="F41" s="393"/>
      <c r="G41" s="428"/>
      <c r="H41" s="428"/>
      <c r="I41" s="393"/>
      <c r="J41" s="400"/>
      <c r="K41" s="358"/>
      <c r="L41" s="410"/>
      <c r="M41" s="408"/>
      <c r="N41" s="386"/>
      <c r="O41" s="399"/>
      <c r="P41" s="4"/>
      <c r="Q41" s="4"/>
      <c r="R41" s="330"/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75" customFormat="1" ht="15" customHeight="1">
      <c r="A42" s="400"/>
      <c r="B42" s="424"/>
      <c r="C42" s="427"/>
      <c r="D42" s="392"/>
      <c r="E42" s="393"/>
      <c r="F42" s="393"/>
      <c r="G42" s="428"/>
      <c r="H42" s="428"/>
      <c r="I42" s="393"/>
      <c r="J42" s="400"/>
      <c r="K42" s="358"/>
      <c r="L42" s="410"/>
      <c r="M42" s="408"/>
      <c r="N42" s="386"/>
      <c r="O42" s="399"/>
      <c r="P42" s="4"/>
      <c r="Q42" s="4"/>
      <c r="R42" s="330"/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75" customFormat="1" ht="15" customHeight="1">
      <c r="A43" s="400"/>
      <c r="B43" s="424"/>
      <c r="C43" s="427"/>
      <c r="D43" s="392"/>
      <c r="E43" s="393"/>
      <c r="F43" s="393"/>
      <c r="G43" s="428"/>
      <c r="H43" s="428"/>
      <c r="I43" s="393"/>
      <c r="J43" s="400"/>
      <c r="K43" s="358"/>
      <c r="L43" s="410"/>
      <c r="M43" s="408"/>
      <c r="N43" s="386"/>
      <c r="O43" s="399"/>
      <c r="P43" s="4"/>
      <c r="Q43" s="4"/>
      <c r="R43" s="330"/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75" customFormat="1" ht="15" customHeight="1">
      <c r="A44" s="400"/>
      <c r="B44" s="424"/>
      <c r="C44" s="427"/>
      <c r="D44" s="392"/>
      <c r="E44" s="393"/>
      <c r="F44" s="393"/>
      <c r="G44" s="428"/>
      <c r="H44" s="428"/>
      <c r="I44" s="393"/>
      <c r="J44" s="358"/>
      <c r="K44" s="358"/>
      <c r="L44" s="410"/>
      <c r="M44" s="408"/>
      <c r="N44" s="386"/>
      <c r="O44" s="399"/>
      <c r="P44" s="4"/>
      <c r="Q44" s="4"/>
      <c r="R44" s="330"/>
      <c r="S44" s="37"/>
      <c r="T44" s="37"/>
      <c r="U44" s="37"/>
      <c r="V44" s="37"/>
      <c r="W44" s="37"/>
      <c r="X44" s="37"/>
      <c r="Y44" s="37"/>
      <c r="Z44" s="37"/>
      <c r="AA44" s="37"/>
    </row>
    <row r="45" spans="1:34" ht="44.25" customHeight="1">
      <c r="A45" s="20" t="s">
        <v>561</v>
      </c>
      <c r="B45" s="36"/>
      <c r="C45" s="36"/>
      <c r="D45" s="37"/>
      <c r="E45" s="33"/>
      <c r="F45" s="33"/>
      <c r="G45" s="32"/>
      <c r="H45" s="32" t="s">
        <v>824</v>
      </c>
      <c r="I45" s="33"/>
      <c r="J45" s="14"/>
      <c r="K45" s="76"/>
      <c r="L45" s="77"/>
      <c r="M45" s="76"/>
      <c r="N45" s="78"/>
      <c r="O45" s="76"/>
      <c r="P45" s="4"/>
      <c r="Q45" s="416"/>
      <c r="R45" s="429"/>
      <c r="S45" s="416"/>
      <c r="T45" s="416"/>
      <c r="U45" s="416"/>
      <c r="V45" s="416"/>
      <c r="W45" s="416"/>
      <c r="X45" s="416"/>
      <c r="Y45" s="416"/>
      <c r="Z45" s="37"/>
      <c r="AA45" s="37"/>
      <c r="AB45" s="37"/>
    </row>
    <row r="46" spans="1:34" s="3" customFormat="1">
      <c r="A46" s="26" t="s">
        <v>562</v>
      </c>
      <c r="B46" s="20"/>
      <c r="C46" s="20"/>
      <c r="D46" s="20"/>
      <c r="E46" s="2"/>
      <c r="F46" s="27" t="s">
        <v>563</v>
      </c>
      <c r="G46" s="38"/>
      <c r="H46" s="39"/>
      <c r="I46" s="79"/>
      <c r="J46" s="14"/>
      <c r="K46" s="80"/>
      <c r="L46" s="81"/>
      <c r="M46" s="82"/>
      <c r="N46" s="83"/>
      <c r="O46" s="84"/>
      <c r="P46" s="2"/>
      <c r="Q46" s="1"/>
      <c r="R46" s="9"/>
      <c r="Z46" s="6"/>
      <c r="AA46" s="6"/>
      <c r="AB46" s="6"/>
      <c r="AC46" s="6"/>
      <c r="AD46" s="6"/>
      <c r="AE46" s="6"/>
      <c r="AF46" s="6"/>
      <c r="AG46" s="6"/>
      <c r="AH46" s="6"/>
    </row>
    <row r="47" spans="1:34" s="6" customFormat="1" ht="14.25" customHeight="1">
      <c r="A47" s="26"/>
      <c r="B47" s="20"/>
      <c r="C47" s="20"/>
      <c r="D47" s="20"/>
      <c r="E47" s="29"/>
      <c r="F47" s="27" t="s">
        <v>565</v>
      </c>
      <c r="G47" s="38"/>
      <c r="H47" s="39"/>
      <c r="I47" s="79"/>
      <c r="J47" s="14"/>
      <c r="K47" s="80"/>
      <c r="L47" s="81"/>
      <c r="M47" s="82"/>
      <c r="N47" s="83"/>
      <c r="O47" s="84"/>
      <c r="P47" s="2"/>
      <c r="Q47" s="1"/>
      <c r="R47" s="9"/>
      <c r="S47" s="3"/>
      <c r="Y47" s="3"/>
      <c r="Z47" s="3"/>
    </row>
    <row r="48" spans="1:34" s="6" customFormat="1" ht="14.25" customHeight="1">
      <c r="A48" s="20"/>
      <c r="B48" s="20"/>
      <c r="C48" s="20"/>
      <c r="D48" s="20"/>
      <c r="E48" s="29"/>
      <c r="F48" s="14"/>
      <c r="G48" s="14"/>
      <c r="H48" s="28"/>
      <c r="I48" s="33"/>
      <c r="J48" s="68"/>
      <c r="K48" s="65"/>
      <c r="L48" s="66"/>
      <c r="M48" s="14"/>
      <c r="N48" s="69"/>
      <c r="O48" s="54"/>
      <c r="P48" s="5"/>
      <c r="Q48" s="1"/>
      <c r="R48" s="9"/>
      <c r="S48" s="3"/>
      <c r="Y48" s="3"/>
      <c r="Z48" s="3"/>
    </row>
    <row r="49" spans="1:34" s="6" customFormat="1" ht="15">
      <c r="A49" s="40" t="s">
        <v>572</v>
      </c>
      <c r="B49" s="40"/>
      <c r="C49" s="40"/>
      <c r="D49" s="40"/>
      <c r="E49" s="29"/>
      <c r="F49" s="14"/>
      <c r="G49" s="9"/>
      <c r="H49" s="14"/>
      <c r="I49" s="9"/>
      <c r="J49" s="85"/>
      <c r="K49" s="9"/>
      <c r="L49" s="9"/>
      <c r="M49" s="9"/>
      <c r="N49" s="9"/>
      <c r="O49" s="86"/>
      <c r="P49"/>
      <c r="Q49" s="1"/>
      <c r="R49" s="9"/>
      <c r="S49" s="3"/>
      <c r="Y49" s="3"/>
      <c r="Z49" s="3"/>
    </row>
    <row r="50" spans="1:34" s="6" customFormat="1" ht="38.25">
      <c r="A50" s="18" t="s">
        <v>16</v>
      </c>
      <c r="B50" s="18" t="s">
        <v>535</v>
      </c>
      <c r="C50" s="18"/>
      <c r="D50" s="19" t="s">
        <v>546</v>
      </c>
      <c r="E50" s="18" t="s">
        <v>547</v>
      </c>
      <c r="F50" s="18" t="s">
        <v>548</v>
      </c>
      <c r="G50" s="18" t="s">
        <v>567</v>
      </c>
      <c r="H50" s="18" t="s">
        <v>550</v>
      </c>
      <c r="I50" s="18" t="s">
        <v>551</v>
      </c>
      <c r="J50" s="17" t="s">
        <v>552</v>
      </c>
      <c r="K50" s="74" t="s">
        <v>573</v>
      </c>
      <c r="L50" s="60" t="s">
        <v>822</v>
      </c>
      <c r="M50" s="74" t="s">
        <v>569</v>
      </c>
      <c r="N50" s="18" t="s">
        <v>570</v>
      </c>
      <c r="O50" s="17" t="s">
        <v>555</v>
      </c>
      <c r="P50" s="87" t="s">
        <v>556</v>
      </c>
      <c r="Q50" s="1"/>
      <c r="R50" s="14"/>
      <c r="S50" s="3"/>
      <c r="Y50" s="3"/>
      <c r="Z50" s="3"/>
    </row>
    <row r="51" spans="1:34" s="375" customFormat="1" ht="13.9" customHeight="1">
      <c r="A51" s="505">
        <v>1</v>
      </c>
      <c r="B51" s="500">
        <v>44229</v>
      </c>
      <c r="C51" s="455"/>
      <c r="D51" s="453" t="s">
        <v>852</v>
      </c>
      <c r="E51" s="454" t="s">
        <v>558</v>
      </c>
      <c r="F51" s="451">
        <v>925.5</v>
      </c>
      <c r="G51" s="451">
        <v>905</v>
      </c>
      <c r="H51" s="451">
        <v>941</v>
      </c>
      <c r="I51" s="452" t="s">
        <v>853</v>
      </c>
      <c r="J51" s="452" t="s">
        <v>869</v>
      </c>
      <c r="K51" s="501">
        <f t="shared" ref="K51" si="25">H51-F51</f>
        <v>15.5</v>
      </c>
      <c r="L51" s="502">
        <f t="shared" ref="L51" si="26">(H51*N51)*0.035%</f>
        <v>214.07750000000004</v>
      </c>
      <c r="M51" s="503">
        <f t="shared" ref="M51" si="27">(K51*N51)-L51</f>
        <v>9860.9225000000006</v>
      </c>
      <c r="N51" s="452">
        <v>650</v>
      </c>
      <c r="O51" s="504" t="s">
        <v>557</v>
      </c>
      <c r="P51" s="450">
        <v>44230</v>
      </c>
      <c r="Q51" s="369"/>
      <c r="R51" s="330" t="s">
        <v>794</v>
      </c>
      <c r="S51" s="37"/>
      <c r="Y51" s="37"/>
      <c r="Z51" s="37"/>
    </row>
    <row r="52" spans="1:34" s="375" customFormat="1" ht="13.9" customHeight="1">
      <c r="A52" s="505">
        <v>2</v>
      </c>
      <c r="B52" s="500">
        <v>44229</v>
      </c>
      <c r="C52" s="455"/>
      <c r="D52" s="453" t="s">
        <v>854</v>
      </c>
      <c r="E52" s="454" t="s">
        <v>558</v>
      </c>
      <c r="F52" s="451">
        <v>1930</v>
      </c>
      <c r="G52" s="451">
        <v>1885</v>
      </c>
      <c r="H52" s="451">
        <v>1964</v>
      </c>
      <c r="I52" s="452">
        <v>2000</v>
      </c>
      <c r="J52" s="452" t="s">
        <v>571</v>
      </c>
      <c r="K52" s="501">
        <f t="shared" ref="K52" si="28">H52-F52</f>
        <v>34</v>
      </c>
      <c r="L52" s="502">
        <f t="shared" ref="L52:L53" si="29">(H52*N52)*0.035%</f>
        <v>171.85000000000002</v>
      </c>
      <c r="M52" s="503">
        <f t="shared" ref="M52" si="30">(K52*N52)-L52</f>
        <v>8328.15</v>
      </c>
      <c r="N52" s="452">
        <v>250</v>
      </c>
      <c r="O52" s="504" t="s">
        <v>557</v>
      </c>
      <c r="P52" s="450">
        <v>44235</v>
      </c>
      <c r="Q52" s="369"/>
      <c r="R52" s="330" t="s">
        <v>560</v>
      </c>
      <c r="S52" s="37"/>
      <c r="Y52" s="37"/>
      <c r="Z52" s="37"/>
    </row>
    <row r="53" spans="1:34" s="37" customFormat="1" ht="14.25">
      <c r="A53" s="488">
        <v>3</v>
      </c>
      <c r="B53" s="489">
        <v>44230</v>
      </c>
      <c r="C53" s="489"/>
      <c r="D53" s="479" t="s">
        <v>856</v>
      </c>
      <c r="E53" s="480" t="s">
        <v>819</v>
      </c>
      <c r="F53" s="480">
        <v>14700</v>
      </c>
      <c r="G53" s="490">
        <v>14820</v>
      </c>
      <c r="H53" s="490">
        <v>14820</v>
      </c>
      <c r="I53" s="480">
        <v>14500</v>
      </c>
      <c r="J53" s="481" t="s">
        <v>864</v>
      </c>
      <c r="K53" s="481">
        <f>F53-H53</f>
        <v>-120</v>
      </c>
      <c r="L53" s="481">
        <f t="shared" si="29"/>
        <v>389.02500000000003</v>
      </c>
      <c r="M53" s="481">
        <f>(K53*N53)-L53</f>
        <v>-9389.0249999999996</v>
      </c>
      <c r="N53" s="481">
        <v>75</v>
      </c>
      <c r="O53" s="481" t="s">
        <v>621</v>
      </c>
      <c r="P53" s="510">
        <v>44230</v>
      </c>
      <c r="Q53" s="369"/>
      <c r="R53" s="330" t="s">
        <v>560</v>
      </c>
      <c r="Z53" s="375"/>
      <c r="AA53" s="375"/>
      <c r="AB53" s="375"/>
      <c r="AC53" s="375"/>
      <c r="AD53" s="375"/>
      <c r="AE53" s="375"/>
      <c r="AF53" s="375"/>
      <c r="AG53" s="375"/>
      <c r="AH53" s="375"/>
    </row>
    <row r="54" spans="1:34" s="375" customFormat="1" ht="13.9" customHeight="1">
      <c r="A54" s="505">
        <v>4</v>
      </c>
      <c r="B54" s="500">
        <v>44230</v>
      </c>
      <c r="C54" s="455"/>
      <c r="D54" s="453" t="s">
        <v>859</v>
      </c>
      <c r="E54" s="454" t="s">
        <v>558</v>
      </c>
      <c r="F54" s="451">
        <v>1569</v>
      </c>
      <c r="G54" s="451">
        <v>1545</v>
      </c>
      <c r="H54" s="451">
        <v>1586</v>
      </c>
      <c r="I54" s="452" t="s">
        <v>860</v>
      </c>
      <c r="J54" s="452" t="s">
        <v>861</v>
      </c>
      <c r="K54" s="501">
        <f>H54-F54</f>
        <v>17</v>
      </c>
      <c r="L54" s="502">
        <f t="shared" ref="L54:L55" si="31">(H54*N54)*0.035%</f>
        <v>305.30500000000006</v>
      </c>
      <c r="M54" s="503">
        <f t="shared" ref="M54:M55" si="32">(K54*N54)-L54</f>
        <v>9044.6949999999997</v>
      </c>
      <c r="N54" s="452">
        <v>550</v>
      </c>
      <c r="O54" s="504" t="s">
        <v>557</v>
      </c>
      <c r="P54" s="482">
        <v>44230</v>
      </c>
      <c r="Q54" s="369"/>
      <c r="R54" s="330" t="s">
        <v>794</v>
      </c>
      <c r="S54" s="37"/>
      <c r="Y54" s="37"/>
      <c r="Z54" s="37"/>
    </row>
    <row r="55" spans="1:34" s="375" customFormat="1" ht="13.9" customHeight="1">
      <c r="A55" s="505">
        <v>5</v>
      </c>
      <c r="B55" s="500">
        <v>44231</v>
      </c>
      <c r="C55" s="455"/>
      <c r="D55" s="453" t="s">
        <v>874</v>
      </c>
      <c r="E55" s="454" t="s">
        <v>558</v>
      </c>
      <c r="F55" s="451">
        <v>924</v>
      </c>
      <c r="G55" s="451">
        <v>903</v>
      </c>
      <c r="H55" s="451">
        <v>942</v>
      </c>
      <c r="I55" s="452" t="s">
        <v>853</v>
      </c>
      <c r="J55" s="452" t="s">
        <v>876</v>
      </c>
      <c r="K55" s="501">
        <f t="shared" ref="K55" si="33">H55-F55</f>
        <v>18</v>
      </c>
      <c r="L55" s="502">
        <f t="shared" si="31"/>
        <v>214.30500000000004</v>
      </c>
      <c r="M55" s="503">
        <f t="shared" si="32"/>
        <v>11485.695</v>
      </c>
      <c r="N55" s="452">
        <v>650</v>
      </c>
      <c r="O55" s="504" t="s">
        <v>557</v>
      </c>
      <c r="P55" s="450">
        <v>44232</v>
      </c>
      <c r="Q55" s="369"/>
      <c r="R55" s="330" t="s">
        <v>794</v>
      </c>
      <c r="S55" s="37"/>
      <c r="Y55" s="37"/>
      <c r="Z55" s="37"/>
    </row>
    <row r="56" spans="1:34" s="375" customFormat="1" ht="13.9" customHeight="1">
      <c r="A56" s="505">
        <v>6</v>
      </c>
      <c r="B56" s="500">
        <v>44232</v>
      </c>
      <c r="C56" s="455"/>
      <c r="D56" s="453" t="s">
        <v>856</v>
      </c>
      <c r="E56" s="454" t="s">
        <v>819</v>
      </c>
      <c r="F56" s="451">
        <v>14980</v>
      </c>
      <c r="G56" s="451">
        <v>15080</v>
      </c>
      <c r="H56" s="451">
        <v>14910</v>
      </c>
      <c r="I56" s="452">
        <v>14800</v>
      </c>
      <c r="J56" s="452" t="s">
        <v>732</v>
      </c>
      <c r="K56" s="501">
        <f>F56-H56</f>
        <v>70</v>
      </c>
      <c r="L56" s="502">
        <f t="shared" ref="L56:L57" si="34">(H56*N56)*0.035%</f>
        <v>391.38750000000005</v>
      </c>
      <c r="M56" s="503">
        <f t="shared" ref="M56:M57" si="35">(K56*N56)-L56</f>
        <v>4858.6125000000002</v>
      </c>
      <c r="N56" s="452">
        <v>75</v>
      </c>
      <c r="O56" s="504" t="s">
        <v>557</v>
      </c>
      <c r="P56" s="482">
        <v>44232</v>
      </c>
      <c r="Q56" s="369"/>
      <c r="R56" s="330" t="s">
        <v>560</v>
      </c>
      <c r="S56" s="37"/>
      <c r="Y56" s="37"/>
      <c r="Z56" s="37"/>
    </row>
    <row r="57" spans="1:34" s="375" customFormat="1" ht="13.9" customHeight="1">
      <c r="A57" s="505">
        <v>7</v>
      </c>
      <c r="B57" s="500">
        <v>44235</v>
      </c>
      <c r="C57" s="455"/>
      <c r="D57" s="453" t="s">
        <v>883</v>
      </c>
      <c r="E57" s="454" t="s">
        <v>558</v>
      </c>
      <c r="F57" s="451">
        <v>687</v>
      </c>
      <c r="G57" s="451">
        <v>675</v>
      </c>
      <c r="H57" s="451">
        <v>697.5</v>
      </c>
      <c r="I57" s="452">
        <v>710</v>
      </c>
      <c r="J57" s="452" t="s">
        <v>887</v>
      </c>
      <c r="K57" s="501">
        <f t="shared" ref="K57" si="36">H57-F57</f>
        <v>10.5</v>
      </c>
      <c r="L57" s="502">
        <f t="shared" si="34"/>
        <v>268.53750000000002</v>
      </c>
      <c r="M57" s="503">
        <f t="shared" si="35"/>
        <v>11281.4625</v>
      </c>
      <c r="N57" s="452">
        <v>1100</v>
      </c>
      <c r="O57" s="504" t="s">
        <v>557</v>
      </c>
      <c r="P57" s="450">
        <v>44236</v>
      </c>
      <c r="Q57" s="369"/>
      <c r="R57" s="330" t="s">
        <v>560</v>
      </c>
      <c r="S57" s="37"/>
      <c r="Y57" s="37"/>
      <c r="Z57" s="37"/>
    </row>
    <row r="58" spans="1:34" s="375" customFormat="1" ht="13.9" customHeight="1">
      <c r="A58" s="496"/>
      <c r="B58" s="424"/>
      <c r="C58" s="425"/>
      <c r="D58" s="418"/>
      <c r="E58" s="419"/>
      <c r="F58" s="393"/>
      <c r="G58" s="393"/>
      <c r="H58" s="393"/>
      <c r="I58" s="358"/>
      <c r="J58" s="465"/>
      <c r="K58" s="469"/>
      <c r="L58" s="470"/>
      <c r="M58" s="466"/>
      <c r="N58" s="465"/>
      <c r="O58" s="467"/>
      <c r="P58" s="468"/>
      <c r="Q58" s="369"/>
      <c r="R58" s="330"/>
      <c r="S58" s="37"/>
      <c r="Y58" s="37"/>
      <c r="Z58" s="37"/>
    </row>
    <row r="59" spans="1:34" s="375" customFormat="1" ht="13.9" customHeight="1">
      <c r="A59" s="496"/>
      <c r="B59" s="424"/>
      <c r="C59" s="425"/>
      <c r="D59" s="418"/>
      <c r="E59" s="419"/>
      <c r="F59" s="393"/>
      <c r="G59" s="393"/>
      <c r="H59" s="393"/>
      <c r="I59" s="358"/>
      <c r="J59" s="465"/>
      <c r="K59" s="469"/>
      <c r="L59" s="470"/>
      <c r="M59" s="466"/>
      <c r="N59" s="465"/>
      <c r="O59" s="467"/>
      <c r="P59" s="468"/>
      <c r="Q59" s="369"/>
      <c r="R59" s="330"/>
      <c r="S59" s="37"/>
      <c r="Y59" s="37"/>
      <c r="Z59" s="37"/>
    </row>
    <row r="60" spans="1:34" s="375" customFormat="1" ht="13.9" customHeight="1">
      <c r="A60" s="496"/>
      <c r="B60" s="424"/>
      <c r="C60" s="425"/>
      <c r="D60" s="418"/>
      <c r="E60" s="419"/>
      <c r="F60" s="393"/>
      <c r="G60" s="393"/>
      <c r="H60" s="393"/>
      <c r="I60" s="358"/>
      <c r="J60" s="465"/>
      <c r="K60" s="469"/>
      <c r="L60" s="470"/>
      <c r="M60" s="466"/>
      <c r="N60" s="465"/>
      <c r="O60" s="467"/>
      <c r="P60" s="468"/>
      <c r="Q60" s="369"/>
      <c r="R60" s="330"/>
      <c r="S60" s="37"/>
      <c r="Y60" s="37"/>
      <c r="Z60" s="37"/>
    </row>
    <row r="61" spans="1:34" s="375" customFormat="1" ht="13.9" customHeight="1">
      <c r="A61" s="492"/>
      <c r="B61" s="424"/>
      <c r="C61" s="425"/>
      <c r="D61" s="418"/>
      <c r="E61" s="419"/>
      <c r="F61" s="393"/>
      <c r="G61" s="393"/>
      <c r="H61" s="393"/>
      <c r="I61" s="358"/>
      <c r="J61" s="465"/>
      <c r="K61" s="469"/>
      <c r="L61" s="470"/>
      <c r="M61" s="466"/>
      <c r="N61" s="465"/>
      <c r="O61" s="467"/>
      <c r="P61" s="468"/>
      <c r="Q61" s="369"/>
      <c r="R61" s="330"/>
      <c r="S61" s="37"/>
      <c r="Y61" s="37"/>
      <c r="Z61" s="37"/>
    </row>
    <row r="62" spans="1:34" s="375" customFormat="1" ht="13.9" customHeight="1">
      <c r="A62" s="426"/>
      <c r="B62" s="424"/>
      <c r="C62" s="425"/>
      <c r="D62" s="418"/>
      <c r="E62" s="419"/>
      <c r="F62" s="393"/>
      <c r="G62" s="393"/>
      <c r="H62" s="393"/>
      <c r="I62" s="358"/>
      <c r="J62" s="358"/>
      <c r="K62" s="358"/>
      <c r="L62" s="358"/>
      <c r="M62" s="358"/>
      <c r="N62" s="358"/>
      <c r="O62" s="358"/>
      <c r="P62" s="358"/>
      <c r="Q62" s="369"/>
      <c r="R62" s="330"/>
      <c r="S62" s="37"/>
      <c r="Y62" s="37"/>
      <c r="Z62" s="37"/>
    </row>
    <row r="63" spans="1:34" s="375" customFormat="1" ht="13.9" customHeight="1">
      <c r="A63" s="436"/>
      <c r="B63" s="430"/>
      <c r="C63" s="437"/>
      <c r="D63" s="438"/>
      <c r="E63" s="359"/>
      <c r="F63" s="405"/>
      <c r="G63" s="405"/>
      <c r="H63" s="405"/>
      <c r="I63" s="401"/>
      <c r="J63" s="401"/>
      <c r="K63" s="401"/>
      <c r="L63" s="401"/>
      <c r="M63" s="401"/>
      <c r="N63" s="401"/>
      <c r="O63" s="401"/>
      <c r="P63" s="401"/>
      <c r="Q63" s="369"/>
      <c r="R63" s="330"/>
      <c r="S63" s="37"/>
      <c r="Y63" s="37"/>
      <c r="Z63" s="37"/>
    </row>
    <row r="64" spans="1:34" s="3" customFormat="1">
      <c r="A64" s="41"/>
      <c r="B64" s="42"/>
      <c r="C64" s="43"/>
      <c r="D64" s="44"/>
      <c r="E64" s="45"/>
      <c r="F64" s="46"/>
      <c r="G64" s="46"/>
      <c r="H64" s="46"/>
      <c r="I64" s="46"/>
      <c r="J64" s="14"/>
      <c r="K64" s="88"/>
      <c r="L64" s="88"/>
      <c r="M64" s="14"/>
      <c r="N64" s="13"/>
      <c r="O64" s="89"/>
      <c r="P64" s="2"/>
      <c r="Q64" s="1"/>
      <c r="R64" s="14"/>
      <c r="Z64" s="6"/>
      <c r="AA64" s="6"/>
      <c r="AB64" s="6"/>
      <c r="AC64" s="6"/>
      <c r="AD64" s="6"/>
      <c r="AE64" s="6"/>
      <c r="AF64" s="6"/>
      <c r="AG64" s="6"/>
      <c r="AH64" s="6"/>
    </row>
    <row r="65" spans="1:34" s="3" customFormat="1" ht="15">
      <c r="A65" s="47" t="s">
        <v>574</v>
      </c>
      <c r="B65" s="47"/>
      <c r="C65" s="47"/>
      <c r="D65" s="47"/>
      <c r="E65" s="48"/>
      <c r="F65" s="46"/>
      <c r="G65" s="46"/>
      <c r="H65" s="46"/>
      <c r="I65" s="46"/>
      <c r="J65" s="50"/>
      <c r="K65" s="9"/>
      <c r="L65" s="9"/>
      <c r="M65" s="9"/>
      <c r="N65" s="8"/>
      <c r="O65" s="50"/>
      <c r="P65" s="2"/>
      <c r="Q65" s="1"/>
      <c r="R65" s="14"/>
      <c r="Z65" s="6"/>
      <c r="AA65" s="6"/>
      <c r="AB65" s="6"/>
      <c r="AC65" s="6"/>
      <c r="AD65" s="6"/>
      <c r="AE65" s="6"/>
      <c r="AF65" s="6"/>
      <c r="AG65" s="6"/>
      <c r="AH65" s="6"/>
    </row>
    <row r="66" spans="1:34" s="3" customFormat="1" ht="38.25">
      <c r="A66" s="18" t="s">
        <v>16</v>
      </c>
      <c r="B66" s="18" t="s">
        <v>535</v>
      </c>
      <c r="C66" s="18"/>
      <c r="D66" s="19" t="s">
        <v>546</v>
      </c>
      <c r="E66" s="18" t="s">
        <v>547</v>
      </c>
      <c r="F66" s="18" t="s">
        <v>548</v>
      </c>
      <c r="G66" s="49" t="s">
        <v>567</v>
      </c>
      <c r="H66" s="18" t="s">
        <v>550</v>
      </c>
      <c r="I66" s="18" t="s">
        <v>551</v>
      </c>
      <c r="J66" s="17" t="s">
        <v>552</v>
      </c>
      <c r="K66" s="17" t="s">
        <v>575</v>
      </c>
      <c r="L66" s="60" t="s">
        <v>822</v>
      </c>
      <c r="M66" s="74" t="s">
        <v>569</v>
      </c>
      <c r="N66" s="18" t="s">
        <v>570</v>
      </c>
      <c r="O66" s="18" t="s">
        <v>555</v>
      </c>
      <c r="P66" s="19" t="s">
        <v>556</v>
      </c>
      <c r="Q66" s="1"/>
      <c r="R66" s="14"/>
      <c r="Z66" s="6"/>
      <c r="AA66" s="6"/>
      <c r="AB66" s="6"/>
      <c r="AC66" s="6"/>
      <c r="AD66" s="6"/>
      <c r="AE66" s="6"/>
      <c r="AF66" s="6"/>
      <c r="AG66" s="6"/>
      <c r="AH66" s="6"/>
    </row>
    <row r="67" spans="1:34" s="37" customFormat="1" ht="14.25">
      <c r="A67" s="556">
        <v>1</v>
      </c>
      <c r="B67" s="558">
        <v>44225</v>
      </c>
      <c r="C67" s="532"/>
      <c r="D67" s="479" t="s">
        <v>844</v>
      </c>
      <c r="E67" s="533" t="s">
        <v>558</v>
      </c>
      <c r="F67" s="480">
        <v>215</v>
      </c>
      <c r="G67" s="480"/>
      <c r="H67" s="480">
        <v>0</v>
      </c>
      <c r="I67" s="481"/>
      <c r="J67" s="560" t="s">
        <v>912</v>
      </c>
      <c r="K67" s="481">
        <f>H67-F67</f>
        <v>-215</v>
      </c>
      <c r="L67" s="536">
        <v>100</v>
      </c>
      <c r="M67" s="560">
        <v>-8612.5</v>
      </c>
      <c r="N67" s="560">
        <v>75</v>
      </c>
      <c r="O67" s="552" t="s">
        <v>621</v>
      </c>
      <c r="P67" s="554">
        <v>44238</v>
      </c>
      <c r="Q67" s="369"/>
      <c r="R67" s="330" t="s">
        <v>794</v>
      </c>
      <c r="Z67" s="375"/>
      <c r="AA67" s="375"/>
      <c r="AB67" s="375"/>
      <c r="AC67" s="375"/>
      <c r="AD67" s="375"/>
      <c r="AE67" s="375"/>
      <c r="AF67" s="375"/>
      <c r="AG67" s="375"/>
      <c r="AH67" s="375"/>
    </row>
    <row r="68" spans="1:34" s="37" customFormat="1" ht="14.25">
      <c r="A68" s="557"/>
      <c r="B68" s="559"/>
      <c r="C68" s="532"/>
      <c r="D68" s="479" t="s">
        <v>845</v>
      </c>
      <c r="E68" s="533" t="s">
        <v>819</v>
      </c>
      <c r="F68" s="480">
        <v>97.5</v>
      </c>
      <c r="G68" s="480"/>
      <c r="H68" s="480">
        <v>0</v>
      </c>
      <c r="I68" s="481"/>
      <c r="J68" s="561"/>
      <c r="K68" s="481">
        <f>F68-H68</f>
        <v>97.5</v>
      </c>
      <c r="L68" s="536">
        <v>100</v>
      </c>
      <c r="M68" s="561"/>
      <c r="N68" s="561"/>
      <c r="O68" s="553"/>
      <c r="P68" s="555"/>
      <c r="Q68" s="369"/>
      <c r="R68" s="330" t="s">
        <v>794</v>
      </c>
      <c r="Z68" s="375"/>
      <c r="AA68" s="375"/>
      <c r="AB68" s="375"/>
      <c r="AC68" s="375"/>
      <c r="AD68" s="375"/>
      <c r="AE68" s="375"/>
      <c r="AF68" s="375"/>
      <c r="AG68" s="375"/>
      <c r="AH68" s="375"/>
    </row>
    <row r="69" spans="1:34" s="37" customFormat="1" ht="14.25">
      <c r="A69" s="488">
        <v>2</v>
      </c>
      <c r="B69" s="489">
        <v>44228</v>
      </c>
      <c r="C69" s="489"/>
      <c r="D69" s="479" t="s">
        <v>846</v>
      </c>
      <c r="E69" s="480" t="s">
        <v>558</v>
      </c>
      <c r="F69" s="480">
        <v>67.5</v>
      </c>
      <c r="G69" s="490">
        <v>35</v>
      </c>
      <c r="H69" s="490">
        <v>35</v>
      </c>
      <c r="I69" s="480">
        <v>150</v>
      </c>
      <c r="J69" s="481" t="s">
        <v>893</v>
      </c>
      <c r="K69" s="481">
        <f>H69-F69</f>
        <v>-32.5</v>
      </c>
      <c r="L69" s="481">
        <v>100</v>
      </c>
      <c r="M69" s="481">
        <f>(K69*N69)+L69</f>
        <v>-2337.5</v>
      </c>
      <c r="N69" s="481">
        <v>75</v>
      </c>
      <c r="O69" s="481" t="s">
        <v>621</v>
      </c>
      <c r="P69" s="491">
        <v>44228</v>
      </c>
      <c r="Q69" s="369"/>
      <c r="R69" s="330" t="s">
        <v>560</v>
      </c>
      <c r="Z69" s="375"/>
      <c r="AA69" s="375"/>
      <c r="AB69" s="375"/>
      <c r="AC69" s="375"/>
      <c r="AD69" s="375"/>
      <c r="AE69" s="375"/>
      <c r="AF69" s="375"/>
      <c r="AG69" s="375"/>
      <c r="AH69" s="375"/>
    </row>
    <row r="70" spans="1:34" s="375" customFormat="1" ht="13.9" customHeight="1">
      <c r="A70" s="505">
        <v>3</v>
      </c>
      <c r="B70" s="500">
        <v>44230</v>
      </c>
      <c r="C70" s="455"/>
      <c r="D70" s="453" t="s">
        <v>865</v>
      </c>
      <c r="E70" s="454" t="s">
        <v>558</v>
      </c>
      <c r="F70" s="451">
        <v>51</v>
      </c>
      <c r="G70" s="451">
        <v>18</v>
      </c>
      <c r="H70" s="451">
        <v>71.5</v>
      </c>
      <c r="I70" s="452" t="s">
        <v>866</v>
      </c>
      <c r="J70" s="452" t="s">
        <v>867</v>
      </c>
      <c r="K70" s="501">
        <f>H70-F70</f>
        <v>20.5</v>
      </c>
      <c r="L70" s="502">
        <v>100</v>
      </c>
      <c r="M70" s="503">
        <f t="shared" ref="M70:M71" si="37">(K70*N70)-L70</f>
        <v>1437.5</v>
      </c>
      <c r="N70" s="452">
        <v>75</v>
      </c>
      <c r="O70" s="504" t="s">
        <v>557</v>
      </c>
      <c r="P70" s="482">
        <v>44230</v>
      </c>
      <c r="Q70" s="369"/>
      <c r="R70" s="330" t="s">
        <v>560</v>
      </c>
      <c r="S70" s="37"/>
      <c r="Y70" s="37"/>
      <c r="Z70" s="37"/>
    </row>
    <row r="71" spans="1:34" s="375" customFormat="1" ht="13.9" customHeight="1">
      <c r="A71" s="505">
        <v>4</v>
      </c>
      <c r="B71" s="500">
        <v>44230</v>
      </c>
      <c r="C71" s="455"/>
      <c r="D71" s="453" t="s">
        <v>865</v>
      </c>
      <c r="E71" s="454" t="s">
        <v>558</v>
      </c>
      <c r="F71" s="451">
        <v>52.5</v>
      </c>
      <c r="G71" s="451">
        <v>19</v>
      </c>
      <c r="H71" s="451">
        <v>72</v>
      </c>
      <c r="I71" s="452" t="s">
        <v>866</v>
      </c>
      <c r="J71" s="452" t="s">
        <v>868</v>
      </c>
      <c r="K71" s="501">
        <f>H71-F71</f>
        <v>19.5</v>
      </c>
      <c r="L71" s="502">
        <v>100</v>
      </c>
      <c r="M71" s="503">
        <f t="shared" si="37"/>
        <v>1362.5</v>
      </c>
      <c r="N71" s="452">
        <v>75</v>
      </c>
      <c r="O71" s="504" t="s">
        <v>557</v>
      </c>
      <c r="P71" s="482">
        <v>44230</v>
      </c>
      <c r="Q71" s="369"/>
      <c r="R71" s="330" t="s">
        <v>560</v>
      </c>
      <c r="S71" s="37"/>
      <c r="Y71" s="37"/>
      <c r="Z71" s="37"/>
    </row>
    <row r="72" spans="1:34" s="375" customFormat="1" ht="13.9" customHeight="1">
      <c r="A72" s="531">
        <v>5</v>
      </c>
      <c r="B72" s="512">
        <v>44232</v>
      </c>
      <c r="C72" s="532"/>
      <c r="D72" s="479" t="s">
        <v>878</v>
      </c>
      <c r="E72" s="533" t="s">
        <v>819</v>
      </c>
      <c r="F72" s="480">
        <v>227</v>
      </c>
      <c r="G72" s="480">
        <v>325</v>
      </c>
      <c r="H72" s="480">
        <v>325</v>
      </c>
      <c r="I72" s="481" t="s">
        <v>879</v>
      </c>
      <c r="J72" s="481" t="s">
        <v>892</v>
      </c>
      <c r="K72" s="481">
        <f>F72-H72</f>
        <v>-98</v>
      </c>
      <c r="L72" s="481">
        <v>100</v>
      </c>
      <c r="M72" s="481">
        <f>(K72*N72)+L72</f>
        <v>-7250</v>
      </c>
      <c r="N72" s="481">
        <v>75</v>
      </c>
      <c r="O72" s="481" t="s">
        <v>621</v>
      </c>
      <c r="P72" s="491">
        <v>44236</v>
      </c>
      <c r="Q72" s="369"/>
      <c r="R72" s="330" t="s">
        <v>560</v>
      </c>
      <c r="S72" s="37"/>
      <c r="Y72" s="37"/>
      <c r="Z72" s="37"/>
    </row>
    <row r="73" spans="1:34" s="375" customFormat="1" ht="13.9" customHeight="1">
      <c r="A73" s="499">
        <v>6</v>
      </c>
      <c r="B73" s="500">
        <v>44237</v>
      </c>
      <c r="C73" s="455"/>
      <c r="D73" s="453" t="s">
        <v>898</v>
      </c>
      <c r="E73" s="454" t="s">
        <v>819</v>
      </c>
      <c r="F73" s="451">
        <v>227.5</v>
      </c>
      <c r="G73" s="451">
        <v>325</v>
      </c>
      <c r="H73" s="451">
        <v>175</v>
      </c>
      <c r="I73" s="452" t="s">
        <v>879</v>
      </c>
      <c r="J73" s="452" t="s">
        <v>928</v>
      </c>
      <c r="K73" s="452">
        <f>F73-H73</f>
        <v>52.5</v>
      </c>
      <c r="L73" s="452">
        <v>100</v>
      </c>
      <c r="M73" s="452">
        <f>(K73*N73)+L73</f>
        <v>4037.5</v>
      </c>
      <c r="N73" s="452">
        <v>75</v>
      </c>
      <c r="O73" s="504" t="s">
        <v>557</v>
      </c>
      <c r="P73" s="534">
        <v>44237</v>
      </c>
      <c r="Q73" s="369"/>
      <c r="R73" s="330" t="s">
        <v>560</v>
      </c>
      <c r="S73" s="37"/>
      <c r="Y73" s="37"/>
      <c r="Z73" s="37"/>
    </row>
    <row r="74" spans="1:34" s="375" customFormat="1" ht="13.9" customHeight="1">
      <c r="A74" s="426">
        <v>7</v>
      </c>
      <c r="B74" s="424">
        <v>44237</v>
      </c>
      <c r="C74" s="425"/>
      <c r="D74" s="418" t="s">
        <v>898</v>
      </c>
      <c r="E74" s="419" t="s">
        <v>819</v>
      </c>
      <c r="F74" s="393" t="s">
        <v>899</v>
      </c>
      <c r="G74" s="393">
        <v>302</v>
      </c>
      <c r="H74" s="393"/>
      <c r="I74" s="358" t="s">
        <v>879</v>
      </c>
      <c r="J74" s="358" t="s">
        <v>559</v>
      </c>
      <c r="K74" s="358"/>
      <c r="L74" s="358"/>
      <c r="M74" s="358"/>
      <c r="N74" s="358"/>
      <c r="O74" s="358"/>
      <c r="P74" s="358"/>
      <c r="Q74" s="369"/>
      <c r="R74" s="330" t="s">
        <v>560</v>
      </c>
      <c r="S74" s="37"/>
      <c r="Y74" s="37"/>
      <c r="Z74" s="37"/>
    </row>
    <row r="75" spans="1:34" s="375" customFormat="1" ht="13.9" customHeight="1">
      <c r="A75" s="499">
        <v>8</v>
      </c>
      <c r="B75" s="500">
        <v>44238</v>
      </c>
      <c r="C75" s="455"/>
      <c r="D75" s="453" t="s">
        <v>910</v>
      </c>
      <c r="E75" s="454" t="s">
        <v>819</v>
      </c>
      <c r="F75" s="451">
        <v>470</v>
      </c>
      <c r="G75" s="451">
        <v>680</v>
      </c>
      <c r="H75" s="451">
        <v>375</v>
      </c>
      <c r="I75" s="452" t="s">
        <v>911</v>
      </c>
      <c r="J75" s="452" t="s">
        <v>929</v>
      </c>
      <c r="K75" s="452">
        <f>F75-H75</f>
        <v>95</v>
      </c>
      <c r="L75" s="452">
        <v>100</v>
      </c>
      <c r="M75" s="452">
        <f>(K75*N75)+L75</f>
        <v>2475</v>
      </c>
      <c r="N75" s="452">
        <v>25</v>
      </c>
      <c r="O75" s="504" t="s">
        <v>557</v>
      </c>
      <c r="P75" s="537">
        <v>44239</v>
      </c>
      <c r="Q75" s="369"/>
      <c r="R75" s="330"/>
      <c r="S75" s="37"/>
      <c r="Y75" s="37"/>
      <c r="Z75" s="37"/>
    </row>
    <row r="76" spans="1:34" s="375" customFormat="1" ht="13.9" customHeight="1">
      <c r="A76" s="426"/>
      <c r="B76" s="424"/>
      <c r="C76" s="425"/>
      <c r="D76" s="418"/>
      <c r="E76" s="419"/>
      <c r="F76" s="393"/>
      <c r="G76" s="393"/>
      <c r="H76" s="393"/>
      <c r="I76" s="358"/>
      <c r="J76" s="358"/>
      <c r="K76" s="358"/>
      <c r="L76" s="358"/>
      <c r="M76" s="358"/>
      <c r="N76" s="358"/>
      <c r="O76" s="358"/>
      <c r="P76" s="358"/>
      <c r="Q76" s="369"/>
      <c r="R76" s="330"/>
      <c r="S76" s="37"/>
      <c r="Y76" s="37"/>
      <c r="Z76" s="37"/>
    </row>
    <row r="77" spans="1:34" s="375" customFormat="1" ht="13.9" customHeight="1">
      <c r="A77" s="426"/>
      <c r="B77" s="424"/>
      <c r="C77" s="425"/>
      <c r="D77" s="418"/>
      <c r="E77" s="419"/>
      <c r="F77" s="393"/>
      <c r="G77" s="393"/>
      <c r="H77" s="393"/>
      <c r="I77" s="358"/>
      <c r="J77" s="358"/>
      <c r="K77" s="358"/>
      <c r="L77" s="358"/>
      <c r="M77" s="358"/>
      <c r="N77" s="358"/>
      <c r="O77" s="358"/>
      <c r="P77" s="358"/>
      <c r="Q77" s="369"/>
      <c r="R77" s="330"/>
      <c r="S77" s="37"/>
      <c r="Y77" s="37"/>
      <c r="Z77" s="37"/>
    </row>
    <row r="78" spans="1:34" s="37" customFormat="1" ht="14.25">
      <c r="A78" s="33"/>
      <c r="B78" s="403"/>
      <c r="C78" s="403"/>
      <c r="D78" s="404"/>
      <c r="E78" s="405"/>
      <c r="F78" s="405"/>
      <c r="G78" s="406"/>
      <c r="H78" s="406"/>
      <c r="I78" s="405"/>
      <c r="J78" s="401"/>
      <c r="K78" s="401"/>
      <c r="L78" s="401"/>
      <c r="M78" s="401"/>
      <c r="N78" s="401"/>
      <c r="O78" s="401"/>
      <c r="P78" s="401"/>
      <c r="Q78" s="369"/>
      <c r="R78" s="330"/>
      <c r="Z78" s="375"/>
      <c r="AA78" s="375"/>
      <c r="AB78" s="375"/>
      <c r="AC78" s="375"/>
      <c r="AD78" s="375"/>
      <c r="AE78" s="375"/>
      <c r="AF78" s="375"/>
      <c r="AG78" s="375"/>
      <c r="AH78" s="375"/>
    </row>
    <row r="79" spans="1:34" s="37" customFormat="1" ht="14.25">
      <c r="A79" s="33"/>
      <c r="B79" s="403"/>
      <c r="C79" s="403"/>
      <c r="D79" s="404"/>
      <c r="E79" s="405"/>
      <c r="F79" s="405"/>
      <c r="G79" s="406"/>
      <c r="H79" s="406"/>
      <c r="I79" s="405"/>
      <c r="J79" s="401"/>
      <c r="K79" s="401"/>
      <c r="L79" s="401"/>
      <c r="M79" s="401"/>
      <c r="N79" s="401"/>
      <c r="O79" s="401"/>
      <c r="P79" s="401"/>
      <c r="Q79" s="369"/>
      <c r="R79" s="330"/>
      <c r="Z79" s="375"/>
      <c r="AA79" s="375"/>
      <c r="AB79" s="375"/>
      <c r="AC79" s="375"/>
      <c r="AD79" s="375"/>
      <c r="AE79" s="375"/>
      <c r="AF79" s="375"/>
      <c r="AG79" s="375"/>
      <c r="AH79" s="375"/>
    </row>
    <row r="80" spans="1:34" s="37" customFormat="1" ht="14.25">
      <c r="A80" s="33"/>
      <c r="B80" s="403"/>
      <c r="C80" s="403"/>
      <c r="D80" s="404"/>
      <c r="E80" s="405"/>
      <c r="F80" s="405"/>
      <c r="G80" s="406"/>
      <c r="H80" s="406"/>
      <c r="I80" s="405"/>
      <c r="J80" s="401"/>
      <c r="K80" s="401"/>
      <c r="L80" s="401"/>
      <c r="M80" s="401"/>
      <c r="N80" s="401"/>
      <c r="O80" s="401"/>
      <c r="P80" s="401"/>
      <c r="Q80" s="369"/>
      <c r="R80" s="330"/>
      <c r="Z80" s="375"/>
      <c r="AA80" s="375"/>
      <c r="AB80" s="375"/>
      <c r="AC80" s="375"/>
      <c r="AD80" s="375"/>
      <c r="AE80" s="375"/>
      <c r="AF80" s="375"/>
      <c r="AG80" s="375"/>
      <c r="AH80" s="375"/>
    </row>
    <row r="81" spans="1:34" s="37" customFormat="1" ht="14.25">
      <c r="A81" s="33"/>
      <c r="B81" s="403"/>
      <c r="C81" s="403"/>
      <c r="D81" s="404"/>
      <c r="E81" s="405"/>
      <c r="F81" s="405"/>
      <c r="G81" s="406"/>
      <c r="H81" s="406"/>
      <c r="I81" s="405"/>
      <c r="J81" s="401"/>
      <c r="K81" s="401"/>
      <c r="L81" s="401"/>
      <c r="M81" s="401"/>
      <c r="N81" s="401"/>
      <c r="O81" s="401"/>
      <c r="P81" s="401"/>
      <c r="Q81" s="369"/>
      <c r="R81" s="330"/>
      <c r="Z81" s="375"/>
      <c r="AA81" s="375"/>
      <c r="AB81" s="375"/>
      <c r="AC81" s="375"/>
      <c r="AD81" s="375"/>
      <c r="AE81" s="375"/>
      <c r="AF81" s="375"/>
      <c r="AG81" s="375"/>
      <c r="AH81" s="375"/>
    </row>
    <row r="82" spans="1:34" s="37" customFormat="1" ht="14.25">
      <c r="A82" s="33"/>
      <c r="B82" s="403"/>
      <c r="C82" s="403"/>
      <c r="D82" s="404"/>
      <c r="E82" s="405"/>
      <c r="F82" s="405"/>
      <c r="G82" s="406"/>
      <c r="H82" s="406"/>
      <c r="I82" s="405"/>
      <c r="J82" s="401"/>
      <c r="K82" s="401"/>
      <c r="L82" s="401"/>
      <c r="M82" s="401"/>
      <c r="N82" s="401"/>
      <c r="O82" s="407"/>
      <c r="P82" s="401"/>
      <c r="Q82" s="369"/>
      <c r="R82" s="330"/>
      <c r="Z82" s="375"/>
      <c r="AA82" s="375"/>
      <c r="AB82" s="375"/>
      <c r="AC82" s="375"/>
      <c r="AD82" s="375"/>
      <c r="AE82" s="375"/>
      <c r="AF82" s="375"/>
      <c r="AG82" s="375"/>
      <c r="AH82" s="375"/>
    </row>
    <row r="83" spans="1:34" s="37" customFormat="1" ht="14.25">
      <c r="A83" s="359"/>
      <c r="B83" s="360"/>
      <c r="C83" s="360"/>
      <c r="D83" s="361"/>
      <c r="E83" s="359"/>
      <c r="F83" s="376"/>
      <c r="G83" s="359"/>
      <c r="H83" s="359"/>
      <c r="I83" s="359"/>
      <c r="J83" s="360"/>
      <c r="K83" s="377"/>
      <c r="L83" s="359"/>
      <c r="M83" s="359"/>
      <c r="N83" s="359"/>
      <c r="O83" s="378"/>
      <c r="P83" s="369"/>
      <c r="Q83" s="369"/>
      <c r="R83" s="330"/>
      <c r="Z83" s="375"/>
      <c r="AA83" s="375"/>
      <c r="AB83" s="375"/>
      <c r="AC83" s="375"/>
      <c r="AD83" s="375"/>
      <c r="AE83" s="375"/>
      <c r="AF83" s="375"/>
      <c r="AG83" s="375"/>
      <c r="AH83" s="375"/>
    </row>
    <row r="84" spans="1:34" ht="15">
      <c r="A84" s="96" t="s">
        <v>576</v>
      </c>
      <c r="B84" s="97"/>
      <c r="C84" s="97"/>
      <c r="D84" s="98"/>
      <c r="E84" s="31"/>
      <c r="F84" s="29"/>
      <c r="G84" s="29"/>
      <c r="H84" s="70"/>
      <c r="I84" s="116"/>
      <c r="J84" s="117"/>
      <c r="K84" s="14"/>
      <c r="L84" s="14"/>
      <c r="M84" s="14"/>
      <c r="N84" s="8"/>
      <c r="O84" s="50"/>
      <c r="Q84" s="92"/>
      <c r="R84" s="14"/>
      <c r="S84" s="13"/>
      <c r="T84" s="13"/>
      <c r="U84" s="13"/>
      <c r="V84" s="13"/>
      <c r="W84" s="13"/>
      <c r="X84" s="13"/>
      <c r="Y84" s="13"/>
      <c r="Z84" s="13"/>
    </row>
    <row r="85" spans="1:34" ht="38.25">
      <c r="A85" s="17" t="s">
        <v>16</v>
      </c>
      <c r="B85" s="18" t="s">
        <v>535</v>
      </c>
      <c r="C85" s="18"/>
      <c r="D85" s="19" t="s">
        <v>546</v>
      </c>
      <c r="E85" s="18" t="s">
        <v>547</v>
      </c>
      <c r="F85" s="18" t="s">
        <v>548</v>
      </c>
      <c r="G85" s="18" t="s">
        <v>549</v>
      </c>
      <c r="H85" s="18" t="s">
        <v>550</v>
      </c>
      <c r="I85" s="18" t="s">
        <v>551</v>
      </c>
      <c r="J85" s="17" t="s">
        <v>552</v>
      </c>
      <c r="K85" s="59" t="s">
        <v>568</v>
      </c>
      <c r="L85" s="398" t="s">
        <v>822</v>
      </c>
      <c r="M85" s="60" t="s">
        <v>821</v>
      </c>
      <c r="N85" s="18" t="s">
        <v>555</v>
      </c>
      <c r="O85" s="75" t="s">
        <v>556</v>
      </c>
      <c r="P85" s="94"/>
      <c r="Q85" s="8"/>
      <c r="R85" s="14"/>
      <c r="S85" s="13"/>
      <c r="T85" s="13"/>
      <c r="U85" s="13"/>
      <c r="V85" s="13"/>
      <c r="W85" s="13"/>
      <c r="X85" s="13"/>
      <c r="Y85" s="13"/>
      <c r="Z85" s="13"/>
    </row>
    <row r="86" spans="1:34" s="375" customFormat="1" ht="14.25">
      <c r="A86" s="364">
        <v>1</v>
      </c>
      <c r="B86" s="379">
        <v>44203</v>
      </c>
      <c r="C86" s="380"/>
      <c r="D86" s="391" t="s">
        <v>481</v>
      </c>
      <c r="E86" s="384" t="s">
        <v>558</v>
      </c>
      <c r="F86" s="393" t="s">
        <v>835</v>
      </c>
      <c r="G86" s="389">
        <v>385</v>
      </c>
      <c r="H86" s="393"/>
      <c r="I86" s="381" t="s">
        <v>836</v>
      </c>
      <c r="J86" s="420" t="s">
        <v>559</v>
      </c>
      <c r="K86" s="420"/>
      <c r="L86" s="421"/>
      <c r="M86" s="408"/>
      <c r="N86" s="385"/>
      <c r="O86" s="415"/>
      <c r="P86" s="95"/>
      <c r="Q86" s="422"/>
      <c r="R86" s="462" t="s">
        <v>560</v>
      </c>
      <c r="S86" s="416"/>
      <c r="T86" s="416"/>
      <c r="U86" s="416"/>
      <c r="V86" s="416"/>
      <c r="W86" s="416"/>
      <c r="X86" s="416"/>
      <c r="Y86" s="416"/>
      <c r="Z86" s="416"/>
    </row>
    <row r="87" spans="1:34" s="375" customFormat="1" ht="14.25">
      <c r="A87" s="439">
        <v>2</v>
      </c>
      <c r="B87" s="379">
        <v>44238</v>
      </c>
      <c r="C87" s="441"/>
      <c r="D87" s="391" t="s">
        <v>446</v>
      </c>
      <c r="E87" s="384" t="s">
        <v>558</v>
      </c>
      <c r="F87" s="393" t="s">
        <v>908</v>
      </c>
      <c r="G87" s="389">
        <v>1390</v>
      </c>
      <c r="H87" s="393"/>
      <c r="I87" s="381" t="s">
        <v>909</v>
      </c>
      <c r="J87" s="535" t="s">
        <v>559</v>
      </c>
      <c r="K87" s="535"/>
      <c r="L87" s="412"/>
      <c r="M87" s="408"/>
      <c r="N87" s="413"/>
      <c r="O87" s="415"/>
      <c r="P87" s="95"/>
      <c r="Q87" s="422"/>
      <c r="R87" s="462"/>
      <c r="S87" s="416"/>
      <c r="T87" s="416"/>
      <c r="U87" s="416"/>
      <c r="V87" s="416"/>
      <c r="W87" s="416"/>
      <c r="X87" s="416"/>
      <c r="Y87" s="416"/>
      <c r="Z87" s="416"/>
    </row>
    <row r="88" spans="1:34" s="5" customFormat="1">
      <c r="A88" s="370"/>
      <c r="B88" s="371"/>
      <c r="C88" s="372"/>
      <c r="D88" s="373"/>
      <c r="E88" s="402"/>
      <c r="F88" s="402"/>
      <c r="G88" s="460"/>
      <c r="H88" s="460"/>
      <c r="I88" s="402"/>
      <c r="J88" s="461"/>
      <c r="K88" s="456"/>
      <c r="L88" s="457"/>
      <c r="M88" s="458"/>
      <c r="N88" s="459"/>
      <c r="O88" s="374"/>
      <c r="P88" s="120"/>
      <c r="Q88"/>
      <c r="R88" s="91"/>
      <c r="T88" s="54"/>
      <c r="U88" s="54"/>
      <c r="V88" s="54"/>
      <c r="W88" s="54"/>
      <c r="X88" s="54"/>
      <c r="Y88" s="54"/>
      <c r="Z88" s="54"/>
    </row>
    <row r="89" spans="1:34">
      <c r="A89" s="20" t="s">
        <v>561</v>
      </c>
      <c r="B89" s="20"/>
      <c r="C89" s="20"/>
      <c r="D89" s="20"/>
      <c r="E89" s="2"/>
      <c r="F89" s="27" t="s">
        <v>563</v>
      </c>
      <c r="G89" s="79"/>
      <c r="H89" s="79"/>
      <c r="I89" s="35"/>
      <c r="J89" s="82"/>
      <c r="K89" s="80"/>
      <c r="L89" s="81"/>
      <c r="M89" s="82"/>
      <c r="N89" s="83"/>
      <c r="O89" s="121"/>
      <c r="P89" s="8"/>
      <c r="Q89" s="13"/>
      <c r="R89" s="93"/>
      <c r="S89" s="13"/>
      <c r="T89" s="13"/>
      <c r="U89" s="13"/>
      <c r="V89" s="13"/>
      <c r="W89" s="13"/>
      <c r="X89" s="13"/>
      <c r="Y89" s="13"/>
    </row>
    <row r="90" spans="1:34">
      <c r="A90" s="26" t="s">
        <v>562</v>
      </c>
      <c r="B90" s="20"/>
      <c r="C90" s="20"/>
      <c r="D90" s="20"/>
      <c r="E90" s="29"/>
      <c r="F90" s="27" t="s">
        <v>565</v>
      </c>
      <c r="G90" s="9"/>
      <c r="H90" s="9"/>
      <c r="I90" s="9"/>
      <c r="J90" s="50"/>
      <c r="K90" s="9"/>
      <c r="L90" s="9"/>
      <c r="M90" s="9"/>
      <c r="N90" s="8"/>
      <c r="O90" s="50"/>
      <c r="Q90" s="4"/>
      <c r="R90" s="14"/>
      <c r="S90" s="13"/>
      <c r="T90" s="13"/>
      <c r="U90" s="13"/>
      <c r="V90" s="13"/>
      <c r="W90" s="13"/>
      <c r="X90" s="13"/>
      <c r="Y90" s="13"/>
      <c r="Z90" s="13"/>
    </row>
    <row r="91" spans="1:34">
      <c r="A91" s="26"/>
      <c r="B91" s="20"/>
      <c r="C91" s="20"/>
      <c r="D91" s="20"/>
      <c r="E91" s="29"/>
      <c r="F91" s="27"/>
      <c r="G91" s="9"/>
      <c r="H91" s="9"/>
      <c r="I91" s="9"/>
      <c r="J91" s="50"/>
      <c r="K91" s="9"/>
      <c r="L91" s="9"/>
      <c r="M91" s="9"/>
      <c r="N91" s="8"/>
      <c r="O91" s="50"/>
      <c r="Q91" s="4"/>
      <c r="R91" s="79"/>
      <c r="S91" s="13"/>
      <c r="T91" s="13"/>
      <c r="U91" s="13"/>
      <c r="V91" s="13"/>
      <c r="W91" s="13"/>
      <c r="X91" s="13"/>
      <c r="Y91" s="13"/>
      <c r="Z91" s="13"/>
    </row>
    <row r="92" spans="1:34" ht="15">
      <c r="A92" s="8"/>
      <c r="B92" s="30" t="s">
        <v>826</v>
      </c>
      <c r="C92" s="30"/>
      <c r="D92" s="30"/>
      <c r="E92" s="30"/>
      <c r="F92" s="31"/>
      <c r="G92" s="29"/>
      <c r="H92" s="29"/>
      <c r="I92" s="70"/>
      <c r="J92" s="71"/>
      <c r="K92" s="72"/>
      <c r="L92" s="397"/>
      <c r="M92" s="9"/>
      <c r="N92" s="8"/>
      <c r="O92" s="50"/>
      <c r="Q92" s="4"/>
      <c r="R92" s="79"/>
      <c r="S92" s="13"/>
      <c r="T92" s="13"/>
      <c r="U92" s="13"/>
      <c r="V92" s="13"/>
      <c r="W92" s="13"/>
      <c r="X92" s="13"/>
      <c r="Y92" s="13"/>
      <c r="Z92" s="13"/>
    </row>
    <row r="93" spans="1:34" ht="38.25">
      <c r="A93" s="17" t="s">
        <v>16</v>
      </c>
      <c r="B93" s="18" t="s">
        <v>535</v>
      </c>
      <c r="C93" s="18"/>
      <c r="D93" s="19" t="s">
        <v>546</v>
      </c>
      <c r="E93" s="18" t="s">
        <v>547</v>
      </c>
      <c r="F93" s="18" t="s">
        <v>548</v>
      </c>
      <c r="G93" s="18" t="s">
        <v>567</v>
      </c>
      <c r="H93" s="18" t="s">
        <v>550</v>
      </c>
      <c r="I93" s="18" t="s">
        <v>551</v>
      </c>
      <c r="J93" s="73" t="s">
        <v>552</v>
      </c>
      <c r="K93" s="59" t="s">
        <v>568</v>
      </c>
      <c r="L93" s="74" t="s">
        <v>569</v>
      </c>
      <c r="M93" s="18" t="s">
        <v>570</v>
      </c>
      <c r="N93" s="398" t="s">
        <v>822</v>
      </c>
      <c r="O93" s="60" t="s">
        <v>821</v>
      </c>
      <c r="P93" s="18" t="s">
        <v>555</v>
      </c>
      <c r="Q93" s="75" t="s">
        <v>556</v>
      </c>
      <c r="R93" s="79"/>
      <c r="S93" s="13"/>
      <c r="T93" s="13"/>
      <c r="U93" s="13"/>
      <c r="V93" s="13"/>
      <c r="W93" s="13"/>
      <c r="X93" s="13"/>
      <c r="Y93" s="13"/>
      <c r="Z93" s="13"/>
    </row>
    <row r="94" spans="1:34" ht="14.25">
      <c r="A94" s="364"/>
      <c r="B94" s="379"/>
      <c r="C94" s="383"/>
      <c r="D94" s="391"/>
      <c r="E94" s="384"/>
      <c r="F94" s="409"/>
      <c r="G94" s="389"/>
      <c r="H94" s="384"/>
      <c r="I94" s="381"/>
      <c r="J94" s="420"/>
      <c r="K94" s="420"/>
      <c r="L94" s="421"/>
      <c r="M94" s="419"/>
      <c r="N94" s="421"/>
      <c r="O94" s="408"/>
      <c r="P94" s="385"/>
      <c r="Q94" s="399"/>
      <c r="R94" s="417"/>
      <c r="S94" s="407"/>
      <c r="T94" s="13"/>
      <c r="U94" s="416"/>
      <c r="V94" s="416"/>
      <c r="W94" s="416"/>
      <c r="X94" s="416"/>
      <c r="Y94" s="416"/>
      <c r="Z94" s="416"/>
      <c r="AA94" s="375"/>
      <c r="AB94" s="375"/>
      <c r="AC94" s="375"/>
    </row>
    <row r="95" spans="1:34" ht="14.25">
      <c r="A95" s="364"/>
      <c r="B95" s="379"/>
      <c r="C95" s="383"/>
      <c r="D95" s="391"/>
      <c r="E95" s="384"/>
      <c r="F95" s="409"/>
      <c r="G95" s="389"/>
      <c r="H95" s="384"/>
      <c r="I95" s="381"/>
      <c r="J95" s="420"/>
      <c r="K95" s="420"/>
      <c r="L95" s="421"/>
      <c r="M95" s="419"/>
      <c r="N95" s="421"/>
      <c r="O95" s="408"/>
      <c r="P95" s="385"/>
      <c r="Q95" s="399"/>
      <c r="R95" s="417"/>
      <c r="S95" s="407"/>
      <c r="T95" s="13"/>
      <c r="U95" s="416"/>
      <c r="V95" s="416"/>
      <c r="W95" s="416"/>
      <c r="X95" s="416"/>
      <c r="Y95" s="416"/>
      <c r="Z95" s="416"/>
      <c r="AA95" s="375"/>
      <c r="AB95" s="375"/>
      <c r="AC95" s="375"/>
    </row>
    <row r="96" spans="1:34" s="375" customFormat="1" ht="14.25">
      <c r="A96" s="364"/>
      <c r="B96" s="379"/>
      <c r="C96" s="383"/>
      <c r="D96" s="391"/>
      <c r="E96" s="384"/>
      <c r="F96" s="409"/>
      <c r="G96" s="389"/>
      <c r="H96" s="384"/>
      <c r="I96" s="381"/>
      <c r="J96" s="420"/>
      <c r="K96" s="420"/>
      <c r="L96" s="421"/>
      <c r="M96" s="419"/>
      <c r="N96" s="421"/>
      <c r="O96" s="408"/>
      <c r="P96" s="385"/>
      <c r="Q96" s="399"/>
      <c r="R96" s="414"/>
      <c r="S96" s="416"/>
      <c r="T96" s="416"/>
      <c r="U96" s="416"/>
      <c r="V96" s="416"/>
      <c r="W96" s="416"/>
      <c r="X96" s="416"/>
      <c r="Y96" s="416"/>
      <c r="Z96" s="416"/>
    </row>
    <row r="97" spans="1:26" s="375" customFormat="1" ht="14.25">
      <c r="A97" s="364"/>
      <c r="B97" s="379"/>
      <c r="C97" s="383"/>
      <c r="D97" s="391"/>
      <c r="E97" s="384"/>
      <c r="F97" s="420"/>
      <c r="G97" s="393"/>
      <c r="H97" s="384"/>
      <c r="I97" s="381"/>
      <c r="J97" s="420"/>
      <c r="K97" s="420"/>
      <c r="L97" s="421"/>
      <c r="M97" s="419"/>
      <c r="N97" s="421"/>
      <c r="O97" s="408"/>
      <c r="P97" s="385"/>
      <c r="Q97" s="399"/>
      <c r="R97" s="414"/>
      <c r="S97" s="416"/>
      <c r="T97" s="416"/>
      <c r="U97" s="416"/>
      <c r="V97" s="416"/>
      <c r="W97" s="416"/>
      <c r="X97" s="416"/>
      <c r="Y97" s="416"/>
      <c r="Z97" s="416"/>
    </row>
    <row r="98" spans="1:26" s="375" customFormat="1" ht="14.25">
      <c r="A98" s="364"/>
      <c r="B98" s="379"/>
      <c r="C98" s="383"/>
      <c r="D98" s="391"/>
      <c r="E98" s="384"/>
      <c r="F98" s="420"/>
      <c r="G98" s="393"/>
      <c r="H98" s="384"/>
      <c r="I98" s="381"/>
      <c r="J98" s="420"/>
      <c r="K98" s="420"/>
      <c r="L98" s="421"/>
      <c r="M98" s="419"/>
      <c r="N98" s="421"/>
      <c r="O98" s="408"/>
      <c r="P98" s="385"/>
      <c r="Q98" s="399"/>
      <c r="R98" s="414"/>
      <c r="S98" s="416"/>
      <c r="T98" s="416"/>
      <c r="U98" s="416"/>
      <c r="V98" s="416"/>
      <c r="W98" s="416"/>
      <c r="X98" s="416"/>
      <c r="Y98" s="416"/>
      <c r="Z98" s="416"/>
    </row>
    <row r="99" spans="1:26" s="375" customFormat="1" ht="14.25">
      <c r="A99" s="364"/>
      <c r="B99" s="379"/>
      <c r="C99" s="383"/>
      <c r="D99" s="391"/>
      <c r="E99" s="384"/>
      <c r="F99" s="409"/>
      <c r="G99" s="389"/>
      <c r="H99" s="384"/>
      <c r="I99" s="381"/>
      <c r="J99" s="420"/>
      <c r="K99" s="411"/>
      <c r="L99" s="421"/>
      <c r="M99" s="419"/>
      <c r="N99" s="421"/>
      <c r="O99" s="408"/>
      <c r="P99" s="413"/>
      <c r="Q99" s="399"/>
      <c r="R99" s="414"/>
      <c r="S99" s="416"/>
      <c r="T99" s="416"/>
      <c r="U99" s="416"/>
      <c r="V99" s="416"/>
      <c r="W99" s="416"/>
      <c r="X99" s="416"/>
      <c r="Y99" s="416"/>
      <c r="Z99" s="416"/>
    </row>
    <row r="100" spans="1:26" s="375" customFormat="1" ht="14.25">
      <c r="A100" s="364"/>
      <c r="B100" s="379"/>
      <c r="C100" s="383"/>
      <c r="D100" s="391"/>
      <c r="E100" s="384"/>
      <c r="F100" s="409"/>
      <c r="G100" s="389"/>
      <c r="H100" s="384"/>
      <c r="I100" s="381"/>
      <c r="J100" s="411"/>
      <c r="K100" s="411"/>
      <c r="L100" s="411"/>
      <c r="M100" s="411"/>
      <c r="N100" s="412"/>
      <c r="O100" s="423"/>
      <c r="P100" s="413"/>
      <c r="Q100" s="399"/>
      <c r="R100" s="414"/>
      <c r="S100" s="416"/>
      <c r="T100" s="416"/>
      <c r="U100" s="416"/>
      <c r="V100" s="416"/>
      <c r="W100" s="416"/>
      <c r="X100" s="416"/>
      <c r="Y100" s="416"/>
      <c r="Z100" s="416"/>
    </row>
    <row r="101" spans="1:26" s="375" customFormat="1" ht="14.25">
      <c r="A101" s="364"/>
      <c r="B101" s="379"/>
      <c r="C101" s="383"/>
      <c r="D101" s="391"/>
      <c r="E101" s="384"/>
      <c r="F101" s="420"/>
      <c r="G101" s="393"/>
      <c r="H101" s="384"/>
      <c r="I101" s="381"/>
      <c r="J101" s="420"/>
      <c r="K101" s="420"/>
      <c r="L101" s="421"/>
      <c r="M101" s="419"/>
      <c r="N101" s="421"/>
      <c r="O101" s="408"/>
      <c r="P101" s="385"/>
      <c r="Q101" s="399"/>
      <c r="R101" s="417"/>
      <c r="S101" s="407"/>
      <c r="T101" s="416"/>
      <c r="U101" s="416"/>
      <c r="V101" s="416"/>
      <c r="W101" s="416"/>
      <c r="X101" s="416"/>
      <c r="Y101" s="416"/>
      <c r="Z101" s="416"/>
    </row>
    <row r="102" spans="1:26" s="375" customFormat="1" ht="14.25">
      <c r="A102" s="364"/>
      <c r="B102" s="379"/>
      <c r="C102" s="383"/>
      <c r="D102" s="391"/>
      <c r="E102" s="384"/>
      <c r="F102" s="409"/>
      <c r="G102" s="389"/>
      <c r="H102" s="384"/>
      <c r="I102" s="381"/>
      <c r="J102" s="358"/>
      <c r="K102" s="358"/>
      <c r="L102" s="358"/>
      <c r="M102" s="358"/>
      <c r="N102" s="410"/>
      <c r="O102" s="408"/>
      <c r="P102" s="386"/>
      <c r="Q102" s="399"/>
      <c r="R102" s="417"/>
      <c r="S102" s="407"/>
      <c r="T102" s="416"/>
      <c r="U102" s="416"/>
      <c r="V102" s="416"/>
      <c r="W102" s="416"/>
      <c r="X102" s="416"/>
      <c r="Y102" s="416"/>
      <c r="Z102" s="416"/>
    </row>
    <row r="103" spans="1:26">
      <c r="A103" s="26"/>
      <c r="B103" s="20"/>
      <c r="C103" s="20"/>
      <c r="D103" s="20"/>
      <c r="E103" s="29"/>
      <c r="F103" s="27"/>
      <c r="G103" s="9"/>
      <c r="H103" s="9"/>
      <c r="I103" s="9"/>
      <c r="J103" s="50"/>
      <c r="K103" s="9"/>
      <c r="L103" s="9"/>
      <c r="M103" s="9"/>
      <c r="N103" s="8"/>
      <c r="O103" s="50"/>
      <c r="P103" s="4"/>
      <c r="Q103" s="8"/>
      <c r="R103" s="138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26"/>
      <c r="B104" s="20"/>
      <c r="C104" s="20"/>
      <c r="D104" s="20"/>
      <c r="E104" s="29"/>
      <c r="F104" s="27"/>
      <c r="G104" s="38"/>
      <c r="H104" s="39"/>
      <c r="I104" s="79"/>
      <c r="J104" s="14"/>
      <c r="K104" s="80"/>
      <c r="L104" s="81"/>
      <c r="M104" s="82"/>
      <c r="N104" s="83"/>
      <c r="O104" s="84"/>
      <c r="P104" s="8"/>
      <c r="Q104" s="13"/>
      <c r="R104" s="138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34"/>
      <c r="B105" s="42"/>
      <c r="C105" s="99"/>
      <c r="D105" s="3"/>
      <c r="E105" s="35"/>
      <c r="F105" s="79"/>
      <c r="G105" s="38"/>
      <c r="H105" s="39"/>
      <c r="I105" s="79"/>
      <c r="J105" s="14"/>
      <c r="K105" s="80"/>
      <c r="L105" s="81"/>
      <c r="M105" s="82"/>
      <c r="N105" s="83"/>
      <c r="O105" s="84"/>
      <c r="P105" s="8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 ht="15">
      <c r="A106" s="2"/>
      <c r="B106" s="100" t="s">
        <v>577</v>
      </c>
      <c r="C106" s="100"/>
      <c r="D106" s="100"/>
      <c r="E106" s="100"/>
      <c r="F106" s="14"/>
      <c r="G106" s="14"/>
      <c r="H106" s="101"/>
      <c r="I106" s="14"/>
      <c r="J106" s="71"/>
      <c r="K106" s="72"/>
      <c r="L106" s="14"/>
      <c r="M106" s="14"/>
      <c r="N106" s="13"/>
      <c r="O106" s="95"/>
      <c r="P106" s="8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 ht="38.25">
      <c r="A107" s="17" t="s">
        <v>16</v>
      </c>
      <c r="B107" s="18" t="s">
        <v>535</v>
      </c>
      <c r="C107" s="18"/>
      <c r="D107" s="19" t="s">
        <v>546</v>
      </c>
      <c r="E107" s="18" t="s">
        <v>547</v>
      </c>
      <c r="F107" s="18" t="s">
        <v>548</v>
      </c>
      <c r="G107" s="18" t="s">
        <v>578</v>
      </c>
      <c r="H107" s="18" t="s">
        <v>579</v>
      </c>
      <c r="I107" s="18" t="s">
        <v>551</v>
      </c>
      <c r="J107" s="58" t="s">
        <v>552</v>
      </c>
      <c r="K107" s="18" t="s">
        <v>553</v>
      </c>
      <c r="L107" s="18" t="s">
        <v>554</v>
      </c>
      <c r="M107" s="18" t="s">
        <v>555</v>
      </c>
      <c r="N107" s="19" t="s">
        <v>556</v>
      </c>
      <c r="O107" s="95"/>
      <c r="P107" s="8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1</v>
      </c>
      <c r="B108" s="102">
        <v>41579</v>
      </c>
      <c r="C108" s="102"/>
      <c r="D108" s="103" t="s">
        <v>580</v>
      </c>
      <c r="E108" s="104" t="s">
        <v>581</v>
      </c>
      <c r="F108" s="105">
        <v>82</v>
      </c>
      <c r="G108" s="104" t="s">
        <v>582</v>
      </c>
      <c r="H108" s="104">
        <v>100</v>
      </c>
      <c r="I108" s="122">
        <v>100</v>
      </c>
      <c r="J108" s="123" t="s">
        <v>583</v>
      </c>
      <c r="K108" s="124">
        <f t="shared" ref="K108:K139" si="38">H108-F108</f>
        <v>18</v>
      </c>
      <c r="L108" s="125">
        <f t="shared" ref="L108:L139" si="39">K108/F108</f>
        <v>0.21951219512195122</v>
      </c>
      <c r="M108" s="126" t="s">
        <v>557</v>
      </c>
      <c r="N108" s="127">
        <v>42657</v>
      </c>
      <c r="O108" s="50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2</v>
      </c>
      <c r="B109" s="102">
        <v>41794</v>
      </c>
      <c r="C109" s="102"/>
      <c r="D109" s="103" t="s">
        <v>584</v>
      </c>
      <c r="E109" s="104" t="s">
        <v>558</v>
      </c>
      <c r="F109" s="105">
        <v>257</v>
      </c>
      <c r="G109" s="104" t="s">
        <v>582</v>
      </c>
      <c r="H109" s="104">
        <v>300</v>
      </c>
      <c r="I109" s="122">
        <v>300</v>
      </c>
      <c r="J109" s="123" t="s">
        <v>583</v>
      </c>
      <c r="K109" s="124">
        <f t="shared" si="38"/>
        <v>43</v>
      </c>
      <c r="L109" s="125">
        <f t="shared" si="39"/>
        <v>0.16731517509727625</v>
      </c>
      <c r="M109" s="126" t="s">
        <v>557</v>
      </c>
      <c r="N109" s="127">
        <v>41822</v>
      </c>
      <c r="O109" s="50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3</v>
      </c>
      <c r="B110" s="102">
        <v>41828</v>
      </c>
      <c r="C110" s="102"/>
      <c r="D110" s="103" t="s">
        <v>585</v>
      </c>
      <c r="E110" s="104" t="s">
        <v>558</v>
      </c>
      <c r="F110" s="105">
        <v>393</v>
      </c>
      <c r="G110" s="104" t="s">
        <v>582</v>
      </c>
      <c r="H110" s="104">
        <v>468</v>
      </c>
      <c r="I110" s="122">
        <v>468</v>
      </c>
      <c r="J110" s="123" t="s">
        <v>583</v>
      </c>
      <c r="K110" s="124">
        <f t="shared" si="38"/>
        <v>75</v>
      </c>
      <c r="L110" s="125">
        <f t="shared" si="39"/>
        <v>0.19083969465648856</v>
      </c>
      <c r="M110" s="126" t="s">
        <v>557</v>
      </c>
      <c r="N110" s="127">
        <v>41863</v>
      </c>
      <c r="O110" s="50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4</v>
      </c>
      <c r="B111" s="102">
        <v>41857</v>
      </c>
      <c r="C111" s="102"/>
      <c r="D111" s="103" t="s">
        <v>586</v>
      </c>
      <c r="E111" s="104" t="s">
        <v>558</v>
      </c>
      <c r="F111" s="105">
        <v>205</v>
      </c>
      <c r="G111" s="104" t="s">
        <v>582</v>
      </c>
      <c r="H111" s="104">
        <v>275</v>
      </c>
      <c r="I111" s="122">
        <v>250</v>
      </c>
      <c r="J111" s="123" t="s">
        <v>583</v>
      </c>
      <c r="K111" s="124">
        <f t="shared" si="38"/>
        <v>70</v>
      </c>
      <c r="L111" s="125">
        <f t="shared" si="39"/>
        <v>0.34146341463414637</v>
      </c>
      <c r="M111" s="126" t="s">
        <v>557</v>
      </c>
      <c r="N111" s="127">
        <v>41962</v>
      </c>
      <c r="O111" s="50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5</v>
      </c>
      <c r="B112" s="102">
        <v>41886</v>
      </c>
      <c r="C112" s="102"/>
      <c r="D112" s="103" t="s">
        <v>587</v>
      </c>
      <c r="E112" s="104" t="s">
        <v>558</v>
      </c>
      <c r="F112" s="105">
        <v>162</v>
      </c>
      <c r="G112" s="104" t="s">
        <v>582</v>
      </c>
      <c r="H112" s="104">
        <v>190</v>
      </c>
      <c r="I112" s="122">
        <v>190</v>
      </c>
      <c r="J112" s="123" t="s">
        <v>583</v>
      </c>
      <c r="K112" s="124">
        <f t="shared" si="38"/>
        <v>28</v>
      </c>
      <c r="L112" s="125">
        <f t="shared" si="39"/>
        <v>0.1728395061728395</v>
      </c>
      <c r="M112" s="126" t="s">
        <v>557</v>
      </c>
      <c r="N112" s="127">
        <v>42006</v>
      </c>
      <c r="O112" s="50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6</v>
      </c>
      <c r="B113" s="102">
        <v>41886</v>
      </c>
      <c r="C113" s="102"/>
      <c r="D113" s="103" t="s">
        <v>588</v>
      </c>
      <c r="E113" s="104" t="s">
        <v>558</v>
      </c>
      <c r="F113" s="105">
        <v>75</v>
      </c>
      <c r="G113" s="104" t="s">
        <v>582</v>
      </c>
      <c r="H113" s="104">
        <v>91.5</v>
      </c>
      <c r="I113" s="122" t="s">
        <v>589</v>
      </c>
      <c r="J113" s="123" t="s">
        <v>590</v>
      </c>
      <c r="K113" s="124">
        <f t="shared" si="38"/>
        <v>16.5</v>
      </c>
      <c r="L113" s="125">
        <f t="shared" si="39"/>
        <v>0.22</v>
      </c>
      <c r="M113" s="126" t="s">
        <v>557</v>
      </c>
      <c r="N113" s="127">
        <v>41954</v>
      </c>
      <c r="O113" s="50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7</v>
      </c>
      <c r="B114" s="102">
        <v>41913</v>
      </c>
      <c r="C114" s="102"/>
      <c r="D114" s="103" t="s">
        <v>591</v>
      </c>
      <c r="E114" s="104" t="s">
        <v>558</v>
      </c>
      <c r="F114" s="105">
        <v>850</v>
      </c>
      <c r="G114" s="104" t="s">
        <v>582</v>
      </c>
      <c r="H114" s="104">
        <v>982.5</v>
      </c>
      <c r="I114" s="122">
        <v>1050</v>
      </c>
      <c r="J114" s="123" t="s">
        <v>592</v>
      </c>
      <c r="K114" s="124">
        <f t="shared" si="38"/>
        <v>132.5</v>
      </c>
      <c r="L114" s="125">
        <f t="shared" si="39"/>
        <v>0.15588235294117647</v>
      </c>
      <c r="M114" s="126" t="s">
        <v>557</v>
      </c>
      <c r="N114" s="127">
        <v>42039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8</v>
      </c>
      <c r="B115" s="102">
        <v>41913</v>
      </c>
      <c r="C115" s="102"/>
      <c r="D115" s="103" t="s">
        <v>593</v>
      </c>
      <c r="E115" s="104" t="s">
        <v>558</v>
      </c>
      <c r="F115" s="105">
        <v>475</v>
      </c>
      <c r="G115" s="104" t="s">
        <v>582</v>
      </c>
      <c r="H115" s="104">
        <v>515</v>
      </c>
      <c r="I115" s="122">
        <v>600</v>
      </c>
      <c r="J115" s="123" t="s">
        <v>594</v>
      </c>
      <c r="K115" s="124">
        <f t="shared" si="38"/>
        <v>40</v>
      </c>
      <c r="L115" s="125">
        <f t="shared" si="39"/>
        <v>8.4210526315789472E-2</v>
      </c>
      <c r="M115" s="126" t="s">
        <v>557</v>
      </c>
      <c r="N115" s="127">
        <v>41939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9</v>
      </c>
      <c r="B116" s="102">
        <v>41913</v>
      </c>
      <c r="C116" s="102"/>
      <c r="D116" s="103" t="s">
        <v>595</v>
      </c>
      <c r="E116" s="104" t="s">
        <v>558</v>
      </c>
      <c r="F116" s="105">
        <v>86</v>
      </c>
      <c r="G116" s="104" t="s">
        <v>582</v>
      </c>
      <c r="H116" s="104">
        <v>99</v>
      </c>
      <c r="I116" s="122">
        <v>140</v>
      </c>
      <c r="J116" s="123" t="s">
        <v>596</v>
      </c>
      <c r="K116" s="124">
        <f t="shared" si="38"/>
        <v>13</v>
      </c>
      <c r="L116" s="125">
        <f t="shared" si="39"/>
        <v>0.15116279069767441</v>
      </c>
      <c r="M116" s="126" t="s">
        <v>557</v>
      </c>
      <c r="N116" s="127">
        <v>41939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10</v>
      </c>
      <c r="B117" s="102">
        <v>41926</v>
      </c>
      <c r="C117" s="102"/>
      <c r="D117" s="103" t="s">
        <v>597</v>
      </c>
      <c r="E117" s="104" t="s">
        <v>558</v>
      </c>
      <c r="F117" s="105">
        <v>496.6</v>
      </c>
      <c r="G117" s="104" t="s">
        <v>582</v>
      </c>
      <c r="H117" s="104">
        <v>621</v>
      </c>
      <c r="I117" s="122">
        <v>580</v>
      </c>
      <c r="J117" s="123" t="s">
        <v>583</v>
      </c>
      <c r="K117" s="124">
        <f t="shared" si="38"/>
        <v>124.39999999999998</v>
      </c>
      <c r="L117" s="125">
        <f t="shared" si="39"/>
        <v>0.25050342327829234</v>
      </c>
      <c r="M117" s="126" t="s">
        <v>557</v>
      </c>
      <c r="N117" s="127">
        <v>42605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11</v>
      </c>
      <c r="B118" s="102">
        <v>41926</v>
      </c>
      <c r="C118" s="102"/>
      <c r="D118" s="103" t="s">
        <v>598</v>
      </c>
      <c r="E118" s="104" t="s">
        <v>558</v>
      </c>
      <c r="F118" s="105">
        <v>2481.9</v>
      </c>
      <c r="G118" s="104" t="s">
        <v>582</v>
      </c>
      <c r="H118" s="104">
        <v>2840</v>
      </c>
      <c r="I118" s="122">
        <v>2870</v>
      </c>
      <c r="J118" s="123" t="s">
        <v>599</v>
      </c>
      <c r="K118" s="124">
        <f t="shared" si="38"/>
        <v>358.09999999999991</v>
      </c>
      <c r="L118" s="125">
        <f t="shared" si="39"/>
        <v>0.14428462065353154</v>
      </c>
      <c r="M118" s="126" t="s">
        <v>557</v>
      </c>
      <c r="N118" s="127">
        <v>42017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12</v>
      </c>
      <c r="B119" s="102">
        <v>41928</v>
      </c>
      <c r="C119" s="102"/>
      <c r="D119" s="103" t="s">
        <v>600</v>
      </c>
      <c r="E119" s="104" t="s">
        <v>558</v>
      </c>
      <c r="F119" s="105">
        <v>84.5</v>
      </c>
      <c r="G119" s="104" t="s">
        <v>582</v>
      </c>
      <c r="H119" s="104">
        <v>93</v>
      </c>
      <c r="I119" s="122">
        <v>110</v>
      </c>
      <c r="J119" s="123" t="s">
        <v>601</v>
      </c>
      <c r="K119" s="124">
        <f t="shared" si="38"/>
        <v>8.5</v>
      </c>
      <c r="L119" s="125">
        <f t="shared" si="39"/>
        <v>0.10059171597633136</v>
      </c>
      <c r="M119" s="126" t="s">
        <v>557</v>
      </c>
      <c r="N119" s="127">
        <v>41939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13</v>
      </c>
      <c r="B120" s="102">
        <v>41928</v>
      </c>
      <c r="C120" s="102"/>
      <c r="D120" s="103" t="s">
        <v>602</v>
      </c>
      <c r="E120" s="104" t="s">
        <v>558</v>
      </c>
      <c r="F120" s="105">
        <v>401</v>
      </c>
      <c r="G120" s="104" t="s">
        <v>582</v>
      </c>
      <c r="H120" s="104">
        <v>428</v>
      </c>
      <c r="I120" s="122">
        <v>450</v>
      </c>
      <c r="J120" s="123" t="s">
        <v>603</v>
      </c>
      <c r="K120" s="124">
        <f t="shared" si="38"/>
        <v>27</v>
      </c>
      <c r="L120" s="125">
        <f t="shared" si="39"/>
        <v>6.7331670822942641E-2</v>
      </c>
      <c r="M120" s="126" t="s">
        <v>557</v>
      </c>
      <c r="N120" s="127">
        <v>42020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14</v>
      </c>
      <c r="B121" s="102">
        <v>41928</v>
      </c>
      <c r="C121" s="102"/>
      <c r="D121" s="103" t="s">
        <v>604</v>
      </c>
      <c r="E121" s="104" t="s">
        <v>558</v>
      </c>
      <c r="F121" s="105">
        <v>101</v>
      </c>
      <c r="G121" s="104" t="s">
        <v>582</v>
      </c>
      <c r="H121" s="104">
        <v>112</v>
      </c>
      <c r="I121" s="122">
        <v>120</v>
      </c>
      <c r="J121" s="123" t="s">
        <v>605</v>
      </c>
      <c r="K121" s="124">
        <f t="shared" si="38"/>
        <v>11</v>
      </c>
      <c r="L121" s="125">
        <f t="shared" si="39"/>
        <v>0.10891089108910891</v>
      </c>
      <c r="M121" s="126" t="s">
        <v>557</v>
      </c>
      <c r="N121" s="127">
        <v>41939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15</v>
      </c>
      <c r="B122" s="102">
        <v>41954</v>
      </c>
      <c r="C122" s="102"/>
      <c r="D122" s="103" t="s">
        <v>606</v>
      </c>
      <c r="E122" s="104" t="s">
        <v>558</v>
      </c>
      <c r="F122" s="105">
        <v>59</v>
      </c>
      <c r="G122" s="104" t="s">
        <v>582</v>
      </c>
      <c r="H122" s="104">
        <v>76</v>
      </c>
      <c r="I122" s="122">
        <v>76</v>
      </c>
      <c r="J122" s="123" t="s">
        <v>583</v>
      </c>
      <c r="K122" s="124">
        <f t="shared" si="38"/>
        <v>17</v>
      </c>
      <c r="L122" s="125">
        <f t="shared" si="39"/>
        <v>0.28813559322033899</v>
      </c>
      <c r="M122" s="126" t="s">
        <v>557</v>
      </c>
      <c r="N122" s="127">
        <v>43032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16</v>
      </c>
      <c r="B123" s="102">
        <v>41954</v>
      </c>
      <c r="C123" s="102"/>
      <c r="D123" s="103" t="s">
        <v>595</v>
      </c>
      <c r="E123" s="104" t="s">
        <v>558</v>
      </c>
      <c r="F123" s="105">
        <v>99</v>
      </c>
      <c r="G123" s="104" t="s">
        <v>582</v>
      </c>
      <c r="H123" s="104">
        <v>120</v>
      </c>
      <c r="I123" s="122">
        <v>120</v>
      </c>
      <c r="J123" s="123" t="s">
        <v>607</v>
      </c>
      <c r="K123" s="124">
        <f t="shared" si="38"/>
        <v>21</v>
      </c>
      <c r="L123" s="125">
        <f t="shared" si="39"/>
        <v>0.21212121212121213</v>
      </c>
      <c r="M123" s="126" t="s">
        <v>557</v>
      </c>
      <c r="N123" s="127">
        <v>41960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17</v>
      </c>
      <c r="B124" s="102">
        <v>41956</v>
      </c>
      <c r="C124" s="102"/>
      <c r="D124" s="103" t="s">
        <v>608</v>
      </c>
      <c r="E124" s="104" t="s">
        <v>558</v>
      </c>
      <c r="F124" s="105">
        <v>22</v>
      </c>
      <c r="G124" s="104" t="s">
        <v>582</v>
      </c>
      <c r="H124" s="104">
        <v>33.549999999999997</v>
      </c>
      <c r="I124" s="122">
        <v>32</v>
      </c>
      <c r="J124" s="123" t="s">
        <v>609</v>
      </c>
      <c r="K124" s="124">
        <f t="shared" si="38"/>
        <v>11.549999999999997</v>
      </c>
      <c r="L124" s="125">
        <f t="shared" si="39"/>
        <v>0.52499999999999991</v>
      </c>
      <c r="M124" s="126" t="s">
        <v>557</v>
      </c>
      <c r="N124" s="127">
        <v>42188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18</v>
      </c>
      <c r="B125" s="102">
        <v>41976</v>
      </c>
      <c r="C125" s="102"/>
      <c r="D125" s="103" t="s">
        <v>610</v>
      </c>
      <c r="E125" s="104" t="s">
        <v>558</v>
      </c>
      <c r="F125" s="105">
        <v>440</v>
      </c>
      <c r="G125" s="104" t="s">
        <v>582</v>
      </c>
      <c r="H125" s="104">
        <v>520</v>
      </c>
      <c r="I125" s="122">
        <v>520</v>
      </c>
      <c r="J125" s="123" t="s">
        <v>611</v>
      </c>
      <c r="K125" s="124">
        <f t="shared" si="38"/>
        <v>80</v>
      </c>
      <c r="L125" s="125">
        <f t="shared" si="39"/>
        <v>0.18181818181818182</v>
      </c>
      <c r="M125" s="126" t="s">
        <v>557</v>
      </c>
      <c r="N125" s="127">
        <v>42208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19</v>
      </c>
      <c r="B126" s="102">
        <v>41976</v>
      </c>
      <c r="C126" s="102"/>
      <c r="D126" s="103" t="s">
        <v>612</v>
      </c>
      <c r="E126" s="104" t="s">
        <v>558</v>
      </c>
      <c r="F126" s="105">
        <v>360</v>
      </c>
      <c r="G126" s="104" t="s">
        <v>582</v>
      </c>
      <c r="H126" s="104">
        <v>427</v>
      </c>
      <c r="I126" s="122">
        <v>425</v>
      </c>
      <c r="J126" s="123" t="s">
        <v>613</v>
      </c>
      <c r="K126" s="124">
        <f t="shared" si="38"/>
        <v>67</v>
      </c>
      <c r="L126" s="125">
        <f t="shared" si="39"/>
        <v>0.18611111111111112</v>
      </c>
      <c r="M126" s="126" t="s">
        <v>557</v>
      </c>
      <c r="N126" s="127">
        <v>42058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20</v>
      </c>
      <c r="B127" s="102">
        <v>42012</v>
      </c>
      <c r="C127" s="102"/>
      <c r="D127" s="103" t="s">
        <v>614</v>
      </c>
      <c r="E127" s="104" t="s">
        <v>558</v>
      </c>
      <c r="F127" s="105">
        <v>360</v>
      </c>
      <c r="G127" s="104" t="s">
        <v>582</v>
      </c>
      <c r="H127" s="104">
        <v>455</v>
      </c>
      <c r="I127" s="122">
        <v>420</v>
      </c>
      <c r="J127" s="123" t="s">
        <v>615</v>
      </c>
      <c r="K127" s="124">
        <f t="shared" si="38"/>
        <v>95</v>
      </c>
      <c r="L127" s="125">
        <f t="shared" si="39"/>
        <v>0.2638888888888889</v>
      </c>
      <c r="M127" s="126" t="s">
        <v>557</v>
      </c>
      <c r="N127" s="127">
        <v>42024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21</v>
      </c>
      <c r="B128" s="102">
        <v>42012</v>
      </c>
      <c r="C128" s="102"/>
      <c r="D128" s="103" t="s">
        <v>616</v>
      </c>
      <c r="E128" s="104" t="s">
        <v>558</v>
      </c>
      <c r="F128" s="105">
        <v>130</v>
      </c>
      <c r="G128" s="104"/>
      <c r="H128" s="104">
        <v>175.5</v>
      </c>
      <c r="I128" s="122">
        <v>165</v>
      </c>
      <c r="J128" s="123" t="s">
        <v>617</v>
      </c>
      <c r="K128" s="124">
        <f t="shared" si="38"/>
        <v>45.5</v>
      </c>
      <c r="L128" s="125">
        <f t="shared" si="39"/>
        <v>0.35</v>
      </c>
      <c r="M128" s="126" t="s">
        <v>557</v>
      </c>
      <c r="N128" s="127">
        <v>43088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22</v>
      </c>
      <c r="B129" s="102">
        <v>42040</v>
      </c>
      <c r="C129" s="102"/>
      <c r="D129" s="103" t="s">
        <v>377</v>
      </c>
      <c r="E129" s="104" t="s">
        <v>581</v>
      </c>
      <c r="F129" s="105">
        <v>98</v>
      </c>
      <c r="G129" s="104"/>
      <c r="H129" s="104">
        <v>120</v>
      </c>
      <c r="I129" s="122">
        <v>120</v>
      </c>
      <c r="J129" s="123" t="s">
        <v>583</v>
      </c>
      <c r="K129" s="124">
        <f t="shared" si="38"/>
        <v>22</v>
      </c>
      <c r="L129" s="125">
        <f t="shared" si="39"/>
        <v>0.22448979591836735</v>
      </c>
      <c r="M129" s="126" t="s">
        <v>557</v>
      </c>
      <c r="N129" s="127">
        <v>42753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23</v>
      </c>
      <c r="B130" s="102">
        <v>42040</v>
      </c>
      <c r="C130" s="102"/>
      <c r="D130" s="103" t="s">
        <v>618</v>
      </c>
      <c r="E130" s="104" t="s">
        <v>581</v>
      </c>
      <c r="F130" s="105">
        <v>196</v>
      </c>
      <c r="G130" s="104"/>
      <c r="H130" s="104">
        <v>262</v>
      </c>
      <c r="I130" s="122">
        <v>255</v>
      </c>
      <c r="J130" s="123" t="s">
        <v>583</v>
      </c>
      <c r="K130" s="124">
        <f t="shared" si="38"/>
        <v>66</v>
      </c>
      <c r="L130" s="125">
        <f t="shared" si="39"/>
        <v>0.33673469387755101</v>
      </c>
      <c r="M130" s="126" t="s">
        <v>557</v>
      </c>
      <c r="N130" s="127">
        <v>42599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5">
        <v>24</v>
      </c>
      <c r="B131" s="106">
        <v>42067</v>
      </c>
      <c r="C131" s="106"/>
      <c r="D131" s="107" t="s">
        <v>376</v>
      </c>
      <c r="E131" s="108" t="s">
        <v>581</v>
      </c>
      <c r="F131" s="109">
        <v>235</v>
      </c>
      <c r="G131" s="109"/>
      <c r="H131" s="110">
        <v>77</v>
      </c>
      <c r="I131" s="128" t="s">
        <v>619</v>
      </c>
      <c r="J131" s="129" t="s">
        <v>620</v>
      </c>
      <c r="K131" s="130">
        <f t="shared" si="38"/>
        <v>-158</v>
      </c>
      <c r="L131" s="131">
        <f t="shared" si="39"/>
        <v>-0.67234042553191486</v>
      </c>
      <c r="M131" s="132" t="s">
        <v>621</v>
      </c>
      <c r="N131" s="133">
        <v>43522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25</v>
      </c>
      <c r="B132" s="102">
        <v>42067</v>
      </c>
      <c r="C132" s="102"/>
      <c r="D132" s="103" t="s">
        <v>454</v>
      </c>
      <c r="E132" s="104" t="s">
        <v>581</v>
      </c>
      <c r="F132" s="105">
        <v>185</v>
      </c>
      <c r="G132" s="104"/>
      <c r="H132" s="104">
        <v>224</v>
      </c>
      <c r="I132" s="122" t="s">
        <v>622</v>
      </c>
      <c r="J132" s="123" t="s">
        <v>583</v>
      </c>
      <c r="K132" s="124">
        <f t="shared" si="38"/>
        <v>39</v>
      </c>
      <c r="L132" s="125">
        <f t="shared" si="39"/>
        <v>0.21081081081081082</v>
      </c>
      <c r="M132" s="126" t="s">
        <v>557</v>
      </c>
      <c r="N132" s="127">
        <v>42647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345">
        <v>26</v>
      </c>
      <c r="B133" s="111">
        <v>42090</v>
      </c>
      <c r="C133" s="111"/>
      <c r="D133" s="112" t="s">
        <v>623</v>
      </c>
      <c r="E133" s="113" t="s">
        <v>581</v>
      </c>
      <c r="F133" s="114">
        <v>49.5</v>
      </c>
      <c r="G133" s="115"/>
      <c r="H133" s="115">
        <v>15.85</v>
      </c>
      <c r="I133" s="115">
        <v>67</v>
      </c>
      <c r="J133" s="134" t="s">
        <v>624</v>
      </c>
      <c r="K133" s="115">
        <f t="shared" si="38"/>
        <v>-33.65</v>
      </c>
      <c r="L133" s="135">
        <f t="shared" si="39"/>
        <v>-0.67979797979797973</v>
      </c>
      <c r="M133" s="132" t="s">
        <v>621</v>
      </c>
      <c r="N133" s="136">
        <v>43627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27</v>
      </c>
      <c r="B134" s="102">
        <v>42093</v>
      </c>
      <c r="C134" s="102"/>
      <c r="D134" s="103" t="s">
        <v>625</v>
      </c>
      <c r="E134" s="104" t="s">
        <v>581</v>
      </c>
      <c r="F134" s="105">
        <v>183.5</v>
      </c>
      <c r="G134" s="104"/>
      <c r="H134" s="104">
        <v>219</v>
      </c>
      <c r="I134" s="122">
        <v>218</v>
      </c>
      <c r="J134" s="123" t="s">
        <v>626</v>
      </c>
      <c r="K134" s="124">
        <f t="shared" si="38"/>
        <v>35.5</v>
      </c>
      <c r="L134" s="125">
        <f t="shared" si="39"/>
        <v>0.19346049046321526</v>
      </c>
      <c r="M134" s="126" t="s">
        <v>557</v>
      </c>
      <c r="N134" s="127">
        <v>42103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28</v>
      </c>
      <c r="B135" s="102">
        <v>42114</v>
      </c>
      <c r="C135" s="102"/>
      <c r="D135" s="103" t="s">
        <v>627</v>
      </c>
      <c r="E135" s="104" t="s">
        <v>581</v>
      </c>
      <c r="F135" s="105">
        <f>(227+237)/2</f>
        <v>232</v>
      </c>
      <c r="G135" s="104"/>
      <c r="H135" s="104">
        <v>298</v>
      </c>
      <c r="I135" s="122">
        <v>298</v>
      </c>
      <c r="J135" s="123" t="s">
        <v>583</v>
      </c>
      <c r="K135" s="124">
        <f t="shared" si="38"/>
        <v>66</v>
      </c>
      <c r="L135" s="125">
        <f t="shared" si="39"/>
        <v>0.28448275862068967</v>
      </c>
      <c r="M135" s="126" t="s">
        <v>557</v>
      </c>
      <c r="N135" s="127">
        <v>42823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29</v>
      </c>
      <c r="B136" s="102">
        <v>42128</v>
      </c>
      <c r="C136" s="102"/>
      <c r="D136" s="103" t="s">
        <v>628</v>
      </c>
      <c r="E136" s="104" t="s">
        <v>558</v>
      </c>
      <c r="F136" s="105">
        <v>385</v>
      </c>
      <c r="G136" s="104"/>
      <c r="H136" s="104">
        <f>212.5+331</f>
        <v>543.5</v>
      </c>
      <c r="I136" s="122">
        <v>510</v>
      </c>
      <c r="J136" s="123" t="s">
        <v>629</v>
      </c>
      <c r="K136" s="124">
        <f t="shared" si="38"/>
        <v>158.5</v>
      </c>
      <c r="L136" s="125">
        <f t="shared" si="39"/>
        <v>0.41168831168831171</v>
      </c>
      <c r="M136" s="126" t="s">
        <v>557</v>
      </c>
      <c r="N136" s="127">
        <v>42235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30</v>
      </c>
      <c r="B137" s="102">
        <v>42128</v>
      </c>
      <c r="C137" s="102"/>
      <c r="D137" s="103" t="s">
        <v>630</v>
      </c>
      <c r="E137" s="104" t="s">
        <v>558</v>
      </c>
      <c r="F137" s="105">
        <v>115.5</v>
      </c>
      <c r="G137" s="104"/>
      <c r="H137" s="104">
        <v>146</v>
      </c>
      <c r="I137" s="122">
        <v>142</v>
      </c>
      <c r="J137" s="123" t="s">
        <v>631</v>
      </c>
      <c r="K137" s="124">
        <f t="shared" si="38"/>
        <v>30.5</v>
      </c>
      <c r="L137" s="125">
        <f t="shared" si="39"/>
        <v>0.26406926406926406</v>
      </c>
      <c r="M137" s="126" t="s">
        <v>557</v>
      </c>
      <c r="N137" s="127">
        <v>42202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31</v>
      </c>
      <c r="B138" s="102">
        <v>42151</v>
      </c>
      <c r="C138" s="102"/>
      <c r="D138" s="103" t="s">
        <v>632</v>
      </c>
      <c r="E138" s="104" t="s">
        <v>558</v>
      </c>
      <c r="F138" s="105">
        <v>237.5</v>
      </c>
      <c r="G138" s="104"/>
      <c r="H138" s="104">
        <v>279.5</v>
      </c>
      <c r="I138" s="122">
        <v>278</v>
      </c>
      <c r="J138" s="123" t="s">
        <v>583</v>
      </c>
      <c r="K138" s="124">
        <f t="shared" si="38"/>
        <v>42</v>
      </c>
      <c r="L138" s="125">
        <f t="shared" si="39"/>
        <v>0.17684210526315788</v>
      </c>
      <c r="M138" s="126" t="s">
        <v>557</v>
      </c>
      <c r="N138" s="127">
        <v>42222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32</v>
      </c>
      <c r="B139" s="102">
        <v>42174</v>
      </c>
      <c r="C139" s="102"/>
      <c r="D139" s="103" t="s">
        <v>602</v>
      </c>
      <c r="E139" s="104" t="s">
        <v>581</v>
      </c>
      <c r="F139" s="105">
        <v>340</v>
      </c>
      <c r="G139" s="104"/>
      <c r="H139" s="104">
        <v>448</v>
      </c>
      <c r="I139" s="122">
        <v>448</v>
      </c>
      <c r="J139" s="123" t="s">
        <v>583</v>
      </c>
      <c r="K139" s="124">
        <f t="shared" si="38"/>
        <v>108</v>
      </c>
      <c r="L139" s="125">
        <f t="shared" si="39"/>
        <v>0.31764705882352939</v>
      </c>
      <c r="M139" s="126" t="s">
        <v>557</v>
      </c>
      <c r="N139" s="127">
        <v>43018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33</v>
      </c>
      <c r="B140" s="102">
        <v>42191</v>
      </c>
      <c r="C140" s="102"/>
      <c r="D140" s="103" t="s">
        <v>633</v>
      </c>
      <c r="E140" s="104" t="s">
        <v>581</v>
      </c>
      <c r="F140" s="105">
        <v>390</v>
      </c>
      <c r="G140" s="104"/>
      <c r="H140" s="104">
        <v>460</v>
      </c>
      <c r="I140" s="122">
        <v>460</v>
      </c>
      <c r="J140" s="123" t="s">
        <v>583</v>
      </c>
      <c r="K140" s="124">
        <f t="shared" ref="K140:K160" si="40">H140-F140</f>
        <v>70</v>
      </c>
      <c r="L140" s="125">
        <f t="shared" ref="L140:L160" si="41">K140/F140</f>
        <v>0.17948717948717949</v>
      </c>
      <c r="M140" s="126" t="s">
        <v>557</v>
      </c>
      <c r="N140" s="127">
        <v>42478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5">
        <v>34</v>
      </c>
      <c r="B141" s="106">
        <v>42195</v>
      </c>
      <c r="C141" s="106"/>
      <c r="D141" s="107" t="s">
        <v>634</v>
      </c>
      <c r="E141" s="108" t="s">
        <v>581</v>
      </c>
      <c r="F141" s="109">
        <v>122.5</v>
      </c>
      <c r="G141" s="109"/>
      <c r="H141" s="110">
        <v>61</v>
      </c>
      <c r="I141" s="128">
        <v>172</v>
      </c>
      <c r="J141" s="129" t="s">
        <v>635</v>
      </c>
      <c r="K141" s="130">
        <f t="shared" si="40"/>
        <v>-61.5</v>
      </c>
      <c r="L141" s="131">
        <f t="shared" si="41"/>
        <v>-0.50204081632653064</v>
      </c>
      <c r="M141" s="132" t="s">
        <v>621</v>
      </c>
      <c r="N141" s="133">
        <v>43333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35</v>
      </c>
      <c r="B142" s="102">
        <v>42219</v>
      </c>
      <c r="C142" s="102"/>
      <c r="D142" s="103" t="s">
        <v>636</v>
      </c>
      <c r="E142" s="104" t="s">
        <v>581</v>
      </c>
      <c r="F142" s="105">
        <v>297.5</v>
      </c>
      <c r="G142" s="104"/>
      <c r="H142" s="104">
        <v>350</v>
      </c>
      <c r="I142" s="122">
        <v>360</v>
      </c>
      <c r="J142" s="123" t="s">
        <v>637</v>
      </c>
      <c r="K142" s="124">
        <f t="shared" si="40"/>
        <v>52.5</v>
      </c>
      <c r="L142" s="125">
        <f t="shared" si="41"/>
        <v>0.17647058823529413</v>
      </c>
      <c r="M142" s="126" t="s">
        <v>557</v>
      </c>
      <c r="N142" s="127">
        <v>42232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36</v>
      </c>
      <c r="B143" s="102">
        <v>42219</v>
      </c>
      <c r="C143" s="102"/>
      <c r="D143" s="103" t="s">
        <v>638</v>
      </c>
      <c r="E143" s="104" t="s">
        <v>581</v>
      </c>
      <c r="F143" s="105">
        <v>115.5</v>
      </c>
      <c r="G143" s="104"/>
      <c r="H143" s="104">
        <v>149</v>
      </c>
      <c r="I143" s="122">
        <v>140</v>
      </c>
      <c r="J143" s="137" t="s">
        <v>639</v>
      </c>
      <c r="K143" s="124">
        <f t="shared" si="40"/>
        <v>33.5</v>
      </c>
      <c r="L143" s="125">
        <f t="shared" si="41"/>
        <v>0.29004329004329005</v>
      </c>
      <c r="M143" s="126" t="s">
        <v>557</v>
      </c>
      <c r="N143" s="127">
        <v>42740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37</v>
      </c>
      <c r="B144" s="102">
        <v>42251</v>
      </c>
      <c r="C144" s="102"/>
      <c r="D144" s="103" t="s">
        <v>632</v>
      </c>
      <c r="E144" s="104" t="s">
        <v>581</v>
      </c>
      <c r="F144" s="105">
        <v>226</v>
      </c>
      <c r="G144" s="104"/>
      <c r="H144" s="104">
        <v>292</v>
      </c>
      <c r="I144" s="122">
        <v>292</v>
      </c>
      <c r="J144" s="123" t="s">
        <v>640</v>
      </c>
      <c r="K144" s="124">
        <f t="shared" si="40"/>
        <v>66</v>
      </c>
      <c r="L144" s="125">
        <f t="shared" si="41"/>
        <v>0.29203539823008851</v>
      </c>
      <c r="M144" s="126" t="s">
        <v>557</v>
      </c>
      <c r="N144" s="127">
        <v>42286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38</v>
      </c>
      <c r="B145" s="102">
        <v>42254</v>
      </c>
      <c r="C145" s="102"/>
      <c r="D145" s="103" t="s">
        <v>627</v>
      </c>
      <c r="E145" s="104" t="s">
        <v>581</v>
      </c>
      <c r="F145" s="105">
        <v>232.5</v>
      </c>
      <c r="G145" s="104"/>
      <c r="H145" s="104">
        <v>312.5</v>
      </c>
      <c r="I145" s="122">
        <v>310</v>
      </c>
      <c r="J145" s="123" t="s">
        <v>583</v>
      </c>
      <c r="K145" s="124">
        <f t="shared" si="40"/>
        <v>80</v>
      </c>
      <c r="L145" s="125">
        <f t="shared" si="41"/>
        <v>0.34408602150537637</v>
      </c>
      <c r="M145" s="126" t="s">
        <v>557</v>
      </c>
      <c r="N145" s="127">
        <v>42823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39</v>
      </c>
      <c r="B146" s="102">
        <v>42268</v>
      </c>
      <c r="C146" s="102"/>
      <c r="D146" s="103" t="s">
        <v>641</v>
      </c>
      <c r="E146" s="104" t="s">
        <v>581</v>
      </c>
      <c r="F146" s="105">
        <v>196.5</v>
      </c>
      <c r="G146" s="104"/>
      <c r="H146" s="104">
        <v>238</v>
      </c>
      <c r="I146" s="122">
        <v>238</v>
      </c>
      <c r="J146" s="123" t="s">
        <v>640</v>
      </c>
      <c r="K146" s="124">
        <f t="shared" si="40"/>
        <v>41.5</v>
      </c>
      <c r="L146" s="125">
        <f t="shared" si="41"/>
        <v>0.21119592875318066</v>
      </c>
      <c r="M146" s="126" t="s">
        <v>557</v>
      </c>
      <c r="N146" s="127">
        <v>42291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40</v>
      </c>
      <c r="B147" s="102">
        <v>42271</v>
      </c>
      <c r="C147" s="102"/>
      <c r="D147" s="103" t="s">
        <v>580</v>
      </c>
      <c r="E147" s="104" t="s">
        <v>581</v>
      </c>
      <c r="F147" s="105">
        <v>65</v>
      </c>
      <c r="G147" s="104"/>
      <c r="H147" s="104">
        <v>82</v>
      </c>
      <c r="I147" s="122">
        <v>82</v>
      </c>
      <c r="J147" s="123" t="s">
        <v>640</v>
      </c>
      <c r="K147" s="124">
        <f t="shared" si="40"/>
        <v>17</v>
      </c>
      <c r="L147" s="125">
        <f t="shared" si="41"/>
        <v>0.26153846153846155</v>
      </c>
      <c r="M147" s="126" t="s">
        <v>557</v>
      </c>
      <c r="N147" s="127">
        <v>42578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41</v>
      </c>
      <c r="B148" s="102">
        <v>42291</v>
      </c>
      <c r="C148" s="102"/>
      <c r="D148" s="103" t="s">
        <v>642</v>
      </c>
      <c r="E148" s="104" t="s">
        <v>581</v>
      </c>
      <c r="F148" s="105">
        <v>144</v>
      </c>
      <c r="G148" s="104"/>
      <c r="H148" s="104">
        <v>182.5</v>
      </c>
      <c r="I148" s="122">
        <v>181</v>
      </c>
      <c r="J148" s="123" t="s">
        <v>640</v>
      </c>
      <c r="K148" s="124">
        <f t="shared" si="40"/>
        <v>38.5</v>
      </c>
      <c r="L148" s="125">
        <f t="shared" si="41"/>
        <v>0.2673611111111111</v>
      </c>
      <c r="M148" s="126" t="s">
        <v>557</v>
      </c>
      <c r="N148" s="127">
        <v>42817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42</v>
      </c>
      <c r="B149" s="102">
        <v>42291</v>
      </c>
      <c r="C149" s="102"/>
      <c r="D149" s="103" t="s">
        <v>643</v>
      </c>
      <c r="E149" s="104" t="s">
        <v>581</v>
      </c>
      <c r="F149" s="105">
        <v>264</v>
      </c>
      <c r="G149" s="104"/>
      <c r="H149" s="104">
        <v>311</v>
      </c>
      <c r="I149" s="122">
        <v>311</v>
      </c>
      <c r="J149" s="123" t="s">
        <v>640</v>
      </c>
      <c r="K149" s="124">
        <f t="shared" si="40"/>
        <v>47</v>
      </c>
      <c r="L149" s="125">
        <f t="shared" si="41"/>
        <v>0.17803030303030304</v>
      </c>
      <c r="M149" s="126" t="s">
        <v>557</v>
      </c>
      <c r="N149" s="127">
        <v>42604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43</v>
      </c>
      <c r="B150" s="102">
        <v>42318</v>
      </c>
      <c r="C150" s="102"/>
      <c r="D150" s="103" t="s">
        <v>644</v>
      </c>
      <c r="E150" s="104" t="s">
        <v>558</v>
      </c>
      <c r="F150" s="105">
        <v>549.5</v>
      </c>
      <c r="G150" s="104"/>
      <c r="H150" s="104">
        <v>630</v>
      </c>
      <c r="I150" s="122">
        <v>630</v>
      </c>
      <c r="J150" s="123" t="s">
        <v>640</v>
      </c>
      <c r="K150" s="124">
        <f t="shared" si="40"/>
        <v>80.5</v>
      </c>
      <c r="L150" s="125">
        <f t="shared" si="41"/>
        <v>0.1464968152866242</v>
      </c>
      <c r="M150" s="126" t="s">
        <v>557</v>
      </c>
      <c r="N150" s="127">
        <v>42419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44</v>
      </c>
      <c r="B151" s="102">
        <v>42342</v>
      </c>
      <c r="C151" s="102"/>
      <c r="D151" s="103" t="s">
        <v>645</v>
      </c>
      <c r="E151" s="104" t="s">
        <v>581</v>
      </c>
      <c r="F151" s="105">
        <v>1027.5</v>
      </c>
      <c r="G151" s="104"/>
      <c r="H151" s="104">
        <v>1315</v>
      </c>
      <c r="I151" s="122">
        <v>1250</v>
      </c>
      <c r="J151" s="123" t="s">
        <v>640</v>
      </c>
      <c r="K151" s="124">
        <f t="shared" si="40"/>
        <v>287.5</v>
      </c>
      <c r="L151" s="125">
        <f t="shared" si="41"/>
        <v>0.27980535279805352</v>
      </c>
      <c r="M151" s="126" t="s">
        <v>557</v>
      </c>
      <c r="N151" s="127">
        <v>43244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45</v>
      </c>
      <c r="B152" s="102">
        <v>42367</v>
      </c>
      <c r="C152" s="102"/>
      <c r="D152" s="103" t="s">
        <v>646</v>
      </c>
      <c r="E152" s="104" t="s">
        <v>581</v>
      </c>
      <c r="F152" s="105">
        <v>465</v>
      </c>
      <c r="G152" s="104"/>
      <c r="H152" s="104">
        <v>540</v>
      </c>
      <c r="I152" s="122">
        <v>540</v>
      </c>
      <c r="J152" s="123" t="s">
        <v>640</v>
      </c>
      <c r="K152" s="124">
        <f t="shared" si="40"/>
        <v>75</v>
      </c>
      <c r="L152" s="125">
        <f t="shared" si="41"/>
        <v>0.16129032258064516</v>
      </c>
      <c r="M152" s="126" t="s">
        <v>557</v>
      </c>
      <c r="N152" s="127">
        <v>42530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46</v>
      </c>
      <c r="B153" s="102">
        <v>42380</v>
      </c>
      <c r="C153" s="102"/>
      <c r="D153" s="103" t="s">
        <v>377</v>
      </c>
      <c r="E153" s="104" t="s">
        <v>558</v>
      </c>
      <c r="F153" s="105">
        <v>81</v>
      </c>
      <c r="G153" s="104"/>
      <c r="H153" s="104">
        <v>110</v>
      </c>
      <c r="I153" s="122">
        <v>110</v>
      </c>
      <c r="J153" s="123" t="s">
        <v>640</v>
      </c>
      <c r="K153" s="124">
        <f t="shared" si="40"/>
        <v>29</v>
      </c>
      <c r="L153" s="125">
        <f t="shared" si="41"/>
        <v>0.35802469135802467</v>
      </c>
      <c r="M153" s="126" t="s">
        <v>557</v>
      </c>
      <c r="N153" s="127">
        <v>42745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47</v>
      </c>
      <c r="B154" s="102">
        <v>42382</v>
      </c>
      <c r="C154" s="102"/>
      <c r="D154" s="103" t="s">
        <v>647</v>
      </c>
      <c r="E154" s="104" t="s">
        <v>558</v>
      </c>
      <c r="F154" s="105">
        <v>417.5</v>
      </c>
      <c r="G154" s="104"/>
      <c r="H154" s="104">
        <v>547</v>
      </c>
      <c r="I154" s="122">
        <v>535</v>
      </c>
      <c r="J154" s="123" t="s">
        <v>640</v>
      </c>
      <c r="K154" s="124">
        <f t="shared" si="40"/>
        <v>129.5</v>
      </c>
      <c r="L154" s="125">
        <f t="shared" si="41"/>
        <v>0.31017964071856285</v>
      </c>
      <c r="M154" s="126" t="s">
        <v>557</v>
      </c>
      <c r="N154" s="127">
        <v>42578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48</v>
      </c>
      <c r="B155" s="102">
        <v>42408</v>
      </c>
      <c r="C155" s="102"/>
      <c r="D155" s="103" t="s">
        <v>648</v>
      </c>
      <c r="E155" s="104" t="s">
        <v>581</v>
      </c>
      <c r="F155" s="105">
        <v>650</v>
      </c>
      <c r="G155" s="104"/>
      <c r="H155" s="104">
        <v>800</v>
      </c>
      <c r="I155" s="122">
        <v>800</v>
      </c>
      <c r="J155" s="123" t="s">
        <v>640</v>
      </c>
      <c r="K155" s="124">
        <f t="shared" si="40"/>
        <v>150</v>
      </c>
      <c r="L155" s="125">
        <f t="shared" si="41"/>
        <v>0.23076923076923078</v>
      </c>
      <c r="M155" s="126" t="s">
        <v>557</v>
      </c>
      <c r="N155" s="127">
        <v>43154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49</v>
      </c>
      <c r="B156" s="102">
        <v>42433</v>
      </c>
      <c r="C156" s="102"/>
      <c r="D156" s="103" t="s">
        <v>194</v>
      </c>
      <c r="E156" s="104" t="s">
        <v>581</v>
      </c>
      <c r="F156" s="105">
        <v>437.5</v>
      </c>
      <c r="G156" s="104"/>
      <c r="H156" s="104">
        <v>504.5</v>
      </c>
      <c r="I156" s="122">
        <v>522</v>
      </c>
      <c r="J156" s="123" t="s">
        <v>649</v>
      </c>
      <c r="K156" s="124">
        <f t="shared" si="40"/>
        <v>67</v>
      </c>
      <c r="L156" s="125">
        <f t="shared" si="41"/>
        <v>0.15314285714285714</v>
      </c>
      <c r="M156" s="126" t="s">
        <v>557</v>
      </c>
      <c r="N156" s="127">
        <v>42480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50</v>
      </c>
      <c r="B157" s="102">
        <v>42438</v>
      </c>
      <c r="C157" s="102"/>
      <c r="D157" s="103" t="s">
        <v>650</v>
      </c>
      <c r="E157" s="104" t="s">
        <v>581</v>
      </c>
      <c r="F157" s="105">
        <v>189.5</v>
      </c>
      <c r="G157" s="104"/>
      <c r="H157" s="104">
        <v>218</v>
      </c>
      <c r="I157" s="122">
        <v>218</v>
      </c>
      <c r="J157" s="123" t="s">
        <v>640</v>
      </c>
      <c r="K157" s="124">
        <f t="shared" si="40"/>
        <v>28.5</v>
      </c>
      <c r="L157" s="125">
        <f t="shared" si="41"/>
        <v>0.15039577836411611</v>
      </c>
      <c r="M157" s="126" t="s">
        <v>557</v>
      </c>
      <c r="N157" s="127">
        <v>43034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345">
        <v>51</v>
      </c>
      <c r="B158" s="111">
        <v>42471</v>
      </c>
      <c r="C158" s="111"/>
      <c r="D158" s="112" t="s">
        <v>651</v>
      </c>
      <c r="E158" s="113" t="s">
        <v>581</v>
      </c>
      <c r="F158" s="114">
        <v>36.5</v>
      </c>
      <c r="G158" s="115"/>
      <c r="H158" s="115">
        <v>15.85</v>
      </c>
      <c r="I158" s="115">
        <v>60</v>
      </c>
      <c r="J158" s="134" t="s">
        <v>652</v>
      </c>
      <c r="K158" s="130">
        <f t="shared" si="40"/>
        <v>-20.65</v>
      </c>
      <c r="L158" s="164">
        <f t="shared" si="41"/>
        <v>-0.5657534246575342</v>
      </c>
      <c r="M158" s="132" t="s">
        <v>621</v>
      </c>
      <c r="N158" s="165">
        <v>43627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52</v>
      </c>
      <c r="B159" s="102">
        <v>42472</v>
      </c>
      <c r="C159" s="102"/>
      <c r="D159" s="103" t="s">
        <v>653</v>
      </c>
      <c r="E159" s="104" t="s">
        <v>581</v>
      </c>
      <c r="F159" s="105">
        <v>93</v>
      </c>
      <c r="G159" s="104"/>
      <c r="H159" s="104">
        <v>149</v>
      </c>
      <c r="I159" s="122">
        <v>140</v>
      </c>
      <c r="J159" s="137" t="s">
        <v>654</v>
      </c>
      <c r="K159" s="124">
        <f t="shared" si="40"/>
        <v>56</v>
      </c>
      <c r="L159" s="125">
        <f t="shared" si="41"/>
        <v>0.60215053763440862</v>
      </c>
      <c r="M159" s="126" t="s">
        <v>557</v>
      </c>
      <c r="N159" s="127">
        <v>42740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53</v>
      </c>
      <c r="B160" s="102">
        <v>42472</v>
      </c>
      <c r="C160" s="102"/>
      <c r="D160" s="103" t="s">
        <v>655</v>
      </c>
      <c r="E160" s="104" t="s">
        <v>581</v>
      </c>
      <c r="F160" s="105">
        <v>130</v>
      </c>
      <c r="G160" s="104"/>
      <c r="H160" s="104">
        <v>150</v>
      </c>
      <c r="I160" s="122" t="s">
        <v>656</v>
      </c>
      <c r="J160" s="123" t="s">
        <v>640</v>
      </c>
      <c r="K160" s="124">
        <f t="shared" si="40"/>
        <v>20</v>
      </c>
      <c r="L160" s="125">
        <f t="shared" si="41"/>
        <v>0.15384615384615385</v>
      </c>
      <c r="M160" s="126" t="s">
        <v>557</v>
      </c>
      <c r="N160" s="127">
        <v>42564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54</v>
      </c>
      <c r="B161" s="102">
        <v>42473</v>
      </c>
      <c r="C161" s="102"/>
      <c r="D161" s="103" t="s">
        <v>345</v>
      </c>
      <c r="E161" s="104" t="s">
        <v>581</v>
      </c>
      <c r="F161" s="105">
        <v>196</v>
      </c>
      <c r="G161" s="104"/>
      <c r="H161" s="104">
        <v>299</v>
      </c>
      <c r="I161" s="122">
        <v>299</v>
      </c>
      <c r="J161" s="123" t="s">
        <v>640</v>
      </c>
      <c r="K161" s="124">
        <v>103</v>
      </c>
      <c r="L161" s="125">
        <v>0.52551020408163296</v>
      </c>
      <c r="M161" s="126" t="s">
        <v>557</v>
      </c>
      <c r="N161" s="127">
        <v>42620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55</v>
      </c>
      <c r="B162" s="102">
        <v>42473</v>
      </c>
      <c r="C162" s="102"/>
      <c r="D162" s="103" t="s">
        <v>714</v>
      </c>
      <c r="E162" s="104" t="s">
        <v>581</v>
      </c>
      <c r="F162" s="105">
        <v>88</v>
      </c>
      <c r="G162" s="104"/>
      <c r="H162" s="104">
        <v>103</v>
      </c>
      <c r="I162" s="122">
        <v>103</v>
      </c>
      <c r="J162" s="123" t="s">
        <v>640</v>
      </c>
      <c r="K162" s="124">
        <v>15</v>
      </c>
      <c r="L162" s="125">
        <v>0.170454545454545</v>
      </c>
      <c r="M162" s="126" t="s">
        <v>557</v>
      </c>
      <c r="N162" s="127">
        <v>42530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56</v>
      </c>
      <c r="B163" s="102">
        <v>42492</v>
      </c>
      <c r="C163" s="102"/>
      <c r="D163" s="103" t="s">
        <v>657</v>
      </c>
      <c r="E163" s="104" t="s">
        <v>581</v>
      </c>
      <c r="F163" s="105">
        <v>127.5</v>
      </c>
      <c r="G163" s="104"/>
      <c r="H163" s="104">
        <v>148</v>
      </c>
      <c r="I163" s="122" t="s">
        <v>658</v>
      </c>
      <c r="J163" s="123" t="s">
        <v>640</v>
      </c>
      <c r="K163" s="124">
        <f>H163-F163</f>
        <v>20.5</v>
      </c>
      <c r="L163" s="125">
        <f>K163/F163</f>
        <v>0.16078431372549021</v>
      </c>
      <c r="M163" s="126" t="s">
        <v>557</v>
      </c>
      <c r="N163" s="127">
        <v>42564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57</v>
      </c>
      <c r="B164" s="102">
        <v>42493</v>
      </c>
      <c r="C164" s="102"/>
      <c r="D164" s="103" t="s">
        <v>659</v>
      </c>
      <c r="E164" s="104" t="s">
        <v>581</v>
      </c>
      <c r="F164" s="105">
        <v>675</v>
      </c>
      <c r="G164" s="104"/>
      <c r="H164" s="104">
        <v>815</v>
      </c>
      <c r="I164" s="122" t="s">
        <v>660</v>
      </c>
      <c r="J164" s="123" t="s">
        <v>640</v>
      </c>
      <c r="K164" s="124">
        <f>H164-F164</f>
        <v>140</v>
      </c>
      <c r="L164" s="125">
        <f>K164/F164</f>
        <v>0.2074074074074074</v>
      </c>
      <c r="M164" s="126" t="s">
        <v>557</v>
      </c>
      <c r="N164" s="127">
        <v>43154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5">
        <v>58</v>
      </c>
      <c r="B165" s="106">
        <v>42522</v>
      </c>
      <c r="C165" s="106"/>
      <c r="D165" s="107" t="s">
        <v>715</v>
      </c>
      <c r="E165" s="108" t="s">
        <v>581</v>
      </c>
      <c r="F165" s="109">
        <v>500</v>
      </c>
      <c r="G165" s="109"/>
      <c r="H165" s="110">
        <v>232.5</v>
      </c>
      <c r="I165" s="128" t="s">
        <v>716</v>
      </c>
      <c r="J165" s="129" t="s">
        <v>717</v>
      </c>
      <c r="K165" s="130">
        <f>H165-F165</f>
        <v>-267.5</v>
      </c>
      <c r="L165" s="131">
        <f>K165/F165</f>
        <v>-0.53500000000000003</v>
      </c>
      <c r="M165" s="132" t="s">
        <v>621</v>
      </c>
      <c r="N165" s="133">
        <v>43735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59</v>
      </c>
      <c r="B166" s="102">
        <v>42527</v>
      </c>
      <c r="C166" s="102"/>
      <c r="D166" s="103" t="s">
        <v>661</v>
      </c>
      <c r="E166" s="104" t="s">
        <v>581</v>
      </c>
      <c r="F166" s="105">
        <v>110</v>
      </c>
      <c r="G166" s="104"/>
      <c r="H166" s="104">
        <v>126.5</v>
      </c>
      <c r="I166" s="122">
        <v>125</v>
      </c>
      <c r="J166" s="123" t="s">
        <v>590</v>
      </c>
      <c r="K166" s="124">
        <f>H166-F166</f>
        <v>16.5</v>
      </c>
      <c r="L166" s="125">
        <f>K166/F166</f>
        <v>0.15</v>
      </c>
      <c r="M166" s="126" t="s">
        <v>557</v>
      </c>
      <c r="N166" s="127">
        <v>42552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60</v>
      </c>
      <c r="B167" s="102">
        <v>42538</v>
      </c>
      <c r="C167" s="102"/>
      <c r="D167" s="103" t="s">
        <v>662</v>
      </c>
      <c r="E167" s="104" t="s">
        <v>581</v>
      </c>
      <c r="F167" s="105">
        <v>44</v>
      </c>
      <c r="G167" s="104"/>
      <c r="H167" s="104">
        <v>69.5</v>
      </c>
      <c r="I167" s="122">
        <v>69.5</v>
      </c>
      <c r="J167" s="123" t="s">
        <v>663</v>
      </c>
      <c r="K167" s="124">
        <f>H167-F167</f>
        <v>25.5</v>
      </c>
      <c r="L167" s="125">
        <f>K167/F167</f>
        <v>0.57954545454545459</v>
      </c>
      <c r="M167" s="126" t="s">
        <v>557</v>
      </c>
      <c r="N167" s="127">
        <v>42977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61</v>
      </c>
      <c r="B168" s="102">
        <v>42549</v>
      </c>
      <c r="C168" s="102"/>
      <c r="D168" s="144" t="s">
        <v>718</v>
      </c>
      <c r="E168" s="104" t="s">
        <v>581</v>
      </c>
      <c r="F168" s="105">
        <v>262.5</v>
      </c>
      <c r="G168" s="104"/>
      <c r="H168" s="104">
        <v>340</v>
      </c>
      <c r="I168" s="122">
        <v>333</v>
      </c>
      <c r="J168" s="123" t="s">
        <v>719</v>
      </c>
      <c r="K168" s="124">
        <v>77.5</v>
      </c>
      <c r="L168" s="125">
        <v>0.29523809523809502</v>
      </c>
      <c r="M168" s="126" t="s">
        <v>557</v>
      </c>
      <c r="N168" s="127">
        <v>43017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62</v>
      </c>
      <c r="B169" s="102">
        <v>42549</v>
      </c>
      <c r="C169" s="102"/>
      <c r="D169" s="144" t="s">
        <v>720</v>
      </c>
      <c r="E169" s="104" t="s">
        <v>581</v>
      </c>
      <c r="F169" s="105">
        <v>840</v>
      </c>
      <c r="G169" s="104"/>
      <c r="H169" s="104">
        <v>1230</v>
      </c>
      <c r="I169" s="122">
        <v>1230</v>
      </c>
      <c r="J169" s="123" t="s">
        <v>640</v>
      </c>
      <c r="K169" s="124">
        <v>390</v>
      </c>
      <c r="L169" s="125">
        <v>0.46428571428571402</v>
      </c>
      <c r="M169" s="126" t="s">
        <v>557</v>
      </c>
      <c r="N169" s="127">
        <v>42649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346">
        <v>63</v>
      </c>
      <c r="B170" s="139">
        <v>42556</v>
      </c>
      <c r="C170" s="139"/>
      <c r="D170" s="140" t="s">
        <v>664</v>
      </c>
      <c r="E170" s="141" t="s">
        <v>581</v>
      </c>
      <c r="F170" s="142">
        <v>395</v>
      </c>
      <c r="G170" s="143"/>
      <c r="H170" s="143">
        <f>(468.5+342.5)/2</f>
        <v>405.5</v>
      </c>
      <c r="I170" s="143">
        <v>510</v>
      </c>
      <c r="J170" s="166" t="s">
        <v>665</v>
      </c>
      <c r="K170" s="167">
        <f t="shared" ref="K170:K176" si="42">H170-F170</f>
        <v>10.5</v>
      </c>
      <c r="L170" s="168">
        <f t="shared" ref="L170:L176" si="43">K170/F170</f>
        <v>2.6582278481012658E-2</v>
      </c>
      <c r="M170" s="169" t="s">
        <v>666</v>
      </c>
      <c r="N170" s="170">
        <v>43606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5">
        <v>64</v>
      </c>
      <c r="B171" s="106">
        <v>42584</v>
      </c>
      <c r="C171" s="106"/>
      <c r="D171" s="107" t="s">
        <v>667</v>
      </c>
      <c r="E171" s="108" t="s">
        <v>558</v>
      </c>
      <c r="F171" s="109">
        <f>169.5-12.8</f>
        <v>156.69999999999999</v>
      </c>
      <c r="G171" s="109"/>
      <c r="H171" s="110">
        <v>77</v>
      </c>
      <c r="I171" s="128" t="s">
        <v>668</v>
      </c>
      <c r="J171" s="365" t="s">
        <v>797</v>
      </c>
      <c r="K171" s="130">
        <f t="shared" si="42"/>
        <v>-79.699999999999989</v>
      </c>
      <c r="L171" s="131">
        <f t="shared" si="43"/>
        <v>-0.50861518825781749</v>
      </c>
      <c r="M171" s="132" t="s">
        <v>621</v>
      </c>
      <c r="N171" s="133">
        <v>43522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5">
        <v>65</v>
      </c>
      <c r="B172" s="106">
        <v>42586</v>
      </c>
      <c r="C172" s="106"/>
      <c r="D172" s="107" t="s">
        <v>669</v>
      </c>
      <c r="E172" s="108" t="s">
        <v>581</v>
      </c>
      <c r="F172" s="109">
        <v>400</v>
      </c>
      <c r="G172" s="109"/>
      <c r="H172" s="110">
        <v>305</v>
      </c>
      <c r="I172" s="128">
        <v>475</v>
      </c>
      <c r="J172" s="129" t="s">
        <v>670</v>
      </c>
      <c r="K172" s="130">
        <f t="shared" si="42"/>
        <v>-95</v>
      </c>
      <c r="L172" s="131">
        <f t="shared" si="43"/>
        <v>-0.23749999999999999</v>
      </c>
      <c r="M172" s="132" t="s">
        <v>621</v>
      </c>
      <c r="N172" s="133">
        <v>43606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66</v>
      </c>
      <c r="B173" s="102">
        <v>42593</v>
      </c>
      <c r="C173" s="102"/>
      <c r="D173" s="103" t="s">
        <v>671</v>
      </c>
      <c r="E173" s="104" t="s">
        <v>581</v>
      </c>
      <c r="F173" s="105">
        <v>86.5</v>
      </c>
      <c r="G173" s="104"/>
      <c r="H173" s="104">
        <v>130</v>
      </c>
      <c r="I173" s="122">
        <v>130</v>
      </c>
      <c r="J173" s="137" t="s">
        <v>672</v>
      </c>
      <c r="K173" s="124">
        <f t="shared" si="42"/>
        <v>43.5</v>
      </c>
      <c r="L173" s="125">
        <f t="shared" si="43"/>
        <v>0.50289017341040465</v>
      </c>
      <c r="M173" s="126" t="s">
        <v>557</v>
      </c>
      <c r="N173" s="127">
        <v>43091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5">
        <v>67</v>
      </c>
      <c r="B174" s="106">
        <v>42600</v>
      </c>
      <c r="C174" s="106"/>
      <c r="D174" s="107" t="s">
        <v>368</v>
      </c>
      <c r="E174" s="108" t="s">
        <v>581</v>
      </c>
      <c r="F174" s="109">
        <v>133.5</v>
      </c>
      <c r="G174" s="109"/>
      <c r="H174" s="110">
        <v>126.5</v>
      </c>
      <c r="I174" s="128">
        <v>178</v>
      </c>
      <c r="J174" s="129" t="s">
        <v>673</v>
      </c>
      <c r="K174" s="130">
        <f t="shared" si="42"/>
        <v>-7</v>
      </c>
      <c r="L174" s="131">
        <f t="shared" si="43"/>
        <v>-5.2434456928838954E-2</v>
      </c>
      <c r="M174" s="132" t="s">
        <v>621</v>
      </c>
      <c r="N174" s="133">
        <v>42615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68</v>
      </c>
      <c r="B175" s="102">
        <v>42613</v>
      </c>
      <c r="C175" s="102"/>
      <c r="D175" s="103" t="s">
        <v>674</v>
      </c>
      <c r="E175" s="104" t="s">
        <v>581</v>
      </c>
      <c r="F175" s="105">
        <v>560</v>
      </c>
      <c r="G175" s="104"/>
      <c r="H175" s="104">
        <v>725</v>
      </c>
      <c r="I175" s="122">
        <v>725</v>
      </c>
      <c r="J175" s="123" t="s">
        <v>583</v>
      </c>
      <c r="K175" s="124">
        <f t="shared" si="42"/>
        <v>165</v>
      </c>
      <c r="L175" s="125">
        <f t="shared" si="43"/>
        <v>0.29464285714285715</v>
      </c>
      <c r="M175" s="126" t="s">
        <v>557</v>
      </c>
      <c r="N175" s="127">
        <v>42456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69</v>
      </c>
      <c r="B176" s="102">
        <v>42614</v>
      </c>
      <c r="C176" s="102"/>
      <c r="D176" s="103" t="s">
        <v>675</v>
      </c>
      <c r="E176" s="104" t="s">
        <v>581</v>
      </c>
      <c r="F176" s="105">
        <v>160.5</v>
      </c>
      <c r="G176" s="104"/>
      <c r="H176" s="104">
        <v>210</v>
      </c>
      <c r="I176" s="122">
        <v>210</v>
      </c>
      <c r="J176" s="123" t="s">
        <v>583</v>
      </c>
      <c r="K176" s="124">
        <f t="shared" si="42"/>
        <v>49.5</v>
      </c>
      <c r="L176" s="125">
        <f t="shared" si="43"/>
        <v>0.30841121495327101</v>
      </c>
      <c r="M176" s="126" t="s">
        <v>557</v>
      </c>
      <c r="N176" s="127">
        <v>42871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70</v>
      </c>
      <c r="B177" s="102">
        <v>42646</v>
      </c>
      <c r="C177" s="102"/>
      <c r="D177" s="144" t="s">
        <v>391</v>
      </c>
      <c r="E177" s="104" t="s">
        <v>581</v>
      </c>
      <c r="F177" s="105">
        <v>430</v>
      </c>
      <c r="G177" s="104"/>
      <c r="H177" s="104">
        <v>596</v>
      </c>
      <c r="I177" s="122">
        <v>575</v>
      </c>
      <c r="J177" s="123" t="s">
        <v>721</v>
      </c>
      <c r="K177" s="124">
        <v>166</v>
      </c>
      <c r="L177" s="125">
        <v>0.38604651162790699</v>
      </c>
      <c r="M177" s="126" t="s">
        <v>557</v>
      </c>
      <c r="N177" s="127">
        <v>42769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71</v>
      </c>
      <c r="B178" s="102">
        <v>42657</v>
      </c>
      <c r="C178" s="102"/>
      <c r="D178" s="103" t="s">
        <v>676</v>
      </c>
      <c r="E178" s="104" t="s">
        <v>581</v>
      </c>
      <c r="F178" s="105">
        <v>280</v>
      </c>
      <c r="G178" s="104"/>
      <c r="H178" s="104">
        <v>345</v>
      </c>
      <c r="I178" s="122">
        <v>345</v>
      </c>
      <c r="J178" s="123" t="s">
        <v>583</v>
      </c>
      <c r="K178" s="124">
        <f t="shared" ref="K178:K183" si="44">H178-F178</f>
        <v>65</v>
      </c>
      <c r="L178" s="125">
        <f>K178/F178</f>
        <v>0.23214285714285715</v>
      </c>
      <c r="M178" s="126" t="s">
        <v>557</v>
      </c>
      <c r="N178" s="127">
        <v>42814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72</v>
      </c>
      <c r="B179" s="102">
        <v>42657</v>
      </c>
      <c r="C179" s="102"/>
      <c r="D179" s="103" t="s">
        <v>677</v>
      </c>
      <c r="E179" s="104" t="s">
        <v>581</v>
      </c>
      <c r="F179" s="105">
        <v>245</v>
      </c>
      <c r="G179" s="104"/>
      <c r="H179" s="104">
        <v>325.5</v>
      </c>
      <c r="I179" s="122">
        <v>330</v>
      </c>
      <c r="J179" s="123" t="s">
        <v>678</v>
      </c>
      <c r="K179" s="124">
        <f t="shared" si="44"/>
        <v>80.5</v>
      </c>
      <c r="L179" s="125">
        <f>K179/F179</f>
        <v>0.32857142857142857</v>
      </c>
      <c r="M179" s="126" t="s">
        <v>557</v>
      </c>
      <c r="N179" s="127">
        <v>42769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73</v>
      </c>
      <c r="B180" s="102">
        <v>42660</v>
      </c>
      <c r="C180" s="102"/>
      <c r="D180" s="103" t="s">
        <v>341</v>
      </c>
      <c r="E180" s="104" t="s">
        <v>581</v>
      </c>
      <c r="F180" s="105">
        <v>125</v>
      </c>
      <c r="G180" s="104"/>
      <c r="H180" s="104">
        <v>160</v>
      </c>
      <c r="I180" s="122">
        <v>160</v>
      </c>
      <c r="J180" s="123" t="s">
        <v>640</v>
      </c>
      <c r="K180" s="124">
        <f t="shared" si="44"/>
        <v>35</v>
      </c>
      <c r="L180" s="125">
        <v>0.28000000000000003</v>
      </c>
      <c r="M180" s="126" t="s">
        <v>557</v>
      </c>
      <c r="N180" s="127">
        <v>42803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74</v>
      </c>
      <c r="B181" s="102">
        <v>42660</v>
      </c>
      <c r="C181" s="102"/>
      <c r="D181" s="103" t="s">
        <v>456</v>
      </c>
      <c r="E181" s="104" t="s">
        <v>581</v>
      </c>
      <c r="F181" s="105">
        <v>114</v>
      </c>
      <c r="G181" s="104"/>
      <c r="H181" s="104">
        <v>145</v>
      </c>
      <c r="I181" s="122">
        <v>145</v>
      </c>
      <c r="J181" s="123" t="s">
        <v>640</v>
      </c>
      <c r="K181" s="124">
        <f t="shared" si="44"/>
        <v>31</v>
      </c>
      <c r="L181" s="125">
        <f>K181/F181</f>
        <v>0.27192982456140352</v>
      </c>
      <c r="M181" s="126" t="s">
        <v>557</v>
      </c>
      <c r="N181" s="127">
        <v>42859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75</v>
      </c>
      <c r="B182" s="102">
        <v>42660</v>
      </c>
      <c r="C182" s="102"/>
      <c r="D182" s="103" t="s">
        <v>679</v>
      </c>
      <c r="E182" s="104" t="s">
        <v>581</v>
      </c>
      <c r="F182" s="105">
        <v>212</v>
      </c>
      <c r="G182" s="104"/>
      <c r="H182" s="104">
        <v>280</v>
      </c>
      <c r="I182" s="122">
        <v>276</v>
      </c>
      <c r="J182" s="123" t="s">
        <v>680</v>
      </c>
      <c r="K182" s="124">
        <f t="shared" si="44"/>
        <v>68</v>
      </c>
      <c r="L182" s="125">
        <f>K182/F182</f>
        <v>0.32075471698113206</v>
      </c>
      <c r="M182" s="126" t="s">
        <v>557</v>
      </c>
      <c r="N182" s="127">
        <v>42858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76</v>
      </c>
      <c r="B183" s="102">
        <v>42678</v>
      </c>
      <c r="C183" s="102"/>
      <c r="D183" s="103" t="s">
        <v>149</v>
      </c>
      <c r="E183" s="104" t="s">
        <v>581</v>
      </c>
      <c r="F183" s="105">
        <v>155</v>
      </c>
      <c r="G183" s="104"/>
      <c r="H183" s="104">
        <v>210</v>
      </c>
      <c r="I183" s="122">
        <v>210</v>
      </c>
      <c r="J183" s="123" t="s">
        <v>681</v>
      </c>
      <c r="K183" s="124">
        <f t="shared" si="44"/>
        <v>55</v>
      </c>
      <c r="L183" s="125">
        <f>K183/F183</f>
        <v>0.35483870967741937</v>
      </c>
      <c r="M183" s="126" t="s">
        <v>557</v>
      </c>
      <c r="N183" s="127">
        <v>42944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5">
        <v>77</v>
      </c>
      <c r="B184" s="106">
        <v>42710</v>
      </c>
      <c r="C184" s="106"/>
      <c r="D184" s="107" t="s">
        <v>722</v>
      </c>
      <c r="E184" s="108" t="s">
        <v>581</v>
      </c>
      <c r="F184" s="109">
        <v>150.5</v>
      </c>
      <c r="G184" s="109"/>
      <c r="H184" s="110">
        <v>72.5</v>
      </c>
      <c r="I184" s="128">
        <v>174</v>
      </c>
      <c r="J184" s="129" t="s">
        <v>723</v>
      </c>
      <c r="K184" s="130">
        <v>-78</v>
      </c>
      <c r="L184" s="131">
        <v>-0.51827242524916906</v>
      </c>
      <c r="M184" s="132" t="s">
        <v>621</v>
      </c>
      <c r="N184" s="133">
        <v>43333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78</v>
      </c>
      <c r="B185" s="102">
        <v>42712</v>
      </c>
      <c r="C185" s="102"/>
      <c r="D185" s="103" t="s">
        <v>123</v>
      </c>
      <c r="E185" s="104" t="s">
        <v>581</v>
      </c>
      <c r="F185" s="105">
        <v>380</v>
      </c>
      <c r="G185" s="104"/>
      <c r="H185" s="104">
        <v>478</v>
      </c>
      <c r="I185" s="122">
        <v>468</v>
      </c>
      <c r="J185" s="123" t="s">
        <v>640</v>
      </c>
      <c r="K185" s="124">
        <f>H185-F185</f>
        <v>98</v>
      </c>
      <c r="L185" s="125">
        <f>K185/F185</f>
        <v>0.25789473684210529</v>
      </c>
      <c r="M185" s="126" t="s">
        <v>557</v>
      </c>
      <c r="N185" s="127">
        <v>43025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79</v>
      </c>
      <c r="B186" s="102">
        <v>42734</v>
      </c>
      <c r="C186" s="102"/>
      <c r="D186" s="103" t="s">
        <v>245</v>
      </c>
      <c r="E186" s="104" t="s">
        <v>581</v>
      </c>
      <c r="F186" s="105">
        <v>305</v>
      </c>
      <c r="G186" s="104"/>
      <c r="H186" s="104">
        <v>375</v>
      </c>
      <c r="I186" s="122">
        <v>375</v>
      </c>
      <c r="J186" s="123" t="s">
        <v>640</v>
      </c>
      <c r="K186" s="124">
        <f>H186-F186</f>
        <v>70</v>
      </c>
      <c r="L186" s="125">
        <f>K186/F186</f>
        <v>0.22950819672131148</v>
      </c>
      <c r="M186" s="126" t="s">
        <v>557</v>
      </c>
      <c r="N186" s="127">
        <v>42768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80</v>
      </c>
      <c r="B187" s="102">
        <v>42739</v>
      </c>
      <c r="C187" s="102"/>
      <c r="D187" s="103" t="s">
        <v>343</v>
      </c>
      <c r="E187" s="104" t="s">
        <v>581</v>
      </c>
      <c r="F187" s="105">
        <v>99.5</v>
      </c>
      <c r="G187" s="104"/>
      <c r="H187" s="104">
        <v>158</v>
      </c>
      <c r="I187" s="122">
        <v>158</v>
      </c>
      <c r="J187" s="123" t="s">
        <v>640</v>
      </c>
      <c r="K187" s="124">
        <f>H187-F187</f>
        <v>58.5</v>
      </c>
      <c r="L187" s="125">
        <f>K187/F187</f>
        <v>0.5879396984924623</v>
      </c>
      <c r="M187" s="126" t="s">
        <v>557</v>
      </c>
      <c r="N187" s="127">
        <v>42898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81</v>
      </c>
      <c r="B188" s="102">
        <v>42739</v>
      </c>
      <c r="C188" s="102"/>
      <c r="D188" s="103" t="s">
        <v>343</v>
      </c>
      <c r="E188" s="104" t="s">
        <v>581</v>
      </c>
      <c r="F188" s="105">
        <v>99.5</v>
      </c>
      <c r="G188" s="104"/>
      <c r="H188" s="104">
        <v>158</v>
      </c>
      <c r="I188" s="122">
        <v>158</v>
      </c>
      <c r="J188" s="123" t="s">
        <v>640</v>
      </c>
      <c r="K188" s="124">
        <v>58.5</v>
      </c>
      <c r="L188" s="125">
        <v>0.58793969849246197</v>
      </c>
      <c r="M188" s="126" t="s">
        <v>557</v>
      </c>
      <c r="N188" s="127">
        <v>42898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82</v>
      </c>
      <c r="B189" s="102">
        <v>42786</v>
      </c>
      <c r="C189" s="102"/>
      <c r="D189" s="103" t="s">
        <v>166</v>
      </c>
      <c r="E189" s="104" t="s">
        <v>581</v>
      </c>
      <c r="F189" s="105">
        <v>140.5</v>
      </c>
      <c r="G189" s="104"/>
      <c r="H189" s="104">
        <v>220</v>
      </c>
      <c r="I189" s="122">
        <v>220</v>
      </c>
      <c r="J189" s="123" t="s">
        <v>640</v>
      </c>
      <c r="K189" s="124">
        <f>H189-F189</f>
        <v>79.5</v>
      </c>
      <c r="L189" s="125">
        <f>K189/F189</f>
        <v>0.5658362989323843</v>
      </c>
      <c r="M189" s="126" t="s">
        <v>557</v>
      </c>
      <c r="N189" s="127">
        <v>42864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83</v>
      </c>
      <c r="B190" s="102">
        <v>42786</v>
      </c>
      <c r="C190" s="102"/>
      <c r="D190" s="103" t="s">
        <v>724</v>
      </c>
      <c r="E190" s="104" t="s">
        <v>581</v>
      </c>
      <c r="F190" s="105">
        <v>202.5</v>
      </c>
      <c r="G190" s="104"/>
      <c r="H190" s="104">
        <v>234</v>
      </c>
      <c r="I190" s="122">
        <v>234</v>
      </c>
      <c r="J190" s="123" t="s">
        <v>640</v>
      </c>
      <c r="K190" s="124">
        <v>31.5</v>
      </c>
      <c r="L190" s="125">
        <v>0.155555555555556</v>
      </c>
      <c r="M190" s="126" t="s">
        <v>557</v>
      </c>
      <c r="N190" s="127">
        <v>42836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84</v>
      </c>
      <c r="B191" s="102">
        <v>42818</v>
      </c>
      <c r="C191" s="102"/>
      <c r="D191" s="103" t="s">
        <v>518</v>
      </c>
      <c r="E191" s="104" t="s">
        <v>581</v>
      </c>
      <c r="F191" s="105">
        <v>300.5</v>
      </c>
      <c r="G191" s="104"/>
      <c r="H191" s="104">
        <v>417.5</v>
      </c>
      <c r="I191" s="122">
        <v>420</v>
      </c>
      <c r="J191" s="123" t="s">
        <v>682</v>
      </c>
      <c r="K191" s="124">
        <f>H191-F191</f>
        <v>117</v>
      </c>
      <c r="L191" s="125">
        <f>K191/F191</f>
        <v>0.38935108153078202</v>
      </c>
      <c r="M191" s="126" t="s">
        <v>557</v>
      </c>
      <c r="N191" s="127">
        <v>43070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85</v>
      </c>
      <c r="B192" s="102">
        <v>42818</v>
      </c>
      <c r="C192" s="102"/>
      <c r="D192" s="103" t="s">
        <v>720</v>
      </c>
      <c r="E192" s="104" t="s">
        <v>581</v>
      </c>
      <c r="F192" s="105">
        <v>850</v>
      </c>
      <c r="G192" s="104"/>
      <c r="H192" s="104">
        <v>1042.5</v>
      </c>
      <c r="I192" s="122">
        <v>1023</v>
      </c>
      <c r="J192" s="123" t="s">
        <v>725</v>
      </c>
      <c r="K192" s="124">
        <v>192.5</v>
      </c>
      <c r="L192" s="125">
        <v>0.22647058823529401</v>
      </c>
      <c r="M192" s="126" t="s">
        <v>557</v>
      </c>
      <c r="N192" s="127">
        <v>42830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86</v>
      </c>
      <c r="B193" s="102">
        <v>42830</v>
      </c>
      <c r="C193" s="102"/>
      <c r="D193" s="103" t="s">
        <v>472</v>
      </c>
      <c r="E193" s="104" t="s">
        <v>581</v>
      </c>
      <c r="F193" s="105">
        <v>785</v>
      </c>
      <c r="G193" s="104"/>
      <c r="H193" s="104">
        <v>930</v>
      </c>
      <c r="I193" s="122">
        <v>920</v>
      </c>
      <c r="J193" s="123" t="s">
        <v>683</v>
      </c>
      <c r="K193" s="124">
        <f>H193-F193</f>
        <v>145</v>
      </c>
      <c r="L193" s="125">
        <f>K193/F193</f>
        <v>0.18471337579617833</v>
      </c>
      <c r="M193" s="126" t="s">
        <v>557</v>
      </c>
      <c r="N193" s="127">
        <v>42976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5">
        <v>87</v>
      </c>
      <c r="B194" s="106">
        <v>42831</v>
      </c>
      <c r="C194" s="106"/>
      <c r="D194" s="107" t="s">
        <v>726</v>
      </c>
      <c r="E194" s="108" t="s">
        <v>581</v>
      </c>
      <c r="F194" s="109">
        <v>40</v>
      </c>
      <c r="G194" s="109"/>
      <c r="H194" s="110">
        <v>13.1</v>
      </c>
      <c r="I194" s="128">
        <v>60</v>
      </c>
      <c r="J194" s="134" t="s">
        <v>727</v>
      </c>
      <c r="K194" s="130">
        <v>-26.9</v>
      </c>
      <c r="L194" s="131">
        <v>-0.67249999999999999</v>
      </c>
      <c r="M194" s="132" t="s">
        <v>621</v>
      </c>
      <c r="N194" s="133">
        <v>43138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88</v>
      </c>
      <c r="B195" s="102">
        <v>42837</v>
      </c>
      <c r="C195" s="102"/>
      <c r="D195" s="103" t="s">
        <v>87</v>
      </c>
      <c r="E195" s="104" t="s">
        <v>581</v>
      </c>
      <c r="F195" s="105">
        <v>289.5</v>
      </c>
      <c r="G195" s="104"/>
      <c r="H195" s="104">
        <v>354</v>
      </c>
      <c r="I195" s="122">
        <v>360</v>
      </c>
      <c r="J195" s="123" t="s">
        <v>684</v>
      </c>
      <c r="K195" s="124">
        <f t="shared" ref="K195:K203" si="45">H195-F195</f>
        <v>64.5</v>
      </c>
      <c r="L195" s="125">
        <f t="shared" ref="L195:L203" si="46">K195/F195</f>
        <v>0.22279792746113988</v>
      </c>
      <c r="M195" s="126" t="s">
        <v>557</v>
      </c>
      <c r="N195" s="127">
        <v>43040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89</v>
      </c>
      <c r="B196" s="102">
        <v>42845</v>
      </c>
      <c r="C196" s="102"/>
      <c r="D196" s="103" t="s">
        <v>417</v>
      </c>
      <c r="E196" s="104" t="s">
        <v>581</v>
      </c>
      <c r="F196" s="105">
        <v>700</v>
      </c>
      <c r="G196" s="104"/>
      <c r="H196" s="104">
        <v>840</v>
      </c>
      <c r="I196" s="122">
        <v>840</v>
      </c>
      <c r="J196" s="123" t="s">
        <v>685</v>
      </c>
      <c r="K196" s="124">
        <f t="shared" si="45"/>
        <v>140</v>
      </c>
      <c r="L196" s="125">
        <f t="shared" si="46"/>
        <v>0.2</v>
      </c>
      <c r="M196" s="126" t="s">
        <v>557</v>
      </c>
      <c r="N196" s="127">
        <v>42893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90</v>
      </c>
      <c r="B197" s="102">
        <v>42887</v>
      </c>
      <c r="C197" s="102"/>
      <c r="D197" s="144" t="s">
        <v>354</v>
      </c>
      <c r="E197" s="104" t="s">
        <v>581</v>
      </c>
      <c r="F197" s="105">
        <v>130</v>
      </c>
      <c r="G197" s="104"/>
      <c r="H197" s="104">
        <v>144.25</v>
      </c>
      <c r="I197" s="122">
        <v>170</v>
      </c>
      <c r="J197" s="123" t="s">
        <v>686</v>
      </c>
      <c r="K197" s="124">
        <f t="shared" si="45"/>
        <v>14.25</v>
      </c>
      <c r="L197" s="125">
        <f t="shared" si="46"/>
        <v>0.10961538461538461</v>
      </c>
      <c r="M197" s="126" t="s">
        <v>557</v>
      </c>
      <c r="N197" s="127">
        <v>43675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91</v>
      </c>
      <c r="B198" s="102">
        <v>42901</v>
      </c>
      <c r="C198" s="102"/>
      <c r="D198" s="144" t="s">
        <v>687</v>
      </c>
      <c r="E198" s="104" t="s">
        <v>581</v>
      </c>
      <c r="F198" s="105">
        <v>214.5</v>
      </c>
      <c r="G198" s="104"/>
      <c r="H198" s="104">
        <v>262</v>
      </c>
      <c r="I198" s="122">
        <v>262</v>
      </c>
      <c r="J198" s="123" t="s">
        <v>688</v>
      </c>
      <c r="K198" s="124">
        <f t="shared" si="45"/>
        <v>47.5</v>
      </c>
      <c r="L198" s="125">
        <f t="shared" si="46"/>
        <v>0.22144522144522144</v>
      </c>
      <c r="M198" s="126" t="s">
        <v>557</v>
      </c>
      <c r="N198" s="127">
        <v>42977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6">
        <v>92</v>
      </c>
      <c r="B199" s="150">
        <v>42933</v>
      </c>
      <c r="C199" s="150"/>
      <c r="D199" s="151" t="s">
        <v>689</v>
      </c>
      <c r="E199" s="152" t="s">
        <v>581</v>
      </c>
      <c r="F199" s="153">
        <v>370</v>
      </c>
      <c r="G199" s="152"/>
      <c r="H199" s="152">
        <v>447.5</v>
      </c>
      <c r="I199" s="174">
        <v>450</v>
      </c>
      <c r="J199" s="218" t="s">
        <v>640</v>
      </c>
      <c r="K199" s="124">
        <f t="shared" si="45"/>
        <v>77.5</v>
      </c>
      <c r="L199" s="176">
        <f t="shared" si="46"/>
        <v>0.20945945945945946</v>
      </c>
      <c r="M199" s="177" t="s">
        <v>557</v>
      </c>
      <c r="N199" s="178">
        <v>43035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6">
        <v>93</v>
      </c>
      <c r="B200" s="150">
        <v>42943</v>
      </c>
      <c r="C200" s="150"/>
      <c r="D200" s="151" t="s">
        <v>164</v>
      </c>
      <c r="E200" s="152" t="s">
        <v>581</v>
      </c>
      <c r="F200" s="153">
        <v>657.5</v>
      </c>
      <c r="G200" s="152"/>
      <c r="H200" s="152">
        <v>825</v>
      </c>
      <c r="I200" s="174">
        <v>820</v>
      </c>
      <c r="J200" s="218" t="s">
        <v>640</v>
      </c>
      <c r="K200" s="124">
        <f t="shared" si="45"/>
        <v>167.5</v>
      </c>
      <c r="L200" s="176">
        <f t="shared" si="46"/>
        <v>0.25475285171102663</v>
      </c>
      <c r="M200" s="177" t="s">
        <v>557</v>
      </c>
      <c r="N200" s="178">
        <v>43090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94</v>
      </c>
      <c r="B201" s="102">
        <v>42964</v>
      </c>
      <c r="C201" s="102"/>
      <c r="D201" s="103" t="s">
        <v>358</v>
      </c>
      <c r="E201" s="104" t="s">
        <v>581</v>
      </c>
      <c r="F201" s="105">
        <v>605</v>
      </c>
      <c r="G201" s="104"/>
      <c r="H201" s="104">
        <v>750</v>
      </c>
      <c r="I201" s="122">
        <v>750</v>
      </c>
      <c r="J201" s="123" t="s">
        <v>683</v>
      </c>
      <c r="K201" s="124">
        <f t="shared" si="45"/>
        <v>145</v>
      </c>
      <c r="L201" s="125">
        <f t="shared" si="46"/>
        <v>0.23966942148760331</v>
      </c>
      <c r="M201" s="126" t="s">
        <v>557</v>
      </c>
      <c r="N201" s="127">
        <v>43027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347">
        <v>95</v>
      </c>
      <c r="B202" s="145">
        <v>42979</v>
      </c>
      <c r="C202" s="145"/>
      <c r="D202" s="146" t="s">
        <v>476</v>
      </c>
      <c r="E202" s="147" t="s">
        <v>581</v>
      </c>
      <c r="F202" s="148">
        <v>255</v>
      </c>
      <c r="G202" s="149"/>
      <c r="H202" s="149">
        <v>217.25</v>
      </c>
      <c r="I202" s="149">
        <v>320</v>
      </c>
      <c r="J202" s="171" t="s">
        <v>690</v>
      </c>
      <c r="K202" s="130">
        <f t="shared" si="45"/>
        <v>-37.75</v>
      </c>
      <c r="L202" s="172">
        <f t="shared" si="46"/>
        <v>-0.14803921568627451</v>
      </c>
      <c r="M202" s="132" t="s">
        <v>621</v>
      </c>
      <c r="N202" s="173">
        <v>43661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96</v>
      </c>
      <c r="B203" s="102">
        <v>42997</v>
      </c>
      <c r="C203" s="102"/>
      <c r="D203" s="103" t="s">
        <v>691</v>
      </c>
      <c r="E203" s="104" t="s">
        <v>581</v>
      </c>
      <c r="F203" s="105">
        <v>215</v>
      </c>
      <c r="G203" s="104"/>
      <c r="H203" s="104">
        <v>258</v>
      </c>
      <c r="I203" s="122">
        <v>258</v>
      </c>
      <c r="J203" s="123" t="s">
        <v>640</v>
      </c>
      <c r="K203" s="124">
        <f t="shared" si="45"/>
        <v>43</v>
      </c>
      <c r="L203" s="125">
        <f t="shared" si="46"/>
        <v>0.2</v>
      </c>
      <c r="M203" s="126" t="s">
        <v>557</v>
      </c>
      <c r="N203" s="127">
        <v>43040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97</v>
      </c>
      <c r="B204" s="102">
        <v>42997</v>
      </c>
      <c r="C204" s="102"/>
      <c r="D204" s="103" t="s">
        <v>691</v>
      </c>
      <c r="E204" s="104" t="s">
        <v>581</v>
      </c>
      <c r="F204" s="105">
        <v>215</v>
      </c>
      <c r="G204" s="104"/>
      <c r="H204" s="104">
        <v>258</v>
      </c>
      <c r="I204" s="122">
        <v>258</v>
      </c>
      <c r="J204" s="218" t="s">
        <v>640</v>
      </c>
      <c r="K204" s="124">
        <v>43</v>
      </c>
      <c r="L204" s="125">
        <v>0.2</v>
      </c>
      <c r="M204" s="126" t="s">
        <v>557</v>
      </c>
      <c r="N204" s="127">
        <v>43040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7">
        <v>98</v>
      </c>
      <c r="B205" s="198">
        <v>42998</v>
      </c>
      <c r="C205" s="198"/>
      <c r="D205" s="356" t="s">
        <v>782</v>
      </c>
      <c r="E205" s="199" t="s">
        <v>581</v>
      </c>
      <c r="F205" s="200">
        <v>75</v>
      </c>
      <c r="G205" s="199"/>
      <c r="H205" s="199">
        <v>90</v>
      </c>
      <c r="I205" s="219">
        <v>90</v>
      </c>
      <c r="J205" s="123" t="s">
        <v>692</v>
      </c>
      <c r="K205" s="124">
        <f t="shared" ref="K205:K210" si="47">H205-F205</f>
        <v>15</v>
      </c>
      <c r="L205" s="125">
        <f t="shared" ref="L205:L210" si="48">K205/F205</f>
        <v>0.2</v>
      </c>
      <c r="M205" s="126" t="s">
        <v>557</v>
      </c>
      <c r="N205" s="127">
        <v>43019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6">
        <v>99</v>
      </c>
      <c r="B206" s="150">
        <v>43011</v>
      </c>
      <c r="C206" s="150"/>
      <c r="D206" s="151" t="s">
        <v>693</v>
      </c>
      <c r="E206" s="152" t="s">
        <v>581</v>
      </c>
      <c r="F206" s="153">
        <v>315</v>
      </c>
      <c r="G206" s="152"/>
      <c r="H206" s="152">
        <v>392</v>
      </c>
      <c r="I206" s="174">
        <v>384</v>
      </c>
      <c r="J206" s="218" t="s">
        <v>694</v>
      </c>
      <c r="K206" s="124">
        <f t="shared" si="47"/>
        <v>77</v>
      </c>
      <c r="L206" s="176">
        <f t="shared" si="48"/>
        <v>0.24444444444444444</v>
      </c>
      <c r="M206" s="177" t="s">
        <v>557</v>
      </c>
      <c r="N206" s="178">
        <v>43017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6">
        <v>100</v>
      </c>
      <c r="B207" s="150">
        <v>43013</v>
      </c>
      <c r="C207" s="150"/>
      <c r="D207" s="151" t="s">
        <v>695</v>
      </c>
      <c r="E207" s="152" t="s">
        <v>581</v>
      </c>
      <c r="F207" s="153">
        <v>145</v>
      </c>
      <c r="G207" s="152"/>
      <c r="H207" s="152">
        <v>179</v>
      </c>
      <c r="I207" s="174">
        <v>180</v>
      </c>
      <c r="J207" s="218" t="s">
        <v>571</v>
      </c>
      <c r="K207" s="124">
        <f t="shared" si="47"/>
        <v>34</v>
      </c>
      <c r="L207" s="176">
        <f t="shared" si="48"/>
        <v>0.23448275862068965</v>
      </c>
      <c r="M207" s="177" t="s">
        <v>557</v>
      </c>
      <c r="N207" s="178">
        <v>43025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6">
        <v>101</v>
      </c>
      <c r="B208" s="150">
        <v>43014</v>
      </c>
      <c r="C208" s="150"/>
      <c r="D208" s="151" t="s">
        <v>331</v>
      </c>
      <c r="E208" s="152" t="s">
        <v>581</v>
      </c>
      <c r="F208" s="153">
        <v>256</v>
      </c>
      <c r="G208" s="152"/>
      <c r="H208" s="152">
        <v>323</v>
      </c>
      <c r="I208" s="174">
        <v>320</v>
      </c>
      <c r="J208" s="218" t="s">
        <v>640</v>
      </c>
      <c r="K208" s="124">
        <f t="shared" si="47"/>
        <v>67</v>
      </c>
      <c r="L208" s="176">
        <f t="shared" si="48"/>
        <v>0.26171875</v>
      </c>
      <c r="M208" s="177" t="s">
        <v>557</v>
      </c>
      <c r="N208" s="178">
        <v>43067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6">
        <v>102</v>
      </c>
      <c r="B209" s="150">
        <v>43017</v>
      </c>
      <c r="C209" s="150"/>
      <c r="D209" s="151" t="s">
        <v>351</v>
      </c>
      <c r="E209" s="152" t="s">
        <v>581</v>
      </c>
      <c r="F209" s="153">
        <v>137.5</v>
      </c>
      <c r="G209" s="152"/>
      <c r="H209" s="152">
        <v>184</v>
      </c>
      <c r="I209" s="174">
        <v>183</v>
      </c>
      <c r="J209" s="175" t="s">
        <v>696</v>
      </c>
      <c r="K209" s="124">
        <f t="shared" si="47"/>
        <v>46.5</v>
      </c>
      <c r="L209" s="176">
        <f t="shared" si="48"/>
        <v>0.33818181818181819</v>
      </c>
      <c r="M209" s="177" t="s">
        <v>557</v>
      </c>
      <c r="N209" s="178">
        <v>43108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6">
        <v>103</v>
      </c>
      <c r="B210" s="150">
        <v>43018</v>
      </c>
      <c r="C210" s="150"/>
      <c r="D210" s="151" t="s">
        <v>697</v>
      </c>
      <c r="E210" s="152" t="s">
        <v>581</v>
      </c>
      <c r="F210" s="153">
        <v>125.5</v>
      </c>
      <c r="G210" s="152"/>
      <c r="H210" s="152">
        <v>158</v>
      </c>
      <c r="I210" s="174">
        <v>155</v>
      </c>
      <c r="J210" s="175" t="s">
        <v>698</v>
      </c>
      <c r="K210" s="124">
        <f t="shared" si="47"/>
        <v>32.5</v>
      </c>
      <c r="L210" s="176">
        <f t="shared" si="48"/>
        <v>0.25896414342629481</v>
      </c>
      <c r="M210" s="177" t="s">
        <v>557</v>
      </c>
      <c r="N210" s="178">
        <v>43067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6">
        <v>104</v>
      </c>
      <c r="B211" s="150">
        <v>43018</v>
      </c>
      <c r="C211" s="150"/>
      <c r="D211" s="151" t="s">
        <v>728</v>
      </c>
      <c r="E211" s="152" t="s">
        <v>581</v>
      </c>
      <c r="F211" s="153">
        <v>895</v>
      </c>
      <c r="G211" s="152"/>
      <c r="H211" s="152">
        <v>1122.5</v>
      </c>
      <c r="I211" s="174">
        <v>1078</v>
      </c>
      <c r="J211" s="175" t="s">
        <v>729</v>
      </c>
      <c r="K211" s="124">
        <v>227.5</v>
      </c>
      <c r="L211" s="176">
        <v>0.25418994413407803</v>
      </c>
      <c r="M211" s="177" t="s">
        <v>557</v>
      </c>
      <c r="N211" s="178">
        <v>43117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6">
        <v>105</v>
      </c>
      <c r="B212" s="150">
        <v>43020</v>
      </c>
      <c r="C212" s="150"/>
      <c r="D212" s="151" t="s">
        <v>339</v>
      </c>
      <c r="E212" s="152" t="s">
        <v>581</v>
      </c>
      <c r="F212" s="153">
        <v>525</v>
      </c>
      <c r="G212" s="152"/>
      <c r="H212" s="152">
        <v>629</v>
      </c>
      <c r="I212" s="174">
        <v>629</v>
      </c>
      <c r="J212" s="218" t="s">
        <v>640</v>
      </c>
      <c r="K212" s="124">
        <v>104</v>
      </c>
      <c r="L212" s="176">
        <v>0.19809523809523799</v>
      </c>
      <c r="M212" s="177" t="s">
        <v>557</v>
      </c>
      <c r="N212" s="178">
        <v>43119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6">
        <v>106</v>
      </c>
      <c r="B213" s="150">
        <v>43046</v>
      </c>
      <c r="C213" s="150"/>
      <c r="D213" s="151" t="s">
        <v>380</v>
      </c>
      <c r="E213" s="152" t="s">
        <v>581</v>
      </c>
      <c r="F213" s="153">
        <v>740</v>
      </c>
      <c r="G213" s="152"/>
      <c r="H213" s="152">
        <v>892.5</v>
      </c>
      <c r="I213" s="174">
        <v>900</v>
      </c>
      <c r="J213" s="175" t="s">
        <v>699</v>
      </c>
      <c r="K213" s="124">
        <f>H213-F213</f>
        <v>152.5</v>
      </c>
      <c r="L213" s="176">
        <f>K213/F213</f>
        <v>0.20608108108108109</v>
      </c>
      <c r="M213" s="177" t="s">
        <v>557</v>
      </c>
      <c r="N213" s="178">
        <v>43052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107</v>
      </c>
      <c r="B214" s="102">
        <v>43073</v>
      </c>
      <c r="C214" s="102"/>
      <c r="D214" s="103" t="s">
        <v>700</v>
      </c>
      <c r="E214" s="104" t="s">
        <v>581</v>
      </c>
      <c r="F214" s="105">
        <v>118.5</v>
      </c>
      <c r="G214" s="104"/>
      <c r="H214" s="104">
        <v>143.5</v>
      </c>
      <c r="I214" s="122">
        <v>145</v>
      </c>
      <c r="J214" s="137" t="s">
        <v>701</v>
      </c>
      <c r="K214" s="124">
        <f>H214-F214</f>
        <v>25</v>
      </c>
      <c r="L214" s="125">
        <f>K214/F214</f>
        <v>0.2109704641350211</v>
      </c>
      <c r="M214" s="126" t="s">
        <v>557</v>
      </c>
      <c r="N214" s="127">
        <v>43097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5">
        <v>108</v>
      </c>
      <c r="B215" s="106">
        <v>43090</v>
      </c>
      <c r="C215" s="106"/>
      <c r="D215" s="154" t="s">
        <v>421</v>
      </c>
      <c r="E215" s="108" t="s">
        <v>581</v>
      </c>
      <c r="F215" s="109">
        <v>715</v>
      </c>
      <c r="G215" s="109"/>
      <c r="H215" s="110">
        <v>500</v>
      </c>
      <c r="I215" s="128">
        <v>872</v>
      </c>
      <c r="J215" s="134" t="s">
        <v>702</v>
      </c>
      <c r="K215" s="130">
        <f>H215-F215</f>
        <v>-215</v>
      </c>
      <c r="L215" s="131">
        <f>K215/F215</f>
        <v>-0.30069930069930068</v>
      </c>
      <c r="M215" s="132" t="s">
        <v>621</v>
      </c>
      <c r="N215" s="133">
        <v>43670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109</v>
      </c>
      <c r="B216" s="102">
        <v>43098</v>
      </c>
      <c r="C216" s="102"/>
      <c r="D216" s="103" t="s">
        <v>693</v>
      </c>
      <c r="E216" s="104" t="s">
        <v>581</v>
      </c>
      <c r="F216" s="105">
        <v>435</v>
      </c>
      <c r="G216" s="104"/>
      <c r="H216" s="104">
        <v>542.5</v>
      </c>
      <c r="I216" s="122">
        <v>539</v>
      </c>
      <c r="J216" s="137" t="s">
        <v>640</v>
      </c>
      <c r="K216" s="124">
        <v>107.5</v>
      </c>
      <c r="L216" s="125">
        <v>0.247126436781609</v>
      </c>
      <c r="M216" s="126" t="s">
        <v>557</v>
      </c>
      <c r="N216" s="127">
        <v>43206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110</v>
      </c>
      <c r="B217" s="102">
        <v>43098</v>
      </c>
      <c r="C217" s="102"/>
      <c r="D217" s="103" t="s">
        <v>531</v>
      </c>
      <c r="E217" s="104" t="s">
        <v>581</v>
      </c>
      <c r="F217" s="105">
        <v>885</v>
      </c>
      <c r="G217" s="104"/>
      <c r="H217" s="104">
        <v>1090</v>
      </c>
      <c r="I217" s="122">
        <v>1084</v>
      </c>
      <c r="J217" s="137" t="s">
        <v>640</v>
      </c>
      <c r="K217" s="124">
        <v>205</v>
      </c>
      <c r="L217" s="125">
        <v>0.23163841807909599</v>
      </c>
      <c r="M217" s="126" t="s">
        <v>557</v>
      </c>
      <c r="N217" s="127">
        <v>43213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8">
        <v>111</v>
      </c>
      <c r="B218" s="334">
        <v>43192</v>
      </c>
      <c r="C218" s="334"/>
      <c r="D218" s="112" t="s">
        <v>710</v>
      </c>
      <c r="E218" s="336" t="s">
        <v>581</v>
      </c>
      <c r="F218" s="338">
        <v>478.5</v>
      </c>
      <c r="G218" s="336"/>
      <c r="H218" s="336">
        <v>442</v>
      </c>
      <c r="I218" s="340">
        <v>613</v>
      </c>
      <c r="J218" s="365" t="s">
        <v>799</v>
      </c>
      <c r="K218" s="130">
        <f>H218-F218</f>
        <v>-36.5</v>
      </c>
      <c r="L218" s="131">
        <f>K218/F218</f>
        <v>-7.6280041797283177E-2</v>
      </c>
      <c r="M218" s="132" t="s">
        <v>621</v>
      </c>
      <c r="N218" s="133">
        <v>43762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5">
        <v>112</v>
      </c>
      <c r="B219" s="106">
        <v>43194</v>
      </c>
      <c r="C219" s="106"/>
      <c r="D219" s="355" t="s">
        <v>781</v>
      </c>
      <c r="E219" s="108" t="s">
        <v>581</v>
      </c>
      <c r="F219" s="109">
        <f>141.5-7.3</f>
        <v>134.19999999999999</v>
      </c>
      <c r="G219" s="109"/>
      <c r="H219" s="110">
        <v>77</v>
      </c>
      <c r="I219" s="128">
        <v>180</v>
      </c>
      <c r="J219" s="365" t="s">
        <v>798</v>
      </c>
      <c r="K219" s="130">
        <f>H219-F219</f>
        <v>-57.199999999999989</v>
      </c>
      <c r="L219" s="131">
        <f>K219/F219</f>
        <v>-0.42622950819672129</v>
      </c>
      <c r="M219" s="132" t="s">
        <v>621</v>
      </c>
      <c r="N219" s="133">
        <v>43522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5">
        <v>113</v>
      </c>
      <c r="B220" s="106">
        <v>43209</v>
      </c>
      <c r="C220" s="106"/>
      <c r="D220" s="107" t="s">
        <v>703</v>
      </c>
      <c r="E220" s="108" t="s">
        <v>581</v>
      </c>
      <c r="F220" s="109">
        <v>430</v>
      </c>
      <c r="G220" s="109"/>
      <c r="H220" s="110">
        <v>220</v>
      </c>
      <c r="I220" s="128">
        <v>537</v>
      </c>
      <c r="J220" s="134" t="s">
        <v>704</v>
      </c>
      <c r="K220" s="130">
        <f>H220-F220</f>
        <v>-210</v>
      </c>
      <c r="L220" s="131">
        <f>K220/F220</f>
        <v>-0.48837209302325579</v>
      </c>
      <c r="M220" s="132" t="s">
        <v>621</v>
      </c>
      <c r="N220" s="133">
        <v>43252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349">
        <v>114</v>
      </c>
      <c r="B221" s="155">
        <v>43220</v>
      </c>
      <c r="C221" s="155"/>
      <c r="D221" s="156" t="s">
        <v>381</v>
      </c>
      <c r="E221" s="157" t="s">
        <v>581</v>
      </c>
      <c r="F221" s="159">
        <v>153.5</v>
      </c>
      <c r="G221" s="159"/>
      <c r="H221" s="159">
        <v>196</v>
      </c>
      <c r="I221" s="159">
        <v>196</v>
      </c>
      <c r="J221" s="342" t="s">
        <v>815</v>
      </c>
      <c r="K221" s="179">
        <f>H221-F221</f>
        <v>42.5</v>
      </c>
      <c r="L221" s="180">
        <f>K221/F221</f>
        <v>0.27687296416938112</v>
      </c>
      <c r="M221" s="158" t="s">
        <v>557</v>
      </c>
      <c r="N221" s="181">
        <v>43605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5">
        <v>115</v>
      </c>
      <c r="B222" s="106">
        <v>43306</v>
      </c>
      <c r="C222" s="106"/>
      <c r="D222" s="107" t="s">
        <v>726</v>
      </c>
      <c r="E222" s="108" t="s">
        <v>581</v>
      </c>
      <c r="F222" s="109">
        <v>27.5</v>
      </c>
      <c r="G222" s="109"/>
      <c r="H222" s="110">
        <v>13.1</v>
      </c>
      <c r="I222" s="128">
        <v>60</v>
      </c>
      <c r="J222" s="134" t="s">
        <v>730</v>
      </c>
      <c r="K222" s="130">
        <v>-14.4</v>
      </c>
      <c r="L222" s="131">
        <v>-0.52363636363636401</v>
      </c>
      <c r="M222" s="132" t="s">
        <v>621</v>
      </c>
      <c r="N222" s="133">
        <v>43138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8">
        <v>116</v>
      </c>
      <c r="B223" s="334">
        <v>43318</v>
      </c>
      <c r="C223" s="334"/>
      <c r="D223" s="112" t="s">
        <v>705</v>
      </c>
      <c r="E223" s="336" t="s">
        <v>581</v>
      </c>
      <c r="F223" s="336">
        <v>148.5</v>
      </c>
      <c r="G223" s="336"/>
      <c r="H223" s="336">
        <v>102</v>
      </c>
      <c r="I223" s="340">
        <v>182</v>
      </c>
      <c r="J223" s="134" t="s">
        <v>814</v>
      </c>
      <c r="K223" s="130">
        <f>H223-F223</f>
        <v>-46.5</v>
      </c>
      <c r="L223" s="131">
        <f>K223/F223</f>
        <v>-0.31313131313131315</v>
      </c>
      <c r="M223" s="132" t="s">
        <v>621</v>
      </c>
      <c r="N223" s="133">
        <v>43661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117</v>
      </c>
      <c r="B224" s="102">
        <v>43335</v>
      </c>
      <c r="C224" s="102"/>
      <c r="D224" s="103" t="s">
        <v>731</v>
      </c>
      <c r="E224" s="104" t="s">
        <v>581</v>
      </c>
      <c r="F224" s="152">
        <v>285</v>
      </c>
      <c r="G224" s="104"/>
      <c r="H224" s="104">
        <v>355</v>
      </c>
      <c r="I224" s="122">
        <v>364</v>
      </c>
      <c r="J224" s="137" t="s">
        <v>732</v>
      </c>
      <c r="K224" s="124">
        <v>70</v>
      </c>
      <c r="L224" s="125">
        <v>0.24561403508771901</v>
      </c>
      <c r="M224" s="126" t="s">
        <v>557</v>
      </c>
      <c r="N224" s="127">
        <v>43455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118</v>
      </c>
      <c r="B225" s="102">
        <v>43341</v>
      </c>
      <c r="C225" s="102"/>
      <c r="D225" s="103" t="s">
        <v>371</v>
      </c>
      <c r="E225" s="104" t="s">
        <v>581</v>
      </c>
      <c r="F225" s="152">
        <v>525</v>
      </c>
      <c r="G225" s="104"/>
      <c r="H225" s="104">
        <v>585</v>
      </c>
      <c r="I225" s="122">
        <v>635</v>
      </c>
      <c r="J225" s="137" t="s">
        <v>706</v>
      </c>
      <c r="K225" s="124">
        <f t="shared" ref="K225:K237" si="49">H225-F225</f>
        <v>60</v>
      </c>
      <c r="L225" s="125">
        <f t="shared" ref="L225:L237" si="50">K225/F225</f>
        <v>0.11428571428571428</v>
      </c>
      <c r="M225" s="126" t="s">
        <v>557</v>
      </c>
      <c r="N225" s="127">
        <v>43662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119</v>
      </c>
      <c r="B226" s="102">
        <v>43395</v>
      </c>
      <c r="C226" s="102"/>
      <c r="D226" s="103" t="s">
        <v>358</v>
      </c>
      <c r="E226" s="104" t="s">
        <v>581</v>
      </c>
      <c r="F226" s="152">
        <v>475</v>
      </c>
      <c r="G226" s="104"/>
      <c r="H226" s="104">
        <v>574</v>
      </c>
      <c r="I226" s="122">
        <v>570</v>
      </c>
      <c r="J226" s="137" t="s">
        <v>640</v>
      </c>
      <c r="K226" s="124">
        <f t="shared" si="49"/>
        <v>99</v>
      </c>
      <c r="L226" s="125">
        <f t="shared" si="50"/>
        <v>0.20842105263157895</v>
      </c>
      <c r="M226" s="126" t="s">
        <v>557</v>
      </c>
      <c r="N226" s="127">
        <v>43403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6">
        <v>120</v>
      </c>
      <c r="B227" s="150">
        <v>43397</v>
      </c>
      <c r="C227" s="150"/>
      <c r="D227" s="382" t="s">
        <v>378</v>
      </c>
      <c r="E227" s="152" t="s">
        <v>581</v>
      </c>
      <c r="F227" s="152">
        <v>707.5</v>
      </c>
      <c r="G227" s="152"/>
      <c r="H227" s="152">
        <v>872</v>
      </c>
      <c r="I227" s="174">
        <v>872</v>
      </c>
      <c r="J227" s="175" t="s">
        <v>640</v>
      </c>
      <c r="K227" s="124">
        <f t="shared" si="49"/>
        <v>164.5</v>
      </c>
      <c r="L227" s="176">
        <f t="shared" si="50"/>
        <v>0.23250883392226149</v>
      </c>
      <c r="M227" s="177" t="s">
        <v>557</v>
      </c>
      <c r="N227" s="178">
        <v>43482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6">
        <v>121</v>
      </c>
      <c r="B228" s="150">
        <v>43398</v>
      </c>
      <c r="C228" s="150"/>
      <c r="D228" s="382" t="s">
        <v>340</v>
      </c>
      <c r="E228" s="152" t="s">
        <v>581</v>
      </c>
      <c r="F228" s="152">
        <v>162</v>
      </c>
      <c r="G228" s="152"/>
      <c r="H228" s="152">
        <v>204</v>
      </c>
      <c r="I228" s="174">
        <v>209</v>
      </c>
      <c r="J228" s="175" t="s">
        <v>813</v>
      </c>
      <c r="K228" s="124">
        <f t="shared" si="49"/>
        <v>42</v>
      </c>
      <c r="L228" s="176">
        <f t="shared" si="50"/>
        <v>0.25925925925925924</v>
      </c>
      <c r="M228" s="177" t="s">
        <v>557</v>
      </c>
      <c r="N228" s="178">
        <v>43539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7">
        <v>122</v>
      </c>
      <c r="B229" s="198">
        <v>43399</v>
      </c>
      <c r="C229" s="198"/>
      <c r="D229" s="151" t="s">
        <v>466</v>
      </c>
      <c r="E229" s="199" t="s">
        <v>581</v>
      </c>
      <c r="F229" s="199">
        <v>240</v>
      </c>
      <c r="G229" s="199"/>
      <c r="H229" s="199">
        <v>297</v>
      </c>
      <c r="I229" s="219">
        <v>297</v>
      </c>
      <c r="J229" s="175" t="s">
        <v>640</v>
      </c>
      <c r="K229" s="220">
        <f t="shared" si="49"/>
        <v>57</v>
      </c>
      <c r="L229" s="221">
        <f t="shared" si="50"/>
        <v>0.23749999999999999</v>
      </c>
      <c r="M229" s="222" t="s">
        <v>557</v>
      </c>
      <c r="N229" s="223">
        <v>43417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123</v>
      </c>
      <c r="B230" s="102">
        <v>43439</v>
      </c>
      <c r="C230" s="102"/>
      <c r="D230" s="144" t="s">
        <v>707</v>
      </c>
      <c r="E230" s="104" t="s">
        <v>581</v>
      </c>
      <c r="F230" s="104">
        <v>202.5</v>
      </c>
      <c r="G230" s="104"/>
      <c r="H230" s="104">
        <v>255</v>
      </c>
      <c r="I230" s="122">
        <v>252</v>
      </c>
      <c r="J230" s="137" t="s">
        <v>640</v>
      </c>
      <c r="K230" s="124">
        <f t="shared" si="49"/>
        <v>52.5</v>
      </c>
      <c r="L230" s="125">
        <f t="shared" si="50"/>
        <v>0.25925925925925924</v>
      </c>
      <c r="M230" s="126" t="s">
        <v>557</v>
      </c>
      <c r="N230" s="127">
        <v>43542</v>
      </c>
      <c r="O230" s="54"/>
      <c r="P230" s="13"/>
      <c r="Q230" s="13"/>
      <c r="R230" s="90" t="s">
        <v>709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124</v>
      </c>
      <c r="B231" s="198">
        <v>43465</v>
      </c>
      <c r="C231" s="102"/>
      <c r="D231" s="382" t="s">
        <v>403</v>
      </c>
      <c r="E231" s="199" t="s">
        <v>581</v>
      </c>
      <c r="F231" s="199">
        <v>710</v>
      </c>
      <c r="G231" s="199"/>
      <c r="H231" s="199">
        <v>866</v>
      </c>
      <c r="I231" s="219">
        <v>866</v>
      </c>
      <c r="J231" s="175" t="s">
        <v>640</v>
      </c>
      <c r="K231" s="124">
        <f t="shared" si="49"/>
        <v>156</v>
      </c>
      <c r="L231" s="125">
        <f t="shared" si="50"/>
        <v>0.21971830985915494</v>
      </c>
      <c r="M231" s="126" t="s">
        <v>557</v>
      </c>
      <c r="N231" s="344">
        <v>43553</v>
      </c>
      <c r="O231" s="54"/>
      <c r="P231" s="13"/>
      <c r="Q231" s="13"/>
      <c r="R231" s="14" t="s">
        <v>709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7">
        <v>125</v>
      </c>
      <c r="B232" s="198">
        <v>43522</v>
      </c>
      <c r="C232" s="198"/>
      <c r="D232" s="382" t="s">
        <v>139</v>
      </c>
      <c r="E232" s="199" t="s">
        <v>581</v>
      </c>
      <c r="F232" s="199">
        <v>337.25</v>
      </c>
      <c r="G232" s="199"/>
      <c r="H232" s="199">
        <v>398.5</v>
      </c>
      <c r="I232" s="219">
        <v>411</v>
      </c>
      <c r="J232" s="137" t="s">
        <v>812</v>
      </c>
      <c r="K232" s="124">
        <f t="shared" si="49"/>
        <v>61.25</v>
      </c>
      <c r="L232" s="125">
        <f t="shared" si="50"/>
        <v>0.1816160118606375</v>
      </c>
      <c r="M232" s="126" t="s">
        <v>557</v>
      </c>
      <c r="N232" s="344">
        <v>43760</v>
      </c>
      <c r="O232" s="54"/>
      <c r="P232" s="13"/>
      <c r="Q232" s="13"/>
      <c r="R232" s="90" t="s">
        <v>709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50">
        <v>126</v>
      </c>
      <c r="B233" s="160">
        <v>43559</v>
      </c>
      <c r="C233" s="160"/>
      <c r="D233" s="161" t="s">
        <v>395</v>
      </c>
      <c r="E233" s="162" t="s">
        <v>581</v>
      </c>
      <c r="F233" s="162">
        <v>130</v>
      </c>
      <c r="G233" s="162"/>
      <c r="H233" s="162">
        <v>65</v>
      </c>
      <c r="I233" s="182">
        <v>158</v>
      </c>
      <c r="J233" s="134" t="s">
        <v>708</v>
      </c>
      <c r="K233" s="130">
        <f t="shared" si="49"/>
        <v>-65</v>
      </c>
      <c r="L233" s="131">
        <f t="shared" si="50"/>
        <v>-0.5</v>
      </c>
      <c r="M233" s="132" t="s">
        <v>621</v>
      </c>
      <c r="N233" s="133">
        <v>43726</v>
      </c>
      <c r="O233" s="54"/>
      <c r="P233" s="13"/>
      <c r="Q233" s="13"/>
      <c r="R233" s="14" t="s">
        <v>711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51">
        <v>127</v>
      </c>
      <c r="B234" s="183">
        <v>43017</v>
      </c>
      <c r="C234" s="183"/>
      <c r="D234" s="184" t="s">
        <v>166</v>
      </c>
      <c r="E234" s="185" t="s">
        <v>581</v>
      </c>
      <c r="F234" s="186">
        <v>141.5</v>
      </c>
      <c r="G234" s="187"/>
      <c r="H234" s="187">
        <v>183.5</v>
      </c>
      <c r="I234" s="187">
        <v>210</v>
      </c>
      <c r="J234" s="208" t="s">
        <v>803</v>
      </c>
      <c r="K234" s="209">
        <f t="shared" si="49"/>
        <v>42</v>
      </c>
      <c r="L234" s="210">
        <f t="shared" si="50"/>
        <v>0.29681978798586572</v>
      </c>
      <c r="M234" s="186" t="s">
        <v>557</v>
      </c>
      <c r="N234" s="211">
        <v>43042</v>
      </c>
      <c r="O234" s="54"/>
      <c r="P234" s="13"/>
      <c r="Q234" s="13"/>
      <c r="R234" s="90" t="s">
        <v>711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50">
        <v>128</v>
      </c>
      <c r="B235" s="160">
        <v>43074</v>
      </c>
      <c r="C235" s="160"/>
      <c r="D235" s="161" t="s">
        <v>296</v>
      </c>
      <c r="E235" s="162" t="s">
        <v>581</v>
      </c>
      <c r="F235" s="163">
        <v>172</v>
      </c>
      <c r="G235" s="162"/>
      <c r="H235" s="162">
        <v>155.25</v>
      </c>
      <c r="I235" s="182">
        <v>230</v>
      </c>
      <c r="J235" s="365" t="s">
        <v>796</v>
      </c>
      <c r="K235" s="130">
        <f t="shared" ref="K235" si="51">H235-F235</f>
        <v>-16.75</v>
      </c>
      <c r="L235" s="131">
        <f t="shared" ref="L235" si="52">K235/F235</f>
        <v>-9.7383720930232565E-2</v>
      </c>
      <c r="M235" s="132" t="s">
        <v>621</v>
      </c>
      <c r="N235" s="133">
        <v>43787</v>
      </c>
      <c r="O235" s="54"/>
      <c r="P235" s="13"/>
      <c r="Q235" s="13"/>
      <c r="R235" s="14" t="s">
        <v>711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51">
        <v>129</v>
      </c>
      <c r="B236" s="183">
        <v>43398</v>
      </c>
      <c r="C236" s="183"/>
      <c r="D236" s="184" t="s">
        <v>103</v>
      </c>
      <c r="E236" s="185" t="s">
        <v>581</v>
      </c>
      <c r="F236" s="187">
        <v>698.5</v>
      </c>
      <c r="G236" s="187"/>
      <c r="H236" s="187">
        <v>850</v>
      </c>
      <c r="I236" s="187">
        <v>890</v>
      </c>
      <c r="J236" s="212" t="s">
        <v>809</v>
      </c>
      <c r="K236" s="209">
        <f t="shared" si="49"/>
        <v>151.5</v>
      </c>
      <c r="L236" s="210">
        <f t="shared" si="50"/>
        <v>0.21689334287759485</v>
      </c>
      <c r="M236" s="186" t="s">
        <v>557</v>
      </c>
      <c r="N236" s="211">
        <v>43453</v>
      </c>
      <c r="O236" s="54"/>
      <c r="P236" s="13"/>
      <c r="Q236" s="13"/>
      <c r="R236" s="14" t="s">
        <v>709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130</v>
      </c>
      <c r="B237" s="155">
        <v>42877</v>
      </c>
      <c r="C237" s="155"/>
      <c r="D237" s="156" t="s">
        <v>370</v>
      </c>
      <c r="E237" s="157" t="s">
        <v>581</v>
      </c>
      <c r="F237" s="158">
        <v>127.6</v>
      </c>
      <c r="G237" s="159"/>
      <c r="H237" s="159">
        <v>138</v>
      </c>
      <c r="I237" s="159">
        <v>190</v>
      </c>
      <c r="J237" s="366" t="s">
        <v>800</v>
      </c>
      <c r="K237" s="179">
        <f t="shared" si="49"/>
        <v>10.400000000000006</v>
      </c>
      <c r="L237" s="180">
        <f t="shared" si="50"/>
        <v>8.1504702194357417E-2</v>
      </c>
      <c r="M237" s="158" t="s">
        <v>557</v>
      </c>
      <c r="N237" s="181">
        <v>43774</v>
      </c>
      <c r="O237" s="54"/>
      <c r="P237" s="13"/>
      <c r="Q237" s="13"/>
      <c r="R237" s="90" t="s">
        <v>711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7">
        <v>131</v>
      </c>
      <c r="B238" s="155">
        <v>43158</v>
      </c>
      <c r="C238" s="155"/>
      <c r="D238" s="156" t="s">
        <v>712</v>
      </c>
      <c r="E238" s="157" t="s">
        <v>581</v>
      </c>
      <c r="F238" s="158">
        <v>317</v>
      </c>
      <c r="G238" s="159"/>
      <c r="H238" s="159">
        <v>382.5</v>
      </c>
      <c r="I238" s="159">
        <v>398</v>
      </c>
      <c r="J238" s="366" t="s">
        <v>921</v>
      </c>
      <c r="K238" s="179">
        <f t="shared" ref="K238" si="53">H238-F238</f>
        <v>65.5</v>
      </c>
      <c r="L238" s="180">
        <f t="shared" ref="L238" si="54">K238/F238</f>
        <v>0.20662460567823343</v>
      </c>
      <c r="M238" s="158" t="s">
        <v>557</v>
      </c>
      <c r="N238" s="181">
        <v>44238</v>
      </c>
      <c r="O238" s="54"/>
      <c r="P238" s="13"/>
      <c r="Q238" s="13"/>
      <c r="R238" s="328" t="s">
        <v>711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50">
        <v>132</v>
      </c>
      <c r="B239" s="160">
        <v>43164</v>
      </c>
      <c r="C239" s="160"/>
      <c r="D239" s="161" t="s">
        <v>133</v>
      </c>
      <c r="E239" s="162" t="s">
        <v>581</v>
      </c>
      <c r="F239" s="163">
        <f>510-14.4</f>
        <v>495.6</v>
      </c>
      <c r="G239" s="162"/>
      <c r="H239" s="162">
        <v>350</v>
      </c>
      <c r="I239" s="182">
        <v>672</v>
      </c>
      <c r="J239" s="365" t="s">
        <v>805</v>
      </c>
      <c r="K239" s="130">
        <f t="shared" ref="K239" si="55">H239-F239</f>
        <v>-145.60000000000002</v>
      </c>
      <c r="L239" s="131">
        <f t="shared" ref="L239" si="56">K239/F239</f>
        <v>-0.29378531073446329</v>
      </c>
      <c r="M239" s="132" t="s">
        <v>621</v>
      </c>
      <c r="N239" s="133">
        <v>43887</v>
      </c>
      <c r="O239" s="54"/>
      <c r="P239" s="13"/>
      <c r="Q239" s="13"/>
      <c r="R239" s="14" t="s">
        <v>709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50">
        <v>133</v>
      </c>
      <c r="B240" s="160">
        <v>43237</v>
      </c>
      <c r="C240" s="160"/>
      <c r="D240" s="161" t="s">
        <v>460</v>
      </c>
      <c r="E240" s="162" t="s">
        <v>581</v>
      </c>
      <c r="F240" s="163">
        <v>230.3</v>
      </c>
      <c r="G240" s="162"/>
      <c r="H240" s="162">
        <v>102.5</v>
      </c>
      <c r="I240" s="182">
        <v>348</v>
      </c>
      <c r="J240" s="365" t="s">
        <v>807</v>
      </c>
      <c r="K240" s="130">
        <f t="shared" ref="K240:K241" si="57">H240-F240</f>
        <v>-127.80000000000001</v>
      </c>
      <c r="L240" s="131">
        <f t="shared" ref="L240:L241" si="58">K240/F240</f>
        <v>-0.55492835432045162</v>
      </c>
      <c r="M240" s="132" t="s">
        <v>621</v>
      </c>
      <c r="N240" s="133">
        <v>43896</v>
      </c>
      <c r="O240" s="54"/>
      <c r="P240" s="13"/>
      <c r="Q240" s="13"/>
      <c r="R240" s="330" t="s">
        <v>709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7">
        <v>134</v>
      </c>
      <c r="B241" s="155">
        <v>43258</v>
      </c>
      <c r="C241" s="155"/>
      <c r="D241" s="156" t="s">
        <v>427</v>
      </c>
      <c r="E241" s="157" t="s">
        <v>581</v>
      </c>
      <c r="F241" s="158">
        <f>342.5-5.1</f>
        <v>337.4</v>
      </c>
      <c r="G241" s="159"/>
      <c r="H241" s="159">
        <v>412.5</v>
      </c>
      <c r="I241" s="159">
        <v>439</v>
      </c>
      <c r="J241" s="366" t="s">
        <v>862</v>
      </c>
      <c r="K241" s="179">
        <f t="shared" si="57"/>
        <v>75.100000000000023</v>
      </c>
      <c r="L241" s="180">
        <f t="shared" si="58"/>
        <v>0.22258446947243635</v>
      </c>
      <c r="M241" s="158" t="s">
        <v>557</v>
      </c>
      <c r="N241" s="181">
        <v>44230</v>
      </c>
      <c r="O241" s="54"/>
      <c r="P241" s="13"/>
      <c r="Q241" s="13"/>
      <c r="R241" s="90" t="s">
        <v>711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205">
        <v>135</v>
      </c>
      <c r="B242" s="190">
        <v>43285</v>
      </c>
      <c r="C242" s="190"/>
      <c r="D242" s="193" t="s">
        <v>48</v>
      </c>
      <c r="E242" s="191" t="s">
        <v>581</v>
      </c>
      <c r="F242" s="189">
        <f>127.5-5.53</f>
        <v>121.97</v>
      </c>
      <c r="G242" s="191"/>
      <c r="H242" s="191"/>
      <c r="I242" s="213">
        <v>170</v>
      </c>
      <c r="J242" s="225" t="s">
        <v>559</v>
      </c>
      <c r="K242" s="215"/>
      <c r="L242" s="216"/>
      <c r="M242" s="214" t="s">
        <v>559</v>
      </c>
      <c r="N242" s="217"/>
      <c r="O242" s="54"/>
      <c r="P242" s="13"/>
      <c r="Q242" s="13"/>
      <c r="R242" s="14" t="s">
        <v>709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50">
        <v>136</v>
      </c>
      <c r="B243" s="160">
        <v>43294</v>
      </c>
      <c r="C243" s="160"/>
      <c r="D243" s="161" t="s">
        <v>240</v>
      </c>
      <c r="E243" s="162" t="s">
        <v>581</v>
      </c>
      <c r="F243" s="163">
        <v>46.5</v>
      </c>
      <c r="G243" s="162"/>
      <c r="H243" s="162">
        <v>17</v>
      </c>
      <c r="I243" s="182">
        <v>59</v>
      </c>
      <c r="J243" s="365" t="s">
        <v>804</v>
      </c>
      <c r="K243" s="130">
        <f t="shared" ref="K243" si="59">H243-F243</f>
        <v>-29.5</v>
      </c>
      <c r="L243" s="131">
        <f t="shared" ref="L243" si="60">K243/F243</f>
        <v>-0.63440860215053763</v>
      </c>
      <c r="M243" s="132" t="s">
        <v>621</v>
      </c>
      <c r="N243" s="133">
        <v>43887</v>
      </c>
      <c r="O243" s="54"/>
      <c r="P243" s="13"/>
      <c r="Q243" s="13"/>
      <c r="R243" s="14" t="s">
        <v>709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52">
        <v>137</v>
      </c>
      <c r="B244" s="188">
        <v>43396</v>
      </c>
      <c r="C244" s="188"/>
      <c r="D244" s="193" t="s">
        <v>405</v>
      </c>
      <c r="E244" s="191" t="s">
        <v>581</v>
      </c>
      <c r="F244" s="192">
        <v>156.5</v>
      </c>
      <c r="G244" s="191"/>
      <c r="H244" s="191"/>
      <c r="I244" s="213">
        <v>191</v>
      </c>
      <c r="J244" s="225" t="s">
        <v>559</v>
      </c>
      <c r="K244" s="215"/>
      <c r="L244" s="216"/>
      <c r="M244" s="214" t="s">
        <v>559</v>
      </c>
      <c r="N244" s="217"/>
      <c r="O244" s="54"/>
      <c r="P244" s="13"/>
      <c r="Q244" s="13"/>
      <c r="R244" s="14" t="s">
        <v>709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52">
        <v>138</v>
      </c>
      <c r="B245" s="188">
        <v>43439</v>
      </c>
      <c r="C245" s="188"/>
      <c r="D245" s="193" t="s">
        <v>322</v>
      </c>
      <c r="E245" s="191" t="s">
        <v>581</v>
      </c>
      <c r="F245" s="192">
        <v>259.5</v>
      </c>
      <c r="G245" s="191"/>
      <c r="H245" s="191"/>
      <c r="I245" s="213">
        <v>321</v>
      </c>
      <c r="J245" s="225" t="s">
        <v>559</v>
      </c>
      <c r="K245" s="215"/>
      <c r="L245" s="216"/>
      <c r="M245" s="214" t="s">
        <v>559</v>
      </c>
      <c r="N245" s="217"/>
      <c r="O245" s="13"/>
      <c r="P245" s="13"/>
      <c r="Q245" s="13"/>
      <c r="R245" s="14" t="s">
        <v>709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50">
        <v>139</v>
      </c>
      <c r="B246" s="160">
        <v>43439</v>
      </c>
      <c r="C246" s="160"/>
      <c r="D246" s="161" t="s">
        <v>733</v>
      </c>
      <c r="E246" s="162" t="s">
        <v>581</v>
      </c>
      <c r="F246" s="162">
        <v>715</v>
      </c>
      <c r="G246" s="162"/>
      <c r="H246" s="162">
        <v>445</v>
      </c>
      <c r="I246" s="182">
        <v>840</v>
      </c>
      <c r="J246" s="134" t="s">
        <v>784</v>
      </c>
      <c r="K246" s="130">
        <f t="shared" ref="K246:K249" si="61">H246-F246</f>
        <v>-270</v>
      </c>
      <c r="L246" s="131">
        <f t="shared" ref="L246:L249" si="62">K246/F246</f>
        <v>-0.3776223776223776</v>
      </c>
      <c r="M246" s="132" t="s">
        <v>621</v>
      </c>
      <c r="N246" s="133">
        <v>43800</v>
      </c>
      <c r="O246" s="54"/>
      <c r="P246" s="13"/>
      <c r="Q246" s="13"/>
      <c r="R246" s="14" t="s">
        <v>709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140</v>
      </c>
      <c r="B247" s="198">
        <v>43469</v>
      </c>
      <c r="C247" s="198"/>
      <c r="D247" s="151" t="s">
        <v>143</v>
      </c>
      <c r="E247" s="199" t="s">
        <v>581</v>
      </c>
      <c r="F247" s="199">
        <v>875</v>
      </c>
      <c r="G247" s="199"/>
      <c r="H247" s="199">
        <v>1165</v>
      </c>
      <c r="I247" s="219">
        <v>1185</v>
      </c>
      <c r="J247" s="137" t="s">
        <v>810</v>
      </c>
      <c r="K247" s="124">
        <f t="shared" si="61"/>
        <v>290</v>
      </c>
      <c r="L247" s="125">
        <f t="shared" si="62"/>
        <v>0.33142857142857141</v>
      </c>
      <c r="M247" s="126" t="s">
        <v>557</v>
      </c>
      <c r="N247" s="344">
        <v>43847</v>
      </c>
      <c r="O247" s="54"/>
      <c r="P247" s="13"/>
      <c r="Q247" s="13"/>
      <c r="R247" s="330" t="s">
        <v>709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7">
        <v>141</v>
      </c>
      <c r="B248" s="198">
        <v>43559</v>
      </c>
      <c r="C248" s="198"/>
      <c r="D248" s="382" t="s">
        <v>337</v>
      </c>
      <c r="E248" s="199" t="s">
        <v>581</v>
      </c>
      <c r="F248" s="199">
        <f>387-14.63</f>
        <v>372.37</v>
      </c>
      <c r="G248" s="199"/>
      <c r="H248" s="199">
        <v>490</v>
      </c>
      <c r="I248" s="219">
        <v>490</v>
      </c>
      <c r="J248" s="137" t="s">
        <v>640</v>
      </c>
      <c r="K248" s="124">
        <f t="shared" si="61"/>
        <v>117.63</v>
      </c>
      <c r="L248" s="125">
        <f t="shared" si="62"/>
        <v>0.31589548030185027</v>
      </c>
      <c r="M248" s="126" t="s">
        <v>557</v>
      </c>
      <c r="N248" s="344">
        <v>43850</v>
      </c>
      <c r="O248" s="54"/>
      <c r="P248" s="13"/>
      <c r="Q248" s="13"/>
      <c r="R248" s="330" t="s">
        <v>709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50">
        <v>142</v>
      </c>
      <c r="B249" s="160">
        <v>43578</v>
      </c>
      <c r="C249" s="160"/>
      <c r="D249" s="161" t="s">
        <v>734</v>
      </c>
      <c r="E249" s="162" t="s">
        <v>558</v>
      </c>
      <c r="F249" s="162">
        <v>220</v>
      </c>
      <c r="G249" s="162"/>
      <c r="H249" s="162">
        <v>127.5</v>
      </c>
      <c r="I249" s="182">
        <v>284</v>
      </c>
      <c r="J249" s="365" t="s">
        <v>808</v>
      </c>
      <c r="K249" s="130">
        <f t="shared" si="61"/>
        <v>-92.5</v>
      </c>
      <c r="L249" s="131">
        <f t="shared" si="62"/>
        <v>-0.42045454545454547</v>
      </c>
      <c r="M249" s="132" t="s">
        <v>621</v>
      </c>
      <c r="N249" s="133">
        <v>43896</v>
      </c>
      <c r="O249" s="54"/>
      <c r="P249" s="13"/>
      <c r="Q249" s="13"/>
      <c r="R249" s="14" t="s">
        <v>709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7">
        <v>143</v>
      </c>
      <c r="B250" s="198">
        <v>43622</v>
      </c>
      <c r="C250" s="198"/>
      <c r="D250" s="382" t="s">
        <v>467</v>
      </c>
      <c r="E250" s="199" t="s">
        <v>558</v>
      </c>
      <c r="F250" s="199">
        <v>332.8</v>
      </c>
      <c r="G250" s="199"/>
      <c r="H250" s="199">
        <v>405</v>
      </c>
      <c r="I250" s="219">
        <v>419</v>
      </c>
      <c r="J250" s="137" t="s">
        <v>811</v>
      </c>
      <c r="K250" s="124">
        <f t="shared" ref="K250" si="63">H250-F250</f>
        <v>72.199999999999989</v>
      </c>
      <c r="L250" s="125">
        <f t="shared" ref="L250" si="64">K250/F250</f>
        <v>0.21694711538461534</v>
      </c>
      <c r="M250" s="126" t="s">
        <v>557</v>
      </c>
      <c r="N250" s="344">
        <v>43860</v>
      </c>
      <c r="O250" s="54"/>
      <c r="P250" s="13"/>
      <c r="Q250" s="13"/>
      <c r="R250" s="14" t="s">
        <v>711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40">
        <v>144</v>
      </c>
      <c r="B251" s="139">
        <v>43641</v>
      </c>
      <c r="C251" s="139"/>
      <c r="D251" s="140" t="s">
        <v>137</v>
      </c>
      <c r="E251" s="141" t="s">
        <v>581</v>
      </c>
      <c r="F251" s="142">
        <v>386</v>
      </c>
      <c r="G251" s="143"/>
      <c r="H251" s="143">
        <v>395</v>
      </c>
      <c r="I251" s="143">
        <v>452</v>
      </c>
      <c r="J251" s="166" t="s">
        <v>801</v>
      </c>
      <c r="K251" s="167">
        <f t="shared" ref="K251" si="65">H251-F251</f>
        <v>9</v>
      </c>
      <c r="L251" s="168">
        <f t="shared" ref="L251" si="66">K251/F251</f>
        <v>2.3316062176165803E-2</v>
      </c>
      <c r="M251" s="169" t="s">
        <v>666</v>
      </c>
      <c r="N251" s="170">
        <v>43868</v>
      </c>
      <c r="O251" s="13"/>
      <c r="P251" s="13"/>
      <c r="Q251" s="13"/>
      <c r="R251" s="14" t="s">
        <v>711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53">
        <v>145</v>
      </c>
      <c r="B252" s="188">
        <v>43707</v>
      </c>
      <c r="C252" s="188"/>
      <c r="D252" s="193" t="s">
        <v>256</v>
      </c>
      <c r="E252" s="191" t="s">
        <v>581</v>
      </c>
      <c r="F252" s="191" t="s">
        <v>713</v>
      </c>
      <c r="G252" s="191"/>
      <c r="H252" s="191"/>
      <c r="I252" s="213">
        <v>190</v>
      </c>
      <c r="J252" s="225" t="s">
        <v>559</v>
      </c>
      <c r="K252" s="215"/>
      <c r="L252" s="216"/>
      <c r="M252" s="341" t="s">
        <v>559</v>
      </c>
      <c r="N252" s="217"/>
      <c r="O252" s="13"/>
      <c r="P252" s="13"/>
      <c r="Q252" s="13"/>
      <c r="R252" s="330" t="s">
        <v>709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146</v>
      </c>
      <c r="B253" s="198">
        <v>43731</v>
      </c>
      <c r="C253" s="198"/>
      <c r="D253" s="151" t="s">
        <v>419</v>
      </c>
      <c r="E253" s="199" t="s">
        <v>581</v>
      </c>
      <c r="F253" s="199">
        <v>235</v>
      </c>
      <c r="G253" s="199"/>
      <c r="H253" s="199">
        <v>295</v>
      </c>
      <c r="I253" s="219">
        <v>296</v>
      </c>
      <c r="J253" s="137" t="s">
        <v>789</v>
      </c>
      <c r="K253" s="124">
        <f t="shared" ref="K253" si="67">H253-F253</f>
        <v>60</v>
      </c>
      <c r="L253" s="125">
        <f t="shared" ref="L253" si="68">K253/F253</f>
        <v>0.25531914893617019</v>
      </c>
      <c r="M253" s="126" t="s">
        <v>557</v>
      </c>
      <c r="N253" s="344">
        <v>43844</v>
      </c>
      <c r="O253" s="54"/>
      <c r="P253" s="13"/>
      <c r="Q253" s="13"/>
      <c r="R253" s="14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7">
        <v>147</v>
      </c>
      <c r="B254" s="198">
        <v>43752</v>
      </c>
      <c r="C254" s="198"/>
      <c r="D254" s="151" t="s">
        <v>780</v>
      </c>
      <c r="E254" s="199" t="s">
        <v>581</v>
      </c>
      <c r="F254" s="199">
        <v>277.5</v>
      </c>
      <c r="G254" s="199"/>
      <c r="H254" s="199">
        <v>333</v>
      </c>
      <c r="I254" s="219">
        <v>333</v>
      </c>
      <c r="J254" s="137" t="s">
        <v>790</v>
      </c>
      <c r="K254" s="124">
        <f t="shared" ref="K254" si="69">H254-F254</f>
        <v>55.5</v>
      </c>
      <c r="L254" s="125">
        <f t="shared" ref="L254" si="70">K254/F254</f>
        <v>0.2</v>
      </c>
      <c r="M254" s="126" t="s">
        <v>557</v>
      </c>
      <c r="N254" s="344">
        <v>43846</v>
      </c>
      <c r="O254" s="54"/>
      <c r="P254" s="13"/>
      <c r="Q254" s="13"/>
      <c r="R254" s="330" t="s">
        <v>709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7">
        <v>148</v>
      </c>
      <c r="B255" s="198">
        <v>43752</v>
      </c>
      <c r="C255" s="198"/>
      <c r="D255" s="151" t="s">
        <v>779</v>
      </c>
      <c r="E255" s="199" t="s">
        <v>581</v>
      </c>
      <c r="F255" s="199">
        <v>930</v>
      </c>
      <c r="G255" s="199"/>
      <c r="H255" s="199">
        <v>1165</v>
      </c>
      <c r="I255" s="219">
        <v>1200</v>
      </c>
      <c r="J255" s="137" t="s">
        <v>791</v>
      </c>
      <c r="K255" s="124">
        <f t="shared" ref="K255" si="71">H255-F255</f>
        <v>235</v>
      </c>
      <c r="L255" s="125">
        <f t="shared" ref="L255" si="72">K255/F255</f>
        <v>0.25268817204301075</v>
      </c>
      <c r="M255" s="126" t="s">
        <v>557</v>
      </c>
      <c r="N255" s="344">
        <v>43847</v>
      </c>
      <c r="O255" s="54"/>
      <c r="P255" s="13"/>
      <c r="Q255" s="13"/>
      <c r="R255" s="330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52">
        <v>149</v>
      </c>
      <c r="B256" s="333">
        <v>43753</v>
      </c>
      <c r="C256" s="202"/>
      <c r="D256" s="354" t="s">
        <v>778</v>
      </c>
      <c r="E256" s="335" t="s">
        <v>581</v>
      </c>
      <c r="F256" s="337">
        <v>111</v>
      </c>
      <c r="G256" s="335"/>
      <c r="H256" s="335"/>
      <c r="I256" s="339">
        <v>141</v>
      </c>
      <c r="J256" s="225" t="s">
        <v>559</v>
      </c>
      <c r="K256" s="225"/>
      <c r="L256" s="119"/>
      <c r="M256" s="343" t="s">
        <v>559</v>
      </c>
      <c r="N256" s="227"/>
      <c r="O256" s="13"/>
      <c r="P256" s="13"/>
      <c r="Q256" s="13"/>
      <c r="R256" s="330" t="s">
        <v>711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150</v>
      </c>
      <c r="B257" s="198">
        <v>43753</v>
      </c>
      <c r="C257" s="198"/>
      <c r="D257" s="151" t="s">
        <v>777</v>
      </c>
      <c r="E257" s="199" t="s">
        <v>581</v>
      </c>
      <c r="F257" s="200">
        <v>296</v>
      </c>
      <c r="G257" s="199"/>
      <c r="H257" s="199">
        <v>370</v>
      </c>
      <c r="I257" s="219">
        <v>370</v>
      </c>
      <c r="J257" s="137" t="s">
        <v>640</v>
      </c>
      <c r="K257" s="124">
        <f t="shared" ref="K257:K258" si="73">H257-F257</f>
        <v>74</v>
      </c>
      <c r="L257" s="125">
        <f t="shared" ref="L257:L258" si="74">K257/F257</f>
        <v>0.25</v>
      </c>
      <c r="M257" s="126" t="s">
        <v>557</v>
      </c>
      <c r="N257" s="344">
        <v>43853</v>
      </c>
      <c r="O257" s="54"/>
      <c r="P257" s="13"/>
      <c r="Q257" s="13"/>
      <c r="R257" s="330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7">
        <v>151</v>
      </c>
      <c r="B258" s="198">
        <v>43754</v>
      </c>
      <c r="C258" s="198"/>
      <c r="D258" s="151" t="s">
        <v>776</v>
      </c>
      <c r="E258" s="199" t="s">
        <v>581</v>
      </c>
      <c r="F258" s="200">
        <v>300</v>
      </c>
      <c r="G258" s="199"/>
      <c r="H258" s="199">
        <v>382.5</v>
      </c>
      <c r="I258" s="219">
        <v>344</v>
      </c>
      <c r="J258" s="483" t="s">
        <v>922</v>
      </c>
      <c r="K258" s="124">
        <f t="shared" si="73"/>
        <v>82.5</v>
      </c>
      <c r="L258" s="125">
        <f t="shared" si="74"/>
        <v>0.27500000000000002</v>
      </c>
      <c r="M258" s="126" t="s">
        <v>557</v>
      </c>
      <c r="N258" s="344">
        <v>44238</v>
      </c>
      <c r="O258" s="13"/>
      <c r="P258" s="13"/>
      <c r="Q258" s="13"/>
      <c r="R258" s="330" t="s">
        <v>711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32">
        <v>152</v>
      </c>
      <c r="B259" s="202">
        <v>43832</v>
      </c>
      <c r="C259" s="202"/>
      <c r="D259" s="206" t="s">
        <v>759</v>
      </c>
      <c r="E259" s="203" t="s">
        <v>581</v>
      </c>
      <c r="F259" s="204" t="s">
        <v>788</v>
      </c>
      <c r="G259" s="203"/>
      <c r="H259" s="203"/>
      <c r="I259" s="224">
        <v>590</v>
      </c>
      <c r="J259" s="225" t="s">
        <v>559</v>
      </c>
      <c r="K259" s="225"/>
      <c r="L259" s="119"/>
      <c r="M259" s="329" t="s">
        <v>559</v>
      </c>
      <c r="N259" s="227"/>
      <c r="O259" s="13"/>
      <c r="P259" s="13"/>
      <c r="Q259" s="13"/>
      <c r="R259" s="330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7">
        <v>153</v>
      </c>
      <c r="B260" s="198">
        <v>43966</v>
      </c>
      <c r="C260" s="198"/>
      <c r="D260" s="151" t="s">
        <v>64</v>
      </c>
      <c r="E260" s="199" t="s">
        <v>581</v>
      </c>
      <c r="F260" s="200">
        <v>67.5</v>
      </c>
      <c r="G260" s="199"/>
      <c r="H260" s="199">
        <v>86</v>
      </c>
      <c r="I260" s="219">
        <v>86</v>
      </c>
      <c r="J260" s="137" t="s">
        <v>820</v>
      </c>
      <c r="K260" s="124">
        <f t="shared" ref="K260" si="75">H260-F260</f>
        <v>18.5</v>
      </c>
      <c r="L260" s="125">
        <f t="shared" ref="L260" si="76">K260/F260</f>
        <v>0.27407407407407408</v>
      </c>
      <c r="M260" s="126" t="s">
        <v>557</v>
      </c>
      <c r="N260" s="344">
        <v>44008</v>
      </c>
      <c r="O260" s="54"/>
      <c r="P260" s="13"/>
      <c r="Q260" s="13"/>
      <c r="R260" s="330" t="s">
        <v>711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201">
        <v>154</v>
      </c>
      <c r="B261" s="202">
        <v>44035</v>
      </c>
      <c r="C261" s="202"/>
      <c r="D261" s="206" t="s">
        <v>466</v>
      </c>
      <c r="E261" s="203" t="s">
        <v>581</v>
      </c>
      <c r="F261" s="204" t="s">
        <v>823</v>
      </c>
      <c r="G261" s="203"/>
      <c r="H261" s="203"/>
      <c r="I261" s="224">
        <v>296</v>
      </c>
      <c r="J261" s="225" t="s">
        <v>559</v>
      </c>
      <c r="K261" s="225"/>
      <c r="L261" s="119"/>
      <c r="M261" s="226"/>
      <c r="N261" s="227"/>
      <c r="O261" s="13"/>
      <c r="P261" s="13"/>
      <c r="Q261" s="13"/>
      <c r="R261" s="330" t="s">
        <v>711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155</v>
      </c>
      <c r="B262" s="198">
        <v>44092</v>
      </c>
      <c r="C262" s="198"/>
      <c r="D262" s="151" t="s">
        <v>399</v>
      </c>
      <c r="E262" s="199" t="s">
        <v>581</v>
      </c>
      <c r="F262" s="199">
        <v>206</v>
      </c>
      <c r="G262" s="199"/>
      <c r="H262" s="199">
        <v>248</v>
      </c>
      <c r="I262" s="219">
        <v>248</v>
      </c>
      <c r="J262" s="137" t="s">
        <v>640</v>
      </c>
      <c r="K262" s="124">
        <f t="shared" ref="K262:K263" si="77">H262-F262</f>
        <v>42</v>
      </c>
      <c r="L262" s="125">
        <f t="shared" ref="L262:L263" si="78">K262/F262</f>
        <v>0.20388349514563106</v>
      </c>
      <c r="M262" s="126" t="s">
        <v>557</v>
      </c>
      <c r="N262" s="344">
        <v>44214</v>
      </c>
      <c r="O262" s="54"/>
      <c r="P262" s="13"/>
      <c r="Q262" s="13"/>
      <c r="R262" s="330" t="s">
        <v>711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156</v>
      </c>
      <c r="B263" s="198">
        <v>44140</v>
      </c>
      <c r="C263" s="198"/>
      <c r="D263" s="151" t="s">
        <v>399</v>
      </c>
      <c r="E263" s="199" t="s">
        <v>581</v>
      </c>
      <c r="F263" s="199">
        <v>182.5</v>
      </c>
      <c r="G263" s="199"/>
      <c r="H263" s="199">
        <v>248</v>
      </c>
      <c r="I263" s="219">
        <v>248</v>
      </c>
      <c r="J263" s="137" t="s">
        <v>640</v>
      </c>
      <c r="K263" s="124">
        <f t="shared" si="77"/>
        <v>65.5</v>
      </c>
      <c r="L263" s="125">
        <f t="shared" si="78"/>
        <v>0.35890410958904112</v>
      </c>
      <c r="M263" s="126" t="s">
        <v>557</v>
      </c>
      <c r="N263" s="344">
        <v>44214</v>
      </c>
      <c r="O263" s="54"/>
      <c r="P263" s="13"/>
      <c r="Q263" s="13"/>
      <c r="R263" s="330" t="s">
        <v>711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201">
        <v>157</v>
      </c>
      <c r="B264" s="202">
        <v>44140</v>
      </c>
      <c r="C264" s="202"/>
      <c r="D264" s="206" t="s">
        <v>322</v>
      </c>
      <c r="E264" s="203" t="s">
        <v>581</v>
      </c>
      <c r="F264" s="204" t="s">
        <v>827</v>
      </c>
      <c r="G264" s="203"/>
      <c r="H264" s="203"/>
      <c r="I264" s="224">
        <v>320</v>
      </c>
      <c r="J264" s="225" t="s">
        <v>559</v>
      </c>
      <c r="K264" s="225"/>
      <c r="L264" s="119"/>
      <c r="M264" s="226"/>
      <c r="N264" s="227"/>
      <c r="O264" s="13"/>
      <c r="P264" s="13"/>
      <c r="Q264" s="13"/>
      <c r="R264" s="330" t="s">
        <v>711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158</v>
      </c>
      <c r="B265" s="198">
        <v>44140</v>
      </c>
      <c r="C265" s="198"/>
      <c r="D265" s="151" t="s">
        <v>462</v>
      </c>
      <c r="E265" s="199" t="s">
        <v>581</v>
      </c>
      <c r="F265" s="200">
        <v>925</v>
      </c>
      <c r="G265" s="199"/>
      <c r="H265" s="199">
        <v>1095</v>
      </c>
      <c r="I265" s="219">
        <v>1093</v>
      </c>
      <c r="J265" s="483" t="s">
        <v>834</v>
      </c>
      <c r="K265" s="124">
        <f t="shared" ref="K265" si="79">H265-F265</f>
        <v>170</v>
      </c>
      <c r="L265" s="125">
        <f t="shared" ref="L265" si="80">K265/F265</f>
        <v>0.18378378378378379</v>
      </c>
      <c r="M265" s="126" t="s">
        <v>557</v>
      </c>
      <c r="N265" s="344">
        <v>44201</v>
      </c>
      <c r="O265" s="13"/>
      <c r="P265" s="13"/>
      <c r="Q265" s="13"/>
      <c r="R265" s="330" t="s">
        <v>711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201">
        <v>159</v>
      </c>
      <c r="B266" s="202">
        <v>44140</v>
      </c>
      <c r="C266" s="202"/>
      <c r="D266" s="206" t="s">
        <v>337</v>
      </c>
      <c r="E266" s="203" t="s">
        <v>581</v>
      </c>
      <c r="F266" s="204" t="s">
        <v>828</v>
      </c>
      <c r="G266" s="203"/>
      <c r="H266" s="203"/>
      <c r="I266" s="224">
        <v>406</v>
      </c>
      <c r="J266" s="225" t="s">
        <v>559</v>
      </c>
      <c r="K266" s="225"/>
      <c r="L266" s="119"/>
      <c r="M266" s="226"/>
      <c r="N266" s="227"/>
      <c r="O266" s="13"/>
      <c r="P266" s="13"/>
      <c r="Q266" s="13"/>
      <c r="R266" s="330" t="s">
        <v>711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201">
        <v>160</v>
      </c>
      <c r="B267" s="202">
        <v>44141</v>
      </c>
      <c r="C267" s="202"/>
      <c r="D267" s="206" t="s">
        <v>466</v>
      </c>
      <c r="E267" s="203" t="s">
        <v>581</v>
      </c>
      <c r="F267" s="204" t="s">
        <v>829</v>
      </c>
      <c r="G267" s="203"/>
      <c r="H267" s="203"/>
      <c r="I267" s="224">
        <v>290</v>
      </c>
      <c r="J267" s="225" t="s">
        <v>559</v>
      </c>
      <c r="K267" s="225"/>
      <c r="L267" s="119"/>
      <c r="M267" s="226"/>
      <c r="N267" s="227"/>
      <c r="O267" s="13"/>
      <c r="P267" s="13"/>
      <c r="Q267" s="13"/>
      <c r="R267" s="330" t="s">
        <v>711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201">
        <v>161</v>
      </c>
      <c r="B268" s="202">
        <v>44187</v>
      </c>
      <c r="C268" s="202"/>
      <c r="D268" s="206" t="s">
        <v>755</v>
      </c>
      <c r="E268" s="203" t="s">
        <v>581</v>
      </c>
      <c r="F268" s="471" t="s">
        <v>832</v>
      </c>
      <c r="G268" s="203"/>
      <c r="H268" s="203"/>
      <c r="I268" s="224">
        <v>239</v>
      </c>
      <c r="J268" s="472" t="s">
        <v>559</v>
      </c>
      <c r="K268" s="225"/>
      <c r="L268" s="119"/>
      <c r="M268" s="226"/>
      <c r="N268" s="227"/>
      <c r="O268" s="13"/>
      <c r="P268" s="13"/>
      <c r="Q268" s="13"/>
      <c r="R268" s="330" t="s">
        <v>711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201"/>
      <c r="B269" s="202"/>
      <c r="C269" s="202"/>
      <c r="D269" s="206"/>
      <c r="E269" s="203"/>
      <c r="F269" s="204"/>
      <c r="G269" s="203"/>
      <c r="H269" s="203"/>
      <c r="I269" s="224"/>
      <c r="J269" s="225"/>
      <c r="K269" s="225"/>
      <c r="L269" s="119"/>
      <c r="M269" s="226"/>
      <c r="N269" s="227"/>
      <c r="O269" s="13"/>
      <c r="P269" s="13"/>
      <c r="R269" s="330"/>
    </row>
    <row r="270" spans="1:26">
      <c r="A270" s="201"/>
      <c r="B270" s="202"/>
      <c r="C270" s="202"/>
      <c r="D270" s="206"/>
      <c r="E270" s="203"/>
      <c r="F270" s="204"/>
      <c r="G270" s="203"/>
      <c r="H270" s="203"/>
      <c r="I270" s="224"/>
      <c r="J270" s="225"/>
      <c r="K270" s="225"/>
      <c r="L270" s="119"/>
      <c r="M270" s="226"/>
      <c r="N270" s="227"/>
      <c r="O270" s="13"/>
      <c r="R270" s="228"/>
    </row>
    <row r="271" spans="1:26">
      <c r="A271" s="201"/>
      <c r="B271" s="202"/>
      <c r="C271" s="202"/>
      <c r="D271" s="206"/>
      <c r="E271" s="203"/>
      <c r="F271" s="204"/>
      <c r="G271" s="203"/>
      <c r="H271" s="203"/>
      <c r="I271" s="224"/>
      <c r="J271" s="225"/>
      <c r="K271" s="225"/>
      <c r="L271" s="119"/>
      <c r="M271" s="226"/>
      <c r="N271" s="227"/>
      <c r="O271" s="13"/>
      <c r="R271" s="228"/>
    </row>
    <row r="272" spans="1:26">
      <c r="A272" s="201"/>
      <c r="B272" s="202"/>
      <c r="C272" s="202"/>
      <c r="D272" s="206"/>
      <c r="E272" s="203"/>
      <c r="F272" s="204"/>
      <c r="G272" s="203"/>
      <c r="H272" s="203"/>
      <c r="I272" s="224"/>
      <c r="J272" s="225"/>
      <c r="K272" s="225"/>
      <c r="L272" s="119"/>
      <c r="M272" s="226"/>
      <c r="N272" s="227"/>
      <c r="O272" s="13"/>
      <c r="R272" s="228"/>
    </row>
    <row r="273" spans="1:18">
      <c r="A273" s="201"/>
      <c r="B273" s="192" t="s">
        <v>783</v>
      </c>
      <c r="O273" s="13"/>
      <c r="R273" s="228"/>
    </row>
    <row r="274" spans="1:18">
      <c r="R274" s="228"/>
    </row>
    <row r="275" spans="1:18">
      <c r="R275" s="228"/>
    </row>
    <row r="276" spans="1:18">
      <c r="R276" s="228"/>
    </row>
    <row r="277" spans="1:18">
      <c r="R277" s="228"/>
    </row>
    <row r="278" spans="1:18">
      <c r="R278" s="228"/>
    </row>
    <row r="279" spans="1:18">
      <c r="R279" s="228"/>
    </row>
    <row r="280" spans="1:18">
      <c r="R280" s="228"/>
    </row>
    <row r="290" spans="1:6">
      <c r="A290" s="207"/>
    </row>
    <row r="291" spans="1:6">
      <c r="A291" s="207"/>
      <c r="F291" s="473"/>
    </row>
    <row r="292" spans="1:6">
      <c r="A292" s="203"/>
    </row>
  </sheetData>
  <autoFilter ref="R1:R288"/>
  <mergeCells count="7">
    <mergeCell ref="O67:O68"/>
    <mergeCell ref="P67:P68"/>
    <mergeCell ref="A67:A68"/>
    <mergeCell ref="B67:B68"/>
    <mergeCell ref="J67:J68"/>
    <mergeCell ref="M67:M68"/>
    <mergeCell ref="N67:N6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2021-02-15T02:37:15Z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