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F&amp;O)'!$R$1:$R$298</definedName>
    <definedName name="_xlnm._FilterDatabase" localSheetId="1" hidden="1">'Future Intra'!$B$14:$P$14</definedName>
  </definedNames>
  <calcPr calcId="124519"/>
</workbook>
</file>

<file path=xl/calcChain.xml><?xml version="1.0" encoding="utf-8"?>
<calcChain xmlns="http://schemas.openxmlformats.org/spreadsheetml/2006/main">
  <c r="K86" i="6"/>
  <c r="M86" s="1"/>
  <c r="K85"/>
  <c r="M85" s="1"/>
  <c r="M84"/>
  <c r="K84"/>
  <c r="L43"/>
  <c r="K43"/>
  <c r="L63"/>
  <c r="K63"/>
  <c r="L66"/>
  <c r="K66"/>
  <c r="K68"/>
  <c r="L68"/>
  <c r="L67"/>
  <c r="K67"/>
  <c r="L65"/>
  <c r="K65"/>
  <c r="L36"/>
  <c r="K36"/>
  <c r="L41"/>
  <c r="K41"/>
  <c r="K83"/>
  <c r="M83" s="1"/>
  <c r="L62"/>
  <c r="M62" s="1"/>
  <c r="K62"/>
  <c r="L64"/>
  <c r="K64"/>
  <c r="L40"/>
  <c r="K40"/>
  <c r="L16"/>
  <c r="K16"/>
  <c r="M12"/>
  <c r="L12"/>
  <c r="K12"/>
  <c r="L93"/>
  <c r="L19"/>
  <c r="M19" s="1"/>
  <c r="K19"/>
  <c r="L61"/>
  <c r="K61"/>
  <c r="K82"/>
  <c r="M82" s="1"/>
  <c r="K80"/>
  <c r="M80" s="1"/>
  <c r="L60"/>
  <c r="K60"/>
  <c r="L59"/>
  <c r="K59"/>
  <c r="L58"/>
  <c r="K58"/>
  <c r="L35"/>
  <c r="K35"/>
  <c r="L20"/>
  <c r="K20"/>
  <c r="L39"/>
  <c r="K39"/>
  <c r="P18"/>
  <c r="K79"/>
  <c r="M79" s="1"/>
  <c r="K78"/>
  <c r="K77"/>
  <c r="M77" s="1"/>
  <c r="L38"/>
  <c r="K38"/>
  <c r="L37"/>
  <c r="K37"/>
  <c r="L17"/>
  <c r="K17"/>
  <c r="L57"/>
  <c r="K57"/>
  <c r="L55"/>
  <c r="K55"/>
  <c r="L33"/>
  <c r="K33"/>
  <c r="L32"/>
  <c r="K32"/>
  <c r="L56"/>
  <c r="K56"/>
  <c r="L54"/>
  <c r="K54"/>
  <c r="P10"/>
  <c r="P15"/>
  <c r="L34"/>
  <c r="K34"/>
  <c r="L13"/>
  <c r="K13"/>
  <c r="L14"/>
  <c r="K14"/>
  <c r="L11"/>
  <c r="K11"/>
  <c r="K93"/>
  <c r="M67" l="1"/>
  <c r="M66"/>
  <c r="M65"/>
  <c r="M43"/>
  <c r="M63"/>
  <c r="M68"/>
  <c r="M16"/>
  <c r="M64"/>
  <c r="M41"/>
  <c r="M36"/>
  <c r="M40"/>
  <c r="M20"/>
  <c r="M58"/>
  <c r="M37"/>
  <c r="M61"/>
  <c r="M35"/>
  <c r="M39"/>
  <c r="M59"/>
  <c r="M60"/>
  <c r="M38"/>
  <c r="M33"/>
  <c r="M17"/>
  <c r="M78"/>
  <c r="M55"/>
  <c r="M32"/>
  <c r="M57"/>
  <c r="M56"/>
  <c r="M54"/>
  <c r="M34"/>
  <c r="M14"/>
  <c r="M11"/>
  <c r="M13"/>
  <c r="M93"/>
  <c r="L92" l="1"/>
  <c r="K92"/>
  <c r="M92" l="1"/>
  <c r="H286"/>
  <c r="K286" l="1"/>
  <c r="L286" s="1"/>
  <c r="K275"/>
  <c r="L275" s="1"/>
  <c r="K265"/>
  <c r="L265" s="1"/>
  <c r="K281" l="1"/>
  <c r="L281" s="1"/>
  <c r="K282" l="1"/>
  <c r="L282" s="1"/>
  <c r="K279" l="1"/>
  <c r="L279" s="1"/>
  <c r="K258"/>
  <c r="L258" s="1"/>
  <c r="K278"/>
  <c r="L278" s="1"/>
  <c r="K277"/>
  <c r="L277" s="1"/>
  <c r="K276"/>
  <c r="L276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4"/>
  <c r="L264" s="1"/>
  <c r="K263"/>
  <c r="L263" s="1"/>
  <c r="K262"/>
  <c r="L262" s="1"/>
  <c r="K261"/>
  <c r="L261" s="1"/>
  <c r="K260"/>
  <c r="L260" s="1"/>
  <c r="K259"/>
  <c r="L259" s="1"/>
  <c r="K257"/>
  <c r="L257" s="1"/>
  <c r="K256"/>
  <c r="L256" s="1"/>
  <c r="K255"/>
  <c r="L255" s="1"/>
  <c r="F254"/>
  <c r="K254" s="1"/>
  <c r="L254" s="1"/>
  <c r="K253"/>
  <c r="L253" s="1"/>
  <c r="K252"/>
  <c r="L252" s="1"/>
  <c r="K251"/>
  <c r="L251" s="1"/>
  <c r="K250"/>
  <c r="L250" s="1"/>
  <c r="K249"/>
  <c r="L249" s="1"/>
  <c r="F248"/>
  <c r="K248" s="1"/>
  <c r="L248" s="1"/>
  <c r="F247"/>
  <c r="K247" s="1"/>
  <c r="L247" s="1"/>
  <c r="K246"/>
  <c r="L246" s="1"/>
  <c r="F245"/>
  <c r="K245" s="1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6"/>
  <c r="L226" s="1"/>
  <c r="F225"/>
  <c r="K225" s="1"/>
  <c r="L225" s="1"/>
  <c r="K224"/>
  <c r="L224" s="1"/>
  <c r="K221"/>
  <c r="L221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7"/>
  <c r="L197" s="1"/>
  <c r="K195"/>
  <c r="L195" s="1"/>
  <c r="K193"/>
  <c r="L193" s="1"/>
  <c r="K192"/>
  <c r="L192" s="1"/>
  <c r="K191"/>
  <c r="L191" s="1"/>
  <c r="K189"/>
  <c r="L189" s="1"/>
  <c r="K188"/>
  <c r="L188" s="1"/>
  <c r="K187"/>
  <c r="L187" s="1"/>
  <c r="K186"/>
  <c r="K185"/>
  <c r="L185" s="1"/>
  <c r="K184"/>
  <c r="L184" s="1"/>
  <c r="K182"/>
  <c r="L182" s="1"/>
  <c r="K181"/>
  <c r="L181" s="1"/>
  <c r="K180"/>
  <c r="L180" s="1"/>
  <c r="K179"/>
  <c r="L179" s="1"/>
  <c r="K178"/>
  <c r="L178" s="1"/>
  <c r="F177"/>
  <c r="K177" s="1"/>
  <c r="L177" s="1"/>
  <c r="H176"/>
  <c r="K176" s="1"/>
  <c r="L176" s="1"/>
  <c r="K173"/>
  <c r="L173" s="1"/>
  <c r="K172"/>
  <c r="L172" s="1"/>
  <c r="K171"/>
  <c r="L171" s="1"/>
  <c r="K170"/>
  <c r="L170" s="1"/>
  <c r="K169"/>
  <c r="L169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H142"/>
  <c r="K142" s="1"/>
  <c r="L142" s="1"/>
  <c r="F141"/>
  <c r="K141" s="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M7"/>
  <c r="D7" i="5"/>
  <c r="K6" i="4"/>
  <c r="K6" i="3"/>
  <c r="L6" i="2"/>
</calcChain>
</file>

<file path=xl/sharedStrings.xml><?xml version="1.0" encoding="utf-8"?>
<sst xmlns="http://schemas.openxmlformats.org/spreadsheetml/2006/main" count="2817" uniqueCount="1100">
  <si>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</si>
  <si>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</si>
  <si>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</si>
  <si>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</si>
  <si>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</si>
  <si>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</si>
  <si>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</si>
  <si>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</si>
  <si>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</si>
  <si>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</si>
  <si>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</si>
  <si>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</si>
  <si>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</si>
  <si>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</si>
  <si>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</si>
  <si>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</si>
  <si>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</si>
  <si>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</si>
  <si>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</si>
  <si>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</si>
  <si>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</si>
  <si>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</si>
  <si>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</si>
  <si>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</si>
  <si>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</si>
  <si>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</si>
  <si>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</si>
  <si>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</si>
  <si>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</si>
  <si>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</si>
  <si>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</si>
  <si>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</si>
  <si>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</si>
  <si>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</si>
  <si>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</si>
  <si>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</si>
  <si>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</si>
  <si>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</si>
  <si>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</si>
  <si>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</si>
  <si>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</si>
  <si>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</si>
  <si>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</si>
  <si>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</si>
  <si>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</si>
  <si>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</si>
  <si>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</si>
  <si>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</si>
  <si>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</si>
  <si>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</si>
  <si>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</si>
  <si>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</si>
  <si>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</si>
  <si>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</si>
  <si>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</si>
  <si>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</si>
  <si>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</si>
  <si>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</si>
  <si>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</si>
  <si>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</si>
  <si>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</si>
  <si>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</si>
  <si>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</si>
  <si>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</si>
  <si>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</si>
  <si>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</si>
  <si>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</si>
  <si>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</si>
  <si>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</si>
  <si>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</si>
  <si>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</si>
  <si>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</si>
  <si>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</si>
  <si>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</si>
  <si>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</si>
  <si>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</si>
  <si>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</si>
  <si>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</si>
  <si>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</si>
  <si>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</si>
  <si>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</si>
  <si>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</si>
  <si>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</si>
  <si>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</si>
  <si>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</si>
  <si>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</si>
  <si>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</si>
  <si>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</si>
  <si>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</si>
  <si>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</si>
  <si>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</si>
  <si>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</si>
  <si>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</si>
  <si>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</si>
  <si>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</si>
  <si>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</si>
  <si>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</si>
  <si>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</si>
  <si>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</si>
  <si>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</si>
  <si>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</si>
  <si>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</si>
  <si>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</si>
  <si>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</si>
  <si>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</si>
  <si>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</si>
  <si>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</si>
  <si>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</si>
  <si>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</si>
  <si>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</si>
  <si>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</si>
  <si>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</si>
  <si>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</si>
  <si>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</si>
  <si>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</si>
  <si>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</si>
  <si>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</si>
  <si>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</si>
  <si>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</si>
  <si>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</si>
  <si>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</si>
  <si>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</si>
  <si>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</si>
  <si>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</si>
  <si>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</si>
  <si>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</si>
  <si>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</si>
  <si>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</si>
  <si>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</si>
  <si>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</si>
  <si>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</si>
  <si>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</si>
  <si>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</si>
  <si>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</si>
  <si>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</si>
  <si>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</si>
  <si>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</si>
  <si>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</si>
  <si>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</si>
  <si>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</si>
  <si>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</si>
  <si>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</si>
  <si>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</si>
  <si>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</si>
  <si>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</si>
  <si>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</si>
  <si>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</si>
  <si>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</si>
  <si>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</si>
  <si>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</si>
  <si>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</si>
  <si>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</si>
  <si>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</si>
  <si>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</si>
  <si>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</si>
  <si>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</si>
  <si>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</si>
  <si>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</si>
  <si>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</si>
  <si>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</si>
  <si>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</si>
  <si>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</si>
  <si>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</si>
  <si>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</si>
  <si>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</si>
  <si>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</si>
  <si>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</si>
  <si>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</si>
  <si>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</si>
  <si>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</si>
  <si>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</si>
  <si>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</si>
  <si>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</si>
  <si>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</si>
  <si>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</si>
  <si>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</si>
  <si>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</si>
  <si>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</si>
  <si>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</si>
  <si>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</si>
  <si>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</si>
  <si>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</si>
  <si>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</si>
  <si>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</si>
  <si>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</si>
  <si>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</si>
  <si>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</si>
  <si>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</si>
  <si>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</si>
  <si>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</si>
  <si>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</si>
  <si>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</si>
  <si>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</si>
  <si>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</si>
  <si>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</si>
  <si>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</si>
  <si>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</si>
  <si>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</si>
  <si>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</si>
  <si>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</si>
  <si>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</si>
  <si>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</si>
  <si>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</si>
  <si>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</si>
  <si>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</si>
  <si>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</si>
  <si>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</si>
  <si>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</si>
  <si>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</si>
  <si>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</si>
  <si>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</si>
  <si>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</si>
  <si>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</si>
  <si>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</si>
  <si>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</si>
  <si>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</si>
  <si>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</si>
  <si>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</si>
  <si>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</si>
  <si>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</si>
  <si>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</si>
  <si>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</si>
  <si>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</si>
  <si>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</si>
  <si>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</si>
  <si>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</si>
  <si>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</si>
  <si>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</si>
  <si>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</si>
  <si>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</si>
  <si>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</si>
  <si>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</si>
  <si>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</si>
  <si>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</si>
  <si>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</si>
  <si>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</si>
  <si>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</si>
  <si>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</si>
  <si>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</si>
  <si>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</si>
  <si>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</si>
  <si>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</si>
  <si>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</si>
  <si>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</si>
  <si>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</si>
  <si>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</si>
  <si>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</si>
  <si>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</si>
  <si>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</si>
  <si>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</si>
  <si>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</si>
  <si>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</si>
  <si>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</si>
  <si>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</si>
  <si>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</si>
  <si>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</si>
  <si>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</si>
  <si>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</si>
  <si>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</si>
  <si>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</si>
  <si>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</si>
  <si>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</si>
  <si>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</si>
  <si>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</si>
  <si>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</si>
  <si>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</si>
  <si>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</si>
  <si>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</si>
  <si>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</si>
  <si>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</si>
  <si>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</si>
  <si>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</si>
  <si>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</si>
  <si>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</si>
  <si>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</si>
  <si>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</si>
  <si>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</si>
  <si>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</si>
  <si>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</si>
  <si>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</si>
  <si>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</si>
  <si>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</si>
  <si>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</si>
  <si>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</si>
  <si>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</si>
  <si>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</si>
  <si>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</si>
  <si>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</si>
  <si>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</si>
  <si>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</si>
  <si>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</si>
  <si>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</si>
  <si>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</si>
  <si>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</si>
  <si>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</si>
  <si>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</si>
  <si>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</si>
  <si>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</si>
  <si>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</si>
  <si>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</si>
  <si>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</si>
  <si>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</si>
  <si>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</si>
  <si>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</si>
  <si>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</si>
  <si>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</si>
  <si>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</si>
  <si>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</si>
  <si>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</si>
  <si>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</si>
  <si>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</si>
  <si>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</si>
  <si>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</si>
  <si>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</si>
  <si>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</si>
  <si>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</si>
  <si>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</si>
  <si>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</si>
  <si>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</si>
  <si>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</si>
  <si>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</si>
  <si>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</si>
  <si>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</si>
  <si>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</si>
  <si>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</si>
  <si>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</si>
  <si>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</si>
  <si>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</si>
  <si>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</si>
  <si>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</si>
  <si>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</si>
  <si>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</si>
  <si>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</si>
  <si>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</si>
  <si>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</si>
  <si>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</si>
  <si>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</si>
  <si>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</si>
  <si>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</si>
  <si>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</si>
  <si>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</si>
  <si>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</si>
  <si>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</si>
  <si>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</si>
  <si>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</si>
  <si>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</si>
  <si>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</si>
  <si>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</si>
  <si>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</si>
  <si>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</si>
  <si>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</si>
  <si>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</si>
  <si>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</si>
  <si>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</si>
  <si>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</si>
  <si>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</si>
  <si>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</si>
  <si>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</si>
  <si>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</si>
  <si>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</si>
  <si>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</si>
  <si>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</si>
  <si>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</si>
  <si>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</si>
  <si>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</si>
  <si>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</si>
  <si>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</si>
  <si>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</si>
  <si>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</si>
  <si>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</si>
  <si>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</si>
  <si>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</si>
  <si>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</si>
  <si>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</si>
  <si>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</si>
  <si>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</si>
  <si>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</si>
  <si>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</si>
  <si>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</si>
  <si>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</si>
  <si>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</si>
  <si>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</si>
  <si>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</si>
  <si>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</si>
  <si>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</si>
  <si>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</si>
  <si>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</si>
  <si>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</si>
  <si>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</si>
  <si>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</si>
  <si>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</si>
  <si>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</si>
  <si>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</si>
  <si>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</si>
  <si>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</si>
  <si>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</si>
  <si>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</si>
  <si>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</si>
  <si>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</si>
  <si>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</si>
  <si>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</si>
  <si>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</si>
  <si>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</si>
  <si>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</si>
  <si>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</si>
  <si>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</si>
  <si>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</si>
  <si>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</si>
  <si>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</si>
  <si>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</si>
  <si>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</si>
  <si>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</si>
  <si>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</si>
  <si>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</si>
  <si>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</si>
  <si>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</si>
  <si>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</si>
  <si>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</si>
  <si>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</si>
  <si>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</si>
  <si>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</si>
  <si>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</si>
  <si>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</si>
  <si>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</si>
  <si>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</si>
  <si>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</si>
  <si>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</si>
  <si>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</si>
  <si>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</si>
  <si>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</si>
  <si>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</si>
  <si>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</si>
  <si>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</si>
  <si>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</si>
  <si>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</si>
  <si>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</si>
  <si>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</si>
  <si>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</si>
  <si>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</si>
  <si>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</si>
  <si>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</si>
  <si>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</si>
  <si>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</si>
  <si>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</si>
  <si>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</si>
  <si>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</si>
  <si>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</si>
  <si>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</si>
  <si>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</si>
  <si>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</si>
  <si>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</si>
  <si>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</si>
  <si>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</si>
  <si>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</si>
  <si>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</si>
  <si>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</si>
  <si>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</si>
  <si>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</si>
  <si>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</si>
  <si>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</si>
  <si>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</si>
  <si>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</si>
  <si>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</si>
  <si>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</si>
  <si>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</si>
  <si>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</si>
  <si>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</si>
  <si>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</si>
  <si>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</si>
  <si>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</si>
  <si>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</si>
  <si>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</si>
  <si>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</si>
  <si>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</si>
  <si>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</si>
  <si>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</si>
  <si>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</si>
  <si>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</si>
  <si>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</si>
  <si>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</si>
  <si>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</si>
  <si>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</si>
  <si>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</si>
  <si>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</si>
  <si>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</si>
  <si>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</si>
  <si>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</si>
  <si>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</si>
  <si>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</si>
  <si>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</si>
  <si>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</si>
  <si>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</si>
  <si>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</si>
  <si>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</si>
  <si>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</si>
  <si>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</si>
  <si>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</si>
  <si>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</si>
  <si>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</si>
  <si>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</si>
  <si>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</si>
  <si>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</si>
  <si>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</si>
  <si>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</si>
  <si>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</si>
  <si>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</si>
  <si>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</si>
  <si>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</si>
  <si>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</si>
  <si>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</si>
  <si>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</si>
  <si>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</si>
  <si>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</si>
  <si>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</si>
  <si>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</si>
  <si>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</si>
  <si>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</si>
  <si>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</si>
  <si>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</si>
  <si>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</si>
  <si>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</si>
  <si>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</si>
  <si>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</si>
  <si>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</si>
  <si>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</si>
  <si>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</si>
  <si>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</si>
  <si>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</si>
  <si>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</si>
  <si>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</si>
  <si>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</si>
  <si>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</si>
  <si>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</si>
  <si>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</si>
  <si>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</si>
  <si>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</si>
  <si>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</si>
  <si>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</si>
  <si>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</si>
  <si>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</si>
  <si>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</si>
  <si>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</si>
  <si>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</si>
  <si>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</si>
  <si>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</si>
  <si>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</si>
  <si>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</si>
  <si>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</si>
  <si>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</si>
  <si>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</si>
  <si>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</si>
  <si>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</si>
  <si>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</si>
  <si>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</si>
  <si>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</si>
  <si>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</si>
  <si>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</si>
  <si>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</si>
  <si>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</si>
  <si>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</si>
  <si>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</si>
  <si>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</si>
  <si>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</si>
  <si>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</si>
  <si>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</si>
  <si>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</si>
  <si>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</si>
  <si>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</si>
  <si>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</si>
  <si>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</si>
  <si>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</si>
  <si>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</si>
  <si>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</si>
  <si>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</si>
  <si>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</si>
  <si>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</si>
  <si>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</si>
  <si>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</si>
  <si>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</si>
  <si>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</si>
  <si>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</si>
  <si>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</si>
  <si>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</si>
  <si>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</si>
  <si>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</si>
  <si>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</si>
  <si>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</si>
  <si>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</si>
  <si>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</si>
  <si>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</si>
  <si>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</si>
  <si>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</si>
  <si>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</si>
  <si>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</si>
  <si>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</si>
  <si>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</si>
  <si>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</si>
  <si>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</si>
  <si>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</si>
  <si>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</si>
  <si>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</si>
  <si>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</si>
  <si>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</si>
  <si>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</si>
  <si>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</si>
  <si>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</si>
  <si>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</si>
  <si>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</si>
  <si>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</si>
  <si>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</si>
  <si>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</si>
  <si>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</si>
  <si>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</si>
  <si>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</si>
  <si>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</si>
  <si>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</si>
  <si>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</si>
  <si>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</si>
  <si>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</si>
  <si>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</si>
  <si>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</si>
  <si>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</si>
  <si>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</si>
  <si>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</si>
  <si>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</si>
  <si>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</si>
  <si>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</si>
  <si>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</si>
  <si>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</si>
  <si>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</si>
  <si>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</si>
  <si>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</si>
  <si>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</si>
  <si>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</si>
  <si>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</si>
  <si>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</si>
  <si>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</si>
  <si>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</si>
  <si>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</si>
  <si>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</si>
  <si>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</si>
  <si>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</si>
  <si>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</si>
  <si>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</si>
  <si>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</si>
  <si>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</si>
  <si>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</si>
  <si>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</si>
  <si>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</si>
  <si>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</si>
  <si>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</si>
  <si>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</si>
  <si>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</si>
  <si>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</si>
  <si>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</si>
  <si>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</si>
  <si>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</si>
  <si>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</si>
  <si>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</si>
  <si>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</si>
  <si>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</si>
  <si>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</si>
  <si>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</si>
  <si>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</si>
  <si>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</si>
  <si>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</si>
  <si>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</si>
  <si>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</si>
  <si>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</si>
  <si>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</si>
  <si>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</si>
  <si>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</si>
  <si>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</si>
  <si>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</si>
  <si>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</si>
  <si>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</si>
  <si>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</si>
  <si>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</si>
  <si>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</si>
  <si>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</si>
  <si>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</si>
  <si>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</si>
  <si>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</si>
  <si>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</si>
  <si>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</si>
  <si>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</si>
  <si>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</si>
  <si>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</si>
  <si>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</si>
  <si>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</si>
  <si>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</si>
  <si>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</si>
  <si>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</si>
  <si>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</si>
  <si>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</si>
  <si>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</si>
  <si>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</si>
  <si>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</si>
  <si>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</si>
  <si>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</si>
  <si>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</si>
  <si>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</si>
  <si>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</si>
  <si>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</si>
  <si>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</si>
  <si>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</si>
  <si>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</si>
  <si>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</si>
  <si>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</si>
  <si>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</si>
  <si>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</si>
  <si>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</si>
  <si>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</si>
  <si>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</si>
  <si>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</si>
  <si>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</si>
  <si>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</si>
  <si>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</si>
  <si>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</si>
  <si>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</si>
  <si>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</si>
  <si>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</si>
  <si>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</si>
  <si>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</si>
  <si>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</si>
  <si>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</si>
  <si>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</si>
  <si>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</si>
  <si>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</si>
  <si>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</si>
  <si>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</si>
  <si>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</si>
  <si>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</si>
  <si>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</si>
  <si>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</si>
  <si>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</si>
  <si>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</si>
  <si>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</si>
  <si>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</si>
  <si>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</si>
  <si>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</si>
  <si>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</si>
  <si>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</si>
  <si>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</si>
  <si>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</si>
  <si>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</si>
  <si>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</si>
  <si>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</si>
  <si>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</si>
  <si>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</si>
  <si>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</si>
  <si>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</si>
  <si>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</si>
  <si>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</si>
  <si>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</si>
  <si>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</si>
  <si>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</si>
  <si>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</si>
  <si>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</si>
  <si>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</si>
  <si>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</si>
  <si>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</si>
  <si>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</si>
  <si>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</si>
  <si>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</si>
  <si>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</si>
  <si>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</si>
  <si>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</si>
  <si>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</si>
  <si>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</si>
  <si>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</si>
  <si>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</si>
  <si>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</si>
  <si>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</si>
  <si>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</si>
  <si>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</si>
  <si>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</si>
  <si>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</si>
  <si>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</si>
  <si>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</si>
  <si>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</si>
  <si>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</si>
  <si>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</si>
  <si>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</si>
  <si>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</si>
  <si>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</si>
  <si>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</si>
  <si>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</si>
  <si>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</si>
  <si>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</si>
  <si>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</si>
  <si>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</si>
  <si>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</si>
  <si>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</si>
  <si>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</si>
  <si>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</si>
  <si>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</si>
  <si>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</si>
  <si>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</si>
  <si>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</si>
  <si>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</si>
  <si>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</si>
  <si>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</si>
  <si>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</si>
  <si>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</si>
  <si>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</si>
  <si>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</si>
  <si>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</si>
  <si>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</si>
  <si>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</si>
  <si>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</si>
  <si>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</si>
  <si>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</si>
  <si>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</si>
  <si>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</si>
  <si>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</si>
  <si>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</si>
  <si>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</si>
  <si>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</si>
  <si>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</si>
  <si>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</si>
  <si>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</si>
  <si>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</si>
  <si>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</si>
  <si>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</si>
  <si>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</si>
  <si>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</si>
  <si>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</si>
  <si>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</si>
  <si>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</si>
  <si>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</si>
  <si>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</si>
  <si>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</si>
  <si>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</si>
  <si>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</si>
  <si>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</si>
  <si>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677-685</t>
  </si>
  <si>
    <t>ITC&lt;&gt;</t>
  </si>
  <si>
    <t>1160-1180</t>
  </si>
  <si>
    <t>2350-2450</t>
  </si>
  <si>
    <t>Profit of Rs.20/-</t>
  </si>
  <si>
    <t>MOTHERSON</t>
  </si>
  <si>
    <t>655-675</t>
  </si>
  <si>
    <t>1150-1200</t>
  </si>
  <si>
    <t>COLPAL JULY FUT</t>
  </si>
  <si>
    <t>2200-2300</t>
  </si>
  <si>
    <t>AMBIKCO</t>
  </si>
  <si>
    <t>1700-1800</t>
  </si>
  <si>
    <t>PIDILITIND JULY FUT</t>
  </si>
  <si>
    <t>2200-2240</t>
  </si>
  <si>
    <t>Part profit of Rs.40/-</t>
  </si>
  <si>
    <t>980-990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</si>
  <si>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</si>
  <si>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</si>
  <si>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</si>
  <si>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</si>
  <si>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</si>
  <si>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</si>
  <si>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</si>
  <si>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</si>
  <si>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</si>
  <si>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</si>
  <si>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</si>
  <si>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</si>
  <si>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</si>
  <si>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</si>
  <si>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</si>
  <si>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</si>
  <si>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</si>
  <si>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</si>
  <si>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</si>
  <si>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</si>
  <si>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</si>
  <si>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</si>
  <si>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</si>
  <si>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</si>
  <si>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</si>
  <si>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</si>
  <si>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</si>
  <si>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</si>
  <si>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</si>
  <si>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</si>
  <si>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</si>
  <si>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</si>
  <si>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</si>
  <si>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</si>
  <si>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PANTH</t>
  </si>
  <si>
    <t>APOLLOHOSP JULY FUT</t>
  </si>
  <si>
    <t>3850-3900</t>
  </si>
  <si>
    <t>1530-1560</t>
  </si>
  <si>
    <t xml:space="preserve">CARBORUNIV </t>
  </si>
  <si>
    <t>730-750</t>
  </si>
  <si>
    <t>830-850</t>
  </si>
  <si>
    <t>12000-12500</t>
  </si>
  <si>
    <t>2450-2470</t>
  </si>
  <si>
    <t>INFY 1480 CE JUL</t>
  </si>
  <si>
    <t>60-70</t>
  </si>
  <si>
    <t>Profit of Rs.24/-</t>
  </si>
  <si>
    <t>Retail Research Technical Calls &amp; Fundamental Performance Report for the month of July-2022</t>
  </si>
  <si>
    <t>Profit of Rs.125/-</t>
  </si>
  <si>
    <t>Profit of Rs.131/-</t>
  </si>
  <si>
    <t>Profit of Rs.37/-</t>
  </si>
  <si>
    <t>240-245</t>
  </si>
  <si>
    <t>205-210</t>
  </si>
  <si>
    <t>Profit of Rs.52.25/-</t>
  </si>
  <si>
    <t>ACE</t>
  </si>
  <si>
    <t>Profit of Rs.17/-</t>
  </si>
  <si>
    <t>VCU</t>
  </si>
  <si>
    <t>SIEMENS JULY FUT</t>
  </si>
  <si>
    <t>2250-2300</t>
  </si>
  <si>
    <t>Loss of Rs.75/-</t>
  </si>
  <si>
    <t>755-770</t>
  </si>
  <si>
    <t>Profit of Rs.16/-</t>
  </si>
  <si>
    <t>NIFTY 16000 PE 07-JUL</t>
  </si>
  <si>
    <t>150-180</t>
  </si>
  <si>
    <t>NIFTY 15900 CE 07-JUL</t>
  </si>
  <si>
    <t>130-150</t>
  </si>
  <si>
    <t>Loss of Rs.30/-</t>
  </si>
  <si>
    <t>AXISBANK JULY FUT</t>
  </si>
  <si>
    <t>665-675</t>
  </si>
  <si>
    <t>2220-2240</t>
  </si>
  <si>
    <t>DIPAK DWIWEDI</t>
  </si>
  <si>
    <t>Profit of Rs.650/-</t>
  </si>
  <si>
    <t>765-780</t>
  </si>
  <si>
    <t>140-145</t>
  </si>
  <si>
    <t>460-490</t>
  </si>
  <si>
    <t>GRASIM JULY FUT</t>
  </si>
  <si>
    <t>Profit of Rs.6.5/-</t>
  </si>
  <si>
    <t>1390-1410</t>
  </si>
  <si>
    <t>IRCTC JULY FUT</t>
  </si>
  <si>
    <t>590-600</t>
  </si>
  <si>
    <t>Part profit of Rs.18/-</t>
  </si>
  <si>
    <t>Profit of Rs.7/-</t>
  </si>
  <si>
    <t>Profit of Rs.10.5/-</t>
  </si>
  <si>
    <t>Profit of Rs.22.5/-</t>
  </si>
  <si>
    <t>Profit of Rs.11/-</t>
  </si>
  <si>
    <t>755-765</t>
  </si>
  <si>
    <t>VEDL 230 CE JUL</t>
  </si>
  <si>
    <t>10-12.0</t>
  </si>
  <si>
    <t>Profit of Rs.3.7/-</t>
  </si>
  <si>
    <t>RELIANCE 2500 CE JUL</t>
  </si>
  <si>
    <t>37-38</t>
  </si>
  <si>
    <t>NIFTY 16100 CE 7 JUL</t>
  </si>
  <si>
    <t>Profit of Rs.6/-</t>
  </si>
  <si>
    <t xml:space="preserve">ICICIBANK JULY FUT </t>
  </si>
  <si>
    <t>MOONGIPASEC</t>
  </si>
  <si>
    <t>GRAVITON RESEARCH CAPITAL LLP</t>
  </si>
  <si>
    <t>Profit of Rs.240/-</t>
  </si>
  <si>
    <t>Profit of Rs.8/-</t>
  </si>
  <si>
    <t>Part profit of Rs.5.5/-</t>
  </si>
  <si>
    <t>JANUSCORP</t>
  </si>
  <si>
    <t>ANSHU MISHRA</t>
  </si>
  <si>
    <t>M&amp;M 1200 CE JUL</t>
  </si>
  <si>
    <t>Sell</t>
  </si>
  <si>
    <t>PIIND JULY FUT</t>
  </si>
  <si>
    <t>2820-2850</t>
  </si>
  <si>
    <t>Profit of Rs.41/-</t>
  </si>
  <si>
    <t>930-950</t>
  </si>
  <si>
    <t>2290-2310</t>
  </si>
  <si>
    <t>NIFTY JULY FUT</t>
  </si>
  <si>
    <t>16300-16400</t>
  </si>
  <si>
    <t>Profit of Rs.42.5/-</t>
  </si>
  <si>
    <t>375-385</t>
  </si>
  <si>
    <t>216.5-217</t>
  </si>
  <si>
    <t>225-230</t>
  </si>
  <si>
    <t>JSWSTEEL JULY FUT</t>
  </si>
  <si>
    <t>590-598</t>
  </si>
  <si>
    <t>Profit of Rs.2.5/-</t>
  </si>
  <si>
    <t>IFL</t>
  </si>
  <si>
    <t>AMARBHAI PANCHAL</t>
  </si>
  <si>
    <t>RAJESHKUMAR RAMESHCHANDRA GUPTA</t>
  </si>
  <si>
    <t>SPAR</t>
  </si>
  <si>
    <t>NAVKARCORP</t>
  </si>
  <si>
    <t>Navkar Corporation Ltd.</t>
  </si>
  <si>
    <t>Loss of Rs.12.5/-</t>
  </si>
  <si>
    <t>Profit of Rs.7.50/-</t>
  </si>
  <si>
    <t>930-960</t>
  </si>
  <si>
    <t xml:space="preserve"> NIFTY JULY FUT </t>
  </si>
  <si>
    <t>BHARATFORG JULY FUT</t>
  </si>
  <si>
    <t>660-670</t>
  </si>
  <si>
    <t>Loss of Rs.10.5/-</t>
  </si>
  <si>
    <t>Loss of Rs.13/-</t>
  </si>
  <si>
    <t xml:space="preserve">LICHSGFIN 370 CE JUL </t>
  </si>
  <si>
    <t>YACOOBALI AIYUB MOHAMMED</t>
  </si>
  <si>
    <t>GOEL</t>
  </si>
  <si>
    <t>RANJANBEN JAYANTIBHAI VAGHELA</t>
  </si>
  <si>
    <t>RADHIKA AJAY MARUDA</t>
  </si>
  <si>
    <t>JETMALL</t>
  </si>
  <si>
    <t>KESAR</t>
  </si>
  <si>
    <t>DINESH JAGMOHANDAS SHAH</t>
  </si>
  <si>
    <t>LLFICL</t>
  </si>
  <si>
    <t>SAILANI</t>
  </si>
  <si>
    <t>SHANU SARKAR</t>
  </si>
  <si>
    <t>TRL</t>
  </si>
  <si>
    <t>WAYS VINIMAY PRIVATE LIMITED</t>
  </si>
  <si>
    <t>CMMIPL</t>
  </si>
  <si>
    <t>CMM Infraprojects Limited</t>
  </si>
  <si>
    <t>KSHITIJPOL</t>
  </si>
  <si>
    <t>Kshitij Polyline Limited</t>
  </si>
  <si>
    <t>ZENAB AIYUB YACOOBALI</t>
  </si>
  <si>
    <t>PARTH INFIN BROKERS PVT LTD</t>
  </si>
  <si>
    <t>KISHAN MUNDRA</t>
  </si>
  <si>
    <t>VIKASPROP</t>
  </si>
  <si>
    <t>Vikas Prop &amp; Granite Ltd</t>
  </si>
  <si>
    <t>KOMAL</t>
  </si>
  <si>
    <t>BANKNIFTY JULY FUT</t>
  </si>
  <si>
    <t>35000-34700</t>
  </si>
  <si>
    <t>Profit of Rs.190/-</t>
  </si>
  <si>
    <t>Profit of Rs.15/-</t>
  </si>
  <si>
    <t>Profit of Rs.45/-</t>
  </si>
  <si>
    <t xml:space="preserve">IOC </t>
  </si>
  <si>
    <t>70-71</t>
  </si>
  <si>
    <t>75-77</t>
  </si>
  <si>
    <t>Profit of Rs.1.6/-</t>
  </si>
  <si>
    <t>NIFTY 16050 CE 14 JUL</t>
  </si>
  <si>
    <t>100-120</t>
  </si>
  <si>
    <t>300-350</t>
  </si>
  <si>
    <t>3030-3050</t>
  </si>
  <si>
    <t>3300-3500</t>
  </si>
  <si>
    <t xml:space="preserve">BANKNIFTY 34900 CE 14 JUL </t>
  </si>
  <si>
    <t>AMERISE</t>
  </si>
  <si>
    <t>NAKUL HASMUKH AMIN</t>
  </si>
  <si>
    <t>BRRL</t>
  </si>
  <si>
    <t>SUMIT KUMAR RAMESH GUPTA</t>
  </si>
  <si>
    <t>SHRI MAHALAXMI AGRICULTURAL DEVELOPMENTS LIMITED</t>
  </si>
  <si>
    <t>MACRO DEALCOMM PRIVATE LIMITED</t>
  </si>
  <si>
    <t>DHYAANI</t>
  </si>
  <si>
    <t>HARADHAN CHANDRA DAS</t>
  </si>
  <si>
    <t>ABINASH PRAJAPATI</t>
  </si>
  <si>
    <t>GGL</t>
  </si>
  <si>
    <t>NEHA DEALTRADE PRIVATE LIMITED</t>
  </si>
  <si>
    <t>JAYANT</t>
  </si>
  <si>
    <t>KISHOR AMRITALAL VYAS</t>
  </si>
  <si>
    <t>UMEDMAL GOLECHA HUF</t>
  </si>
  <si>
    <t>R NAGARAJAN</t>
  </si>
  <si>
    <t>LAKHOTIA</t>
  </si>
  <si>
    <t>SANJOYOG TRADE-LINK PRIVATE LIMITED</t>
  </si>
  <si>
    <t>KAVITA KHAJANCHI</t>
  </si>
  <si>
    <t>SEEMA AGGARWAL . .</t>
  </si>
  <si>
    <t>PURUSHOTTAM MATRUMAL CHAMEDIA</t>
  </si>
  <si>
    <t>PROFINC</t>
  </si>
  <si>
    <t>VINOD KUMAR SHARMA</t>
  </si>
  <si>
    <t>ASHISH CHOPRA</t>
  </si>
  <si>
    <t>DIPAK MATHURBHAI SALVI</t>
  </si>
  <si>
    <t>PTIL</t>
  </si>
  <si>
    <t>RESHMA BIYANI</t>
  </si>
  <si>
    <t>RCAN</t>
  </si>
  <si>
    <t>SMIT SHAH</t>
  </si>
  <si>
    <t>RAKESH BACHUBHAI PATEL HUF</t>
  </si>
  <si>
    <t>AMITA ASHOK CHHEDA</t>
  </si>
  <si>
    <t>ASHOK BHAWANJI CHHEDA</t>
  </si>
  <si>
    <t>BINDIYA VIJAY SHAH</t>
  </si>
  <si>
    <t>HDFC MUTUAL FUND</t>
  </si>
  <si>
    <t>SADHNA</t>
  </si>
  <si>
    <t>AAHUTI RASIK MISTRY</t>
  </si>
  <si>
    <t>JATIN MANUBHAI SHAH</t>
  </si>
  <si>
    <t>LEVERAGE MANAGEMENT SERVICES PRIVATE LIMITED</t>
  </si>
  <si>
    <t>PRACHI JAIN</t>
  </si>
  <si>
    <t>TAYLORMADE FINSERVE PRIVATE LIMITED</t>
  </si>
  <si>
    <t>TARACHAND KARSHANBHAI THAKKAR (HUF)</t>
  </si>
  <si>
    <t>Asian Granito India Limit</t>
  </si>
  <si>
    <t>SATHISH SRINIVAS NAYAK</t>
  </si>
  <si>
    <t>CARERATING</t>
  </si>
  <si>
    <t>CARE Ratings Ltd</t>
  </si>
  <si>
    <t>GICL</t>
  </si>
  <si>
    <t>Globe Intl Carriers Ltd</t>
  </si>
  <si>
    <t>NAKSHATRA GARMENTS PRIVATE LIMITED</t>
  </si>
  <si>
    <t>KCK</t>
  </si>
  <si>
    <t>Kck Industries Limited</t>
  </si>
  <si>
    <t>PRAVEEN KUMAR ARORA</t>
  </si>
  <si>
    <t>RUMA  CHOUDHARY</t>
  </si>
  <si>
    <t>LGHL</t>
  </si>
  <si>
    <t>Laxmi Goldorna House Ltd</t>
  </si>
  <si>
    <t>BADAL JAYESHKUMAR SHAH</t>
  </si>
  <si>
    <t>JINIT JAYESHKUMAR SHAH</t>
  </si>
  <si>
    <t>LIBAS</t>
  </si>
  <si>
    <t>Libas Consu Products Ltd</t>
  </si>
  <si>
    <t>L7 HITECH PRIVATE LIMITED</t>
  </si>
  <si>
    <t>CRONY VYAPAR PVT LTD</t>
  </si>
  <si>
    <t>SPRL</t>
  </si>
  <si>
    <t>SP Refractories Limited</t>
  </si>
  <si>
    <t>JATIN NAGINDAS MEHTA HUF</t>
  </si>
  <si>
    <t>Sunteck Realty Limited</t>
  </si>
  <si>
    <t>JAINAM BROKING LIMITED</t>
  </si>
  <si>
    <t>SKSE SECURITIES LTD</t>
  </si>
  <si>
    <t>WALPAR</t>
  </si>
  <si>
    <t>Walpar Nutritions Limited</t>
  </si>
  <si>
    <t>SEJAL KALPESH LADHAWALA</t>
  </si>
  <si>
    <t>Zydus Wellness Limited</t>
  </si>
  <si>
    <t>NIPPON INDIA MUTUAL FUND A/C NIPPON INDIA SMALL CAP FUND</t>
  </si>
  <si>
    <t>BCP</t>
  </si>
  <si>
    <t>B.C. Power Controls Ltd</t>
  </si>
  <si>
    <t>ASHIT MAHENDRA MEHTA</t>
  </si>
  <si>
    <t>HEMAL ARUNBHAI MEHTA</t>
  </si>
  <si>
    <t>STATSOL RESEARCH LLP</t>
  </si>
  <si>
    <t>SONA HI SONA JEWELLERS GUJARAT LIMITED</t>
  </si>
  <si>
    <t>RITES Limited</t>
  </si>
  <si>
    <t>NOPEA CAPITAL SERVICES PRIVATE LIMITED</t>
  </si>
  <si>
    <t>SHAH KOMAL BHAVIN</t>
  </si>
  <si>
    <t>PIONEER INVESTMENT FUND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</si>
</sst>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7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2" xfId="0" applyFont="1" applyBorder="1"/>
    <xf numFmtId="0" fontId="0" fillId="0" borderId="22" xfId="0" applyFont="1" applyBorder="1" applyAlignment="1"/>
    <xf numFmtId="0" fontId="1" fillId="0" borderId="23" xfId="0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0" fillId="19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4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16" fontId="31" fillId="12" borderId="24" xfId="0" applyNumberFormat="1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left"/>
    </xf>
    <xf numFmtId="0" fontId="31" fillId="12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10" fontId="32" fillId="14" borderId="24" xfId="0" applyNumberFormat="1" applyFont="1" applyFill="1" applyBorder="1" applyAlignment="1">
      <alignment horizontal="center" vertical="center" wrapText="1"/>
    </xf>
    <xf numFmtId="16" fontId="32" fillId="14" borderId="24" xfId="0" applyNumberFormat="1" applyFont="1" applyFill="1" applyBorder="1" applyAlignment="1">
      <alignment horizontal="center" vertical="center"/>
    </xf>
    <xf numFmtId="0" fontId="1" fillId="12" borderId="25" xfId="0" applyFont="1" applyFill="1" applyBorder="1"/>
    <xf numFmtId="0" fontId="1" fillId="12" borderId="24" xfId="0" applyFont="1" applyFill="1" applyBorder="1"/>
    <xf numFmtId="0" fontId="0" fillId="13" borderId="24" xfId="0" applyFont="1" applyFill="1" applyBorder="1" applyAlignment="1"/>
    <xf numFmtId="15" fontId="31" fillId="12" borderId="24" xfId="0" applyNumberFormat="1" applyFont="1" applyFill="1" applyBorder="1" applyAlignment="1">
      <alignment horizontal="center" vertical="center"/>
    </xf>
    <xf numFmtId="0" fontId="32" fillId="12" borderId="24" xfId="0" applyFont="1" applyFill="1" applyBorder="1"/>
    <xf numFmtId="43" fontId="31" fillId="12" borderId="24" xfId="0" applyNumberFormat="1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165" fontId="41" fillId="12" borderId="21" xfId="0" applyNumberFormat="1" applyFont="1" applyFill="1" applyBorder="1" applyAlignment="1">
      <alignment horizontal="center" vertical="center"/>
    </xf>
    <xf numFmtId="1" fontId="31" fillId="11" borderId="24" xfId="0" applyNumberFormat="1" applyFont="1" applyFill="1" applyBorder="1" applyAlignment="1">
      <alignment horizontal="center" vertical="center"/>
    </xf>
    <xf numFmtId="16" fontId="31" fillId="11" borderId="24" xfId="0" applyNumberFormat="1" applyFont="1" applyFill="1" applyBorder="1" applyAlignment="1">
      <alignment horizontal="center" vertical="center"/>
    </xf>
    <xf numFmtId="0" fontId="31" fillId="11" borderId="24" xfId="0" applyFont="1" applyFill="1" applyBorder="1" applyAlignment="1">
      <alignment horizontal="left"/>
    </xf>
    <xf numFmtId="0" fontId="31" fillId="11" borderId="24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4" xfId="0" applyNumberFormat="1" applyFont="1" applyFill="1" applyBorder="1" applyAlignment="1">
      <alignment horizontal="center" vertical="center"/>
    </xf>
    <xf numFmtId="0" fontId="1" fillId="20" borderId="0" xfId="0" applyFont="1" applyFill="1" applyBorder="1"/>
    <xf numFmtId="0" fontId="1" fillId="20" borderId="25" xfId="0" applyFont="1" applyFill="1" applyBorder="1"/>
    <xf numFmtId="0" fontId="1" fillId="20" borderId="24" xfId="0" applyFont="1" applyFill="1" applyBorder="1"/>
    <xf numFmtId="0" fontId="0" fillId="21" borderId="24" xfId="0" applyFont="1" applyFill="1" applyBorder="1" applyAlignment="1"/>
    <xf numFmtId="165" fontId="41" fillId="11" borderId="24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31" fillId="11" borderId="21" xfId="0" applyFont="1" applyFill="1" applyBorder="1" applyAlignment="1">
      <alignment horizont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165" fontId="4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4" xfId="0" applyFont="1" applyFill="1" applyBorder="1" applyAlignment="1">
      <alignment horizontal="center" vertical="center"/>
    </xf>
    <xf numFmtId="165" fontId="31" fillId="17" borderId="24" xfId="0" applyNumberFormat="1" applyFont="1" applyFill="1" applyBorder="1" applyAlignment="1">
      <alignment horizontal="center" vertical="center"/>
    </xf>
    <xf numFmtId="15" fontId="31" fillId="17" borderId="24" xfId="0" applyNumberFormat="1" applyFont="1" applyFill="1" applyBorder="1" applyAlignment="1">
      <alignment horizontal="center" vertical="center"/>
    </xf>
    <xf numFmtId="0" fontId="32" fillId="17" borderId="24" xfId="0" applyFont="1" applyFill="1" applyBorder="1"/>
    <xf numFmtId="43" fontId="31" fillId="17" borderId="24" xfId="0" applyNumberFormat="1" applyFont="1" applyFill="1" applyBorder="1" applyAlignment="1">
      <alignment horizontal="center" vertical="top"/>
    </xf>
    <xf numFmtId="0" fontId="31" fillId="17" borderId="24" xfId="0" applyFont="1" applyFill="1" applyBorder="1" applyAlignment="1">
      <alignment horizontal="center" vertical="top"/>
    </xf>
    <xf numFmtId="1" fontId="41" fillId="22" borderId="24" xfId="0" applyNumberFormat="1" applyFont="1" applyFill="1" applyBorder="1" applyAlignment="1">
      <alignment horizontal="center" vertical="center"/>
    </xf>
    <xf numFmtId="165" fontId="41" fillId="22" borderId="24" xfId="0" applyNumberFormat="1" applyFont="1" applyFill="1" applyBorder="1" applyAlignment="1">
      <alignment horizontal="center" vertical="center"/>
    </xf>
    <xf numFmtId="16" fontId="41" fillId="22" borderId="24" xfId="0" applyNumberFormat="1" applyFont="1" applyFill="1" applyBorder="1" applyAlignment="1">
      <alignment horizontal="center" vertical="center"/>
    </xf>
    <xf numFmtId="0" fontId="41" fillId="22" borderId="24" xfId="0" applyFont="1" applyFill="1" applyBorder="1" applyAlignment="1">
      <alignment horizontal="left"/>
    </xf>
    <xf numFmtId="0" fontId="41" fillId="22" borderId="24" xfId="0" applyFont="1" applyFill="1" applyBorder="1" applyAlignment="1">
      <alignment horizontal="center" vertical="center"/>
    </xf>
    <xf numFmtId="0" fontId="41" fillId="23" borderId="21" xfId="0" applyFont="1" applyFill="1" applyBorder="1" applyAlignment="1">
      <alignment horizontal="center" vertical="center"/>
    </xf>
    <xf numFmtId="2" fontId="41" fillId="23" borderId="21" xfId="0" applyNumberFormat="1" applyFont="1" applyFill="1" applyBorder="1" applyAlignment="1">
      <alignment horizontal="center" vertical="center"/>
    </xf>
    <xf numFmtId="10" fontId="41" fillId="23" borderId="21" xfId="0" applyNumberFormat="1" applyFont="1" applyFill="1" applyBorder="1" applyAlignment="1">
      <alignment horizontal="center" vertical="center" wrapText="1"/>
    </xf>
    <xf numFmtId="16" fontId="41" fillId="23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0" fontId="41" fillId="11" borderId="21" xfId="0" applyFont="1" applyFill="1" applyBorder="1"/>
    <xf numFmtId="0" fontId="41" fillId="22" borderId="21" xfId="0" applyFont="1" applyFill="1" applyBorder="1" applyAlignment="1">
      <alignment horizontal="center" vertical="center"/>
    </xf>
    <xf numFmtId="165" fontId="41" fillId="22" borderId="21" xfId="0" applyNumberFormat="1" applyFont="1" applyFill="1" applyBorder="1" applyAlignment="1">
      <alignment horizontal="center" vertical="center"/>
    </xf>
    <xf numFmtId="0" fontId="41" fillId="22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65" fontId="41" fillId="20" borderId="24" xfId="0" applyNumberFormat="1" applyFont="1" applyFill="1" applyBorder="1" applyAlignment="1">
      <alignment horizontal="center" vertical="center"/>
    </xf>
    <xf numFmtId="0" fontId="41" fillId="12" borderId="21" xfId="0" applyFont="1" applyFill="1" applyBorder="1" applyAlignment="1">
      <alignment horizontal="center" vertical="center"/>
    </xf>
    <xf numFmtId="0" fontId="41" fillId="12" borderId="21" xfId="0" applyFont="1" applyFill="1" applyBorder="1"/>
    <xf numFmtId="0" fontId="0" fillId="13" borderId="21" xfId="0" applyFont="1" applyFill="1" applyBorder="1" applyAlignment="1"/>
    <xf numFmtId="16" fontId="41" fillId="11" borderId="21" xfId="0" applyNumberFormat="1" applyFont="1" applyFill="1" applyBorder="1" applyAlignment="1">
      <alignment horizontal="center" vertical="center"/>
    </xf>
    <xf numFmtId="0" fontId="41" fillId="24" borderId="21" xfId="0" applyFont="1" applyFill="1" applyBorder="1" applyAlignment="1">
      <alignment horizontal="center" vertical="center"/>
    </xf>
    <xf numFmtId="165" fontId="41" fillId="24" borderId="21" xfId="0" applyNumberFormat="1" applyFont="1" applyFill="1" applyBorder="1" applyAlignment="1">
      <alignment horizontal="center" vertical="center"/>
    </xf>
    <xf numFmtId="0" fontId="41" fillId="24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65" fontId="31" fillId="11" borderId="24" xfId="0" applyNumberFormat="1" applyFont="1" applyFill="1" applyBorder="1" applyAlignment="1">
      <alignment horizontal="center" vertical="center"/>
    </xf>
    <xf numFmtId="15" fontId="31" fillId="11" borderId="24" xfId="0" applyNumberFormat="1" applyFont="1" applyFill="1" applyBorder="1" applyAlignment="1">
      <alignment horizontal="center" vertical="center"/>
    </xf>
    <xf numFmtId="0" fontId="32" fillId="11" borderId="24" xfId="0" applyFont="1" applyFill="1" applyBorder="1"/>
    <xf numFmtId="43" fontId="31" fillId="11" borderId="24" xfId="0" applyNumberFormat="1" applyFont="1" applyFill="1" applyBorder="1" applyAlignment="1">
      <alignment horizontal="center" vertical="top"/>
    </xf>
    <xf numFmtId="0" fontId="31" fillId="11" borderId="24" xfId="0" applyFont="1" applyFill="1" applyBorder="1" applyAlignment="1">
      <alignment horizontal="center" vertical="top"/>
    </xf>
    <xf numFmtId="1" fontId="31" fillId="22" borderId="24" xfId="0" applyNumberFormat="1" applyFont="1" applyFill="1" applyBorder="1" applyAlignment="1">
      <alignment horizontal="center" vertical="center"/>
    </xf>
    <xf numFmtId="16" fontId="31" fillId="22" borderId="24" xfId="0" applyNumberFormat="1" applyFont="1" applyFill="1" applyBorder="1" applyAlignment="1">
      <alignment horizontal="center" vertical="center"/>
    </xf>
    <xf numFmtId="0" fontId="31" fillId="22" borderId="24" xfId="0" applyFont="1" applyFill="1" applyBorder="1" applyAlignment="1">
      <alignment horizontal="left"/>
    </xf>
    <xf numFmtId="0" fontId="31" fillId="22" borderId="24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17" borderId="26" xfId="0" applyFont="1" applyFill="1" applyBorder="1" applyAlignment="1">
      <alignment horizontal="center" vertical="center"/>
    </xf>
    <xf numFmtId="165" fontId="31" fillId="17" borderId="26" xfId="0" applyNumberFormat="1" applyFont="1" applyFill="1" applyBorder="1" applyAlignment="1">
      <alignment horizontal="center" vertical="center"/>
    </xf>
    <xf numFmtId="15" fontId="31" fillId="17" borderId="26" xfId="0" applyNumberFormat="1" applyFont="1" applyFill="1" applyBorder="1" applyAlignment="1">
      <alignment horizontal="center" vertical="center"/>
    </xf>
    <xf numFmtId="0" fontId="32" fillId="17" borderId="26" xfId="0" applyFont="1" applyFill="1" applyBorder="1"/>
    <xf numFmtId="43" fontId="31" fillId="17" borderId="26" xfId="0" applyNumberFormat="1" applyFont="1" applyFill="1" applyBorder="1" applyAlignment="1">
      <alignment horizontal="center" vertical="top"/>
    </xf>
    <xf numFmtId="0" fontId="31" fillId="17" borderId="26" xfId="0" applyFont="1" applyFill="1" applyBorder="1" applyAlignment="1">
      <alignment horizontal="center" vertical="top"/>
    </xf>
    <xf numFmtId="0" fontId="32" fillId="18" borderId="2" xfId="0" applyFont="1" applyFill="1" applyBorder="1" applyAlignment="1">
      <alignment horizontal="center" vertical="center"/>
    </xf>
    <xf numFmtId="2" fontId="32" fillId="18" borderId="2" xfId="0" applyNumberFormat="1" applyFont="1" applyFill="1" applyBorder="1" applyAlignment="1">
      <alignment horizontal="center" vertical="center"/>
    </xf>
    <xf numFmtId="10" fontId="32" fillId="18" borderId="5" xfId="0" applyNumberFormat="1" applyFont="1" applyFill="1" applyBorder="1" applyAlignment="1">
      <alignment horizontal="center" vertical="center" wrapText="1"/>
    </xf>
    <xf numFmtId="0" fontId="32" fillId="18" borderId="22" xfId="0" applyFont="1" applyFill="1" applyBorder="1" applyAlignment="1">
      <alignment horizontal="center" vertical="center"/>
    </xf>
    <xf numFmtId="16" fontId="32" fillId="18" borderId="22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41" fillId="24" borderId="24" xfId="0" applyNumberFormat="1" applyFont="1" applyFill="1" applyBorder="1" applyAlignment="1">
      <alignment horizontal="center" vertical="center"/>
    </xf>
    <xf numFmtId="0" fontId="31" fillId="24" borderId="21" xfId="0" applyFont="1" applyFill="1" applyBorder="1"/>
    <xf numFmtId="2" fontId="41" fillId="22" borderId="21" xfId="0" applyNumberFormat="1" applyFont="1" applyFill="1" applyBorder="1" applyAlignment="1">
      <alignment horizontal="center" vertical="center"/>
    </xf>
    <xf numFmtId="166" fontId="41" fillId="22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216</xdr:row>
      <xdr:rowOff>0</xdr:rowOff>
    </xdr:from>
    <xdr:to>
      <xdr:col>11</xdr:col>
      <xdr:colOff>123825</xdr:colOff>
      <xdr:row>230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44756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0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0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0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0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J22" sqref="J2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44756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8" t="s">
        <v>16</v>
      </c>
      <c r="B9" s="470" t="s">
        <v>17</v>
      </c>
      <c r="C9" s="470" t="s">
        <v>18</v>
      </c>
      <c r="D9" s="470" t="s">
        <v>19</v>
      </c>
      <c r="E9" s="23" t="s">
        <v>20</v>
      </c>
      <c r="F9" s="23" t="s">
        <v>21</v>
      </c>
      <c r="G9" s="465" t="s">
        <v>22</v>
      </c>
      <c r="H9" s="466"/>
      <c r="I9" s="467"/>
      <c r="J9" s="465" t="s">
        <v>23</v>
      </c>
      <c r="K9" s="466"/>
      <c r="L9" s="467"/>
      <c r="M9" s="23"/>
      <c r="N9" s="24"/>
      <c r="O9" s="24"/>
      <c r="P9" s="24"/>
    </row>
    <row r="10" spans="1:16" ht="59.25" customHeight="1">
      <c r="A10" s="469"/>
      <c r="B10" s="471"/>
      <c r="C10" s="471"/>
      <c r="D10" s="47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44770</v>
      </c>
      <c r="E11" s="32">
        <v>15979.9</v>
      </c>
      <c r="F11" s="32">
        <v>16028.35</v>
      </c>
      <c r="G11" s="33">
        <v>15914.25</v>
      </c>
      <c r="H11" s="33">
        <v>15848.6</v>
      </c>
      <c r="I11" s="33">
        <v>15734.5</v>
      </c>
      <c r="J11" s="33">
        <v>16094</v>
      </c>
      <c r="K11" s="33">
        <v>16208.100000000002</v>
      </c>
      <c r="L11" s="33">
        <v>16273.75</v>
      </c>
      <c r="M11" s="34">
        <v>16142.45</v>
      </c>
      <c r="N11" s="34">
        <v>15962.7</v>
      </c>
      <c r="O11" s="35">
        <v>13897900</v>
      </c>
      <c r="P11" s="36">
        <v>-6.0148762694893438E-3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44770</v>
      </c>
      <c r="E12" s="37">
        <v>34923.1</v>
      </c>
      <c r="F12" s="37">
        <v>35032.700000000004</v>
      </c>
      <c r="G12" s="38">
        <v>34715.400000000009</v>
      </c>
      <c r="H12" s="38">
        <v>34507.700000000004</v>
      </c>
      <c r="I12" s="38">
        <v>34190.400000000009</v>
      </c>
      <c r="J12" s="38">
        <v>35240.400000000009</v>
      </c>
      <c r="K12" s="38">
        <v>35557.700000000012</v>
      </c>
      <c r="L12" s="38">
        <v>35765.400000000009</v>
      </c>
      <c r="M12" s="28">
        <v>35350</v>
      </c>
      <c r="N12" s="28">
        <v>34825</v>
      </c>
      <c r="O12" s="39">
        <v>2433525</v>
      </c>
      <c r="P12" s="40">
        <v>-7.0739181487527572E-2</v>
      </c>
    </row>
    <row r="13" spans="1:16" ht="12.75" customHeight="1">
      <c r="A13" s="28">
        <v>3</v>
      </c>
      <c r="B13" s="29" t="s">
        <v>35</v>
      </c>
      <c r="C13" s="30" t="s">
        <v>795</v>
      </c>
      <c r="D13" s="31">
        <v>44768</v>
      </c>
      <c r="E13" s="37">
        <v>16128.25</v>
      </c>
      <c r="F13" s="37">
        <v>16162.800000000001</v>
      </c>
      <c r="G13" s="38">
        <v>16045.550000000003</v>
      </c>
      <c r="H13" s="38">
        <v>15962.850000000002</v>
      </c>
      <c r="I13" s="38">
        <v>15845.600000000004</v>
      </c>
      <c r="J13" s="38">
        <v>16245.500000000002</v>
      </c>
      <c r="K13" s="38">
        <v>16362.749999999998</v>
      </c>
      <c r="L13" s="38">
        <v>16445.45</v>
      </c>
      <c r="M13" s="28">
        <v>16280.05</v>
      </c>
      <c r="N13" s="28">
        <v>16080.1</v>
      </c>
      <c r="O13" s="39">
        <v>3040</v>
      </c>
      <c r="P13" s="40">
        <v>4.1095890410958902E-2</v>
      </c>
    </row>
    <row r="14" spans="1:16" ht="12.75" customHeight="1">
      <c r="A14" s="28">
        <v>4</v>
      </c>
      <c r="B14" s="29" t="s">
        <v>35</v>
      </c>
      <c r="C14" s="30" t="s">
        <v>824</v>
      </c>
      <c r="D14" s="31">
        <v>44768</v>
      </c>
      <c r="E14" s="37">
        <v>6315.1</v>
      </c>
      <c r="F14" s="37">
        <v>6315.1000000000013</v>
      </c>
      <c r="G14" s="38">
        <v>6315.1000000000022</v>
      </c>
      <c r="H14" s="38">
        <v>6315.1000000000013</v>
      </c>
      <c r="I14" s="38">
        <v>6315.1000000000022</v>
      </c>
      <c r="J14" s="38">
        <v>6315.1000000000022</v>
      </c>
      <c r="K14" s="38">
        <v>6315.1</v>
      </c>
      <c r="L14" s="38">
        <v>6315.1000000000022</v>
      </c>
      <c r="M14" s="28">
        <v>6315.1</v>
      </c>
      <c r="N14" s="28">
        <v>6315.1</v>
      </c>
      <c r="O14" s="39">
        <v>900</v>
      </c>
      <c r="P14" s="40">
        <v>-7.6923076923076927E-2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44770</v>
      </c>
      <c r="E15" s="37">
        <v>736.25</v>
      </c>
      <c r="F15" s="37">
        <v>735.98333333333323</v>
      </c>
      <c r="G15" s="38">
        <v>730.21666666666647</v>
      </c>
      <c r="H15" s="38">
        <v>724.18333333333328</v>
      </c>
      <c r="I15" s="38">
        <v>718.41666666666652</v>
      </c>
      <c r="J15" s="38">
        <v>742.01666666666642</v>
      </c>
      <c r="K15" s="38">
        <v>747.78333333333308</v>
      </c>
      <c r="L15" s="38">
        <v>753.81666666666638</v>
      </c>
      <c r="M15" s="28">
        <v>741.75</v>
      </c>
      <c r="N15" s="28">
        <v>729.95</v>
      </c>
      <c r="O15" s="39">
        <v>3278450</v>
      </c>
      <c r="P15" s="40">
        <v>-3.6231884057971016E-2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44770</v>
      </c>
      <c r="E16" s="37">
        <v>2541.9</v>
      </c>
      <c r="F16" s="37">
        <v>2537.9166666666665</v>
      </c>
      <c r="G16" s="38">
        <v>2514.083333333333</v>
      </c>
      <c r="H16" s="38">
        <v>2486.2666666666664</v>
      </c>
      <c r="I16" s="38">
        <v>2462.4333333333329</v>
      </c>
      <c r="J16" s="38">
        <v>2565.7333333333331</v>
      </c>
      <c r="K16" s="38">
        <v>2589.5666666666662</v>
      </c>
      <c r="L16" s="38">
        <v>2617.3833333333332</v>
      </c>
      <c r="M16" s="28">
        <v>2561.75</v>
      </c>
      <c r="N16" s="28">
        <v>2510.1</v>
      </c>
      <c r="O16" s="39">
        <v>810000</v>
      </c>
      <c r="P16" s="40">
        <v>-2.6734755181736257E-2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44770</v>
      </c>
      <c r="E17" s="37">
        <v>19588.849999999999</v>
      </c>
      <c r="F17" s="37">
        <v>19529.600000000002</v>
      </c>
      <c r="G17" s="38">
        <v>19409.250000000004</v>
      </c>
      <c r="H17" s="38">
        <v>19229.650000000001</v>
      </c>
      <c r="I17" s="38">
        <v>19109.300000000003</v>
      </c>
      <c r="J17" s="38">
        <v>19709.200000000004</v>
      </c>
      <c r="K17" s="38">
        <v>19829.550000000003</v>
      </c>
      <c r="L17" s="38">
        <v>20009.150000000005</v>
      </c>
      <c r="M17" s="28">
        <v>19649.95</v>
      </c>
      <c r="N17" s="28">
        <v>19350</v>
      </c>
      <c r="O17" s="39">
        <v>43080</v>
      </c>
      <c r="P17" s="40">
        <v>-1.8231540565177756E-2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44770</v>
      </c>
      <c r="E18" s="37">
        <v>92.9</v>
      </c>
      <c r="F18" s="37">
        <v>93.13333333333334</v>
      </c>
      <c r="G18" s="38">
        <v>92.066666666666677</v>
      </c>
      <c r="H18" s="38">
        <v>91.233333333333334</v>
      </c>
      <c r="I18" s="38">
        <v>90.166666666666671</v>
      </c>
      <c r="J18" s="38">
        <v>93.966666666666683</v>
      </c>
      <c r="K18" s="38">
        <v>95.033333333333346</v>
      </c>
      <c r="L18" s="38">
        <v>95.866666666666688</v>
      </c>
      <c r="M18" s="28">
        <v>94.2</v>
      </c>
      <c r="N18" s="28">
        <v>92.3</v>
      </c>
      <c r="O18" s="39">
        <v>18997200</v>
      </c>
      <c r="P18" s="40">
        <v>6.5808297567954222E-3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44770</v>
      </c>
      <c r="E19" s="37">
        <v>256.10000000000002</v>
      </c>
      <c r="F19" s="37">
        <v>256.95000000000005</v>
      </c>
      <c r="G19" s="38">
        <v>253.60000000000008</v>
      </c>
      <c r="H19" s="38">
        <v>251.10000000000002</v>
      </c>
      <c r="I19" s="38">
        <v>247.75000000000006</v>
      </c>
      <c r="J19" s="38">
        <v>259.4500000000001</v>
      </c>
      <c r="K19" s="38">
        <v>262.8</v>
      </c>
      <c r="L19" s="38">
        <v>265.30000000000013</v>
      </c>
      <c r="M19" s="28">
        <v>260.3</v>
      </c>
      <c r="N19" s="28">
        <v>254.45</v>
      </c>
      <c r="O19" s="39">
        <v>10813400</v>
      </c>
      <c r="P19" s="40">
        <v>-5.7375089648577576E-3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44770</v>
      </c>
      <c r="E20" s="37">
        <v>2182.0500000000002</v>
      </c>
      <c r="F20" s="37">
        <v>2180.5166666666669</v>
      </c>
      <c r="G20" s="38">
        <v>2170.8833333333337</v>
      </c>
      <c r="H20" s="38">
        <v>2159.7166666666667</v>
      </c>
      <c r="I20" s="38">
        <v>2150.0833333333335</v>
      </c>
      <c r="J20" s="38">
        <v>2191.6833333333338</v>
      </c>
      <c r="K20" s="38">
        <v>2201.3166666666671</v>
      </c>
      <c r="L20" s="38">
        <v>2212.483333333334</v>
      </c>
      <c r="M20" s="28">
        <v>2190.15</v>
      </c>
      <c r="N20" s="28">
        <v>2169.35</v>
      </c>
      <c r="O20" s="39">
        <v>2765000</v>
      </c>
      <c r="P20" s="40">
        <v>-1.2058954890576149E-2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44770</v>
      </c>
      <c r="E21" s="37">
        <v>2361.9499999999998</v>
      </c>
      <c r="F21" s="37">
        <v>2365.1166666666668</v>
      </c>
      <c r="G21" s="38">
        <v>2338.8333333333335</v>
      </c>
      <c r="H21" s="38">
        <v>2315.7166666666667</v>
      </c>
      <c r="I21" s="38">
        <v>2289.4333333333334</v>
      </c>
      <c r="J21" s="38">
        <v>2388.2333333333336</v>
      </c>
      <c r="K21" s="38">
        <v>2414.5166666666664</v>
      </c>
      <c r="L21" s="38">
        <v>2437.6333333333337</v>
      </c>
      <c r="M21" s="28">
        <v>2391.4</v>
      </c>
      <c r="N21" s="28">
        <v>2342</v>
      </c>
      <c r="O21" s="39">
        <v>22127500</v>
      </c>
      <c r="P21" s="40">
        <v>-4.9687196512862206E-4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44770</v>
      </c>
      <c r="E22" s="37">
        <v>724.25</v>
      </c>
      <c r="F22" s="37">
        <v>726.91666666666663</v>
      </c>
      <c r="G22" s="38">
        <v>719.08333333333326</v>
      </c>
      <c r="H22" s="38">
        <v>713.91666666666663</v>
      </c>
      <c r="I22" s="38">
        <v>706.08333333333326</v>
      </c>
      <c r="J22" s="38">
        <v>732.08333333333326</v>
      </c>
      <c r="K22" s="38">
        <v>739.91666666666652</v>
      </c>
      <c r="L22" s="38">
        <v>745.08333333333326</v>
      </c>
      <c r="M22" s="28">
        <v>734.75</v>
      </c>
      <c r="N22" s="28">
        <v>721.75</v>
      </c>
      <c r="O22" s="39">
        <v>78801250</v>
      </c>
      <c r="P22" s="40">
        <v>-4.060159878669152E-3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44770</v>
      </c>
      <c r="E23" s="37">
        <v>3154.75</v>
      </c>
      <c r="F23" s="37">
        <v>3139.3333333333335</v>
      </c>
      <c r="G23" s="38">
        <v>3112.416666666667</v>
      </c>
      <c r="H23" s="38">
        <v>3070.0833333333335</v>
      </c>
      <c r="I23" s="38">
        <v>3043.166666666667</v>
      </c>
      <c r="J23" s="38">
        <v>3181.666666666667</v>
      </c>
      <c r="K23" s="38">
        <v>3208.5833333333339</v>
      </c>
      <c r="L23" s="38">
        <v>3250.916666666667</v>
      </c>
      <c r="M23" s="28">
        <v>3166.25</v>
      </c>
      <c r="N23" s="28">
        <v>3097</v>
      </c>
      <c r="O23" s="39">
        <v>232600</v>
      </c>
      <c r="P23" s="40">
        <v>3.1943212067435667E-2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44770</v>
      </c>
      <c r="E24" s="37">
        <v>469</v>
      </c>
      <c r="F24" s="37">
        <v>468.3</v>
      </c>
      <c r="G24" s="38">
        <v>466.40000000000003</v>
      </c>
      <c r="H24" s="38">
        <v>463.8</v>
      </c>
      <c r="I24" s="38">
        <v>461.90000000000003</v>
      </c>
      <c r="J24" s="38">
        <v>470.90000000000003</v>
      </c>
      <c r="K24" s="38">
        <v>472.8</v>
      </c>
      <c r="L24" s="38">
        <v>475.40000000000003</v>
      </c>
      <c r="M24" s="28">
        <v>470.2</v>
      </c>
      <c r="N24" s="28">
        <v>465.7</v>
      </c>
      <c r="O24" s="39">
        <v>6846000</v>
      </c>
      <c r="P24" s="40">
        <v>-8.831620095555234E-3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44770</v>
      </c>
      <c r="E25" s="37">
        <v>372.5</v>
      </c>
      <c r="F25" s="37">
        <v>372.93333333333334</v>
      </c>
      <c r="G25" s="38">
        <v>371.4666666666667</v>
      </c>
      <c r="H25" s="38">
        <v>370.43333333333334</v>
      </c>
      <c r="I25" s="38">
        <v>368.9666666666667</v>
      </c>
      <c r="J25" s="38">
        <v>373.9666666666667</v>
      </c>
      <c r="K25" s="38">
        <v>375.43333333333328</v>
      </c>
      <c r="L25" s="38">
        <v>376.4666666666667</v>
      </c>
      <c r="M25" s="28">
        <v>374.4</v>
      </c>
      <c r="N25" s="28">
        <v>371.9</v>
      </c>
      <c r="O25" s="39">
        <v>47356200</v>
      </c>
      <c r="P25" s="40">
        <v>-3.7995364565523006E-4</v>
      </c>
    </row>
    <row r="26" spans="1:16" ht="12.75" customHeight="1">
      <c r="A26" s="28">
        <v>16</v>
      </c>
      <c r="B26" s="254" t="s">
        <v>44</v>
      </c>
      <c r="C26" s="30" t="s">
        <v>53</v>
      </c>
      <c r="D26" s="31">
        <v>44770</v>
      </c>
      <c r="E26" s="37">
        <v>3885.1</v>
      </c>
      <c r="F26" s="37">
        <v>3905.3666666666668</v>
      </c>
      <c r="G26" s="38">
        <v>3855.8833333333337</v>
      </c>
      <c r="H26" s="38">
        <v>3826.666666666667</v>
      </c>
      <c r="I26" s="38">
        <v>3777.1833333333338</v>
      </c>
      <c r="J26" s="38">
        <v>3934.5833333333335</v>
      </c>
      <c r="K26" s="38">
        <v>3984.0666666666671</v>
      </c>
      <c r="L26" s="38">
        <v>4013.2833333333333</v>
      </c>
      <c r="M26" s="28">
        <v>3954.85</v>
      </c>
      <c r="N26" s="28">
        <v>3876.15</v>
      </c>
      <c r="O26" s="39">
        <v>1890750</v>
      </c>
      <c r="P26" s="40">
        <v>-2.7689873417721519E-3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44770</v>
      </c>
      <c r="E27" s="37">
        <v>205.6</v>
      </c>
      <c r="F27" s="37">
        <v>206.58333333333334</v>
      </c>
      <c r="G27" s="38">
        <v>204.01666666666668</v>
      </c>
      <c r="H27" s="38">
        <v>202.43333333333334</v>
      </c>
      <c r="I27" s="38">
        <v>199.86666666666667</v>
      </c>
      <c r="J27" s="38">
        <v>208.16666666666669</v>
      </c>
      <c r="K27" s="38">
        <v>210.73333333333335</v>
      </c>
      <c r="L27" s="38">
        <v>212.31666666666669</v>
      </c>
      <c r="M27" s="28">
        <v>209.15</v>
      </c>
      <c r="N27" s="28">
        <v>205</v>
      </c>
      <c r="O27" s="39">
        <v>14602000</v>
      </c>
      <c r="P27" s="40">
        <v>-2.1805392731535755E-2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44770</v>
      </c>
      <c r="E28" s="37">
        <v>142.80000000000001</v>
      </c>
      <c r="F28" s="37">
        <v>142.88333333333335</v>
      </c>
      <c r="G28" s="38">
        <v>141.6166666666667</v>
      </c>
      <c r="H28" s="38">
        <v>140.43333333333334</v>
      </c>
      <c r="I28" s="38">
        <v>139.16666666666669</v>
      </c>
      <c r="J28" s="38">
        <v>144.06666666666672</v>
      </c>
      <c r="K28" s="38">
        <v>145.33333333333337</v>
      </c>
      <c r="L28" s="38">
        <v>146.51666666666674</v>
      </c>
      <c r="M28" s="28">
        <v>144.15</v>
      </c>
      <c r="N28" s="28">
        <v>141.69999999999999</v>
      </c>
      <c r="O28" s="39">
        <v>43745000</v>
      </c>
      <c r="P28" s="40">
        <v>-1.486319108208535E-2</v>
      </c>
    </row>
    <row r="29" spans="1:16" ht="12.75" customHeight="1">
      <c r="A29" s="28">
        <v>19</v>
      </c>
      <c r="B29" s="255" t="s">
        <v>56</v>
      </c>
      <c r="C29" s="30" t="s">
        <v>57</v>
      </c>
      <c r="D29" s="31">
        <v>44770</v>
      </c>
      <c r="E29" s="37">
        <v>2947.9</v>
      </c>
      <c r="F29" s="37">
        <v>2949.4499999999994</v>
      </c>
      <c r="G29" s="38">
        <v>2922.1499999999987</v>
      </c>
      <c r="H29" s="38">
        <v>2896.3999999999992</v>
      </c>
      <c r="I29" s="38">
        <v>2869.0999999999985</v>
      </c>
      <c r="J29" s="38">
        <v>2975.1999999999989</v>
      </c>
      <c r="K29" s="38">
        <v>3002.4999999999991</v>
      </c>
      <c r="L29" s="38">
        <v>3028.2499999999991</v>
      </c>
      <c r="M29" s="28">
        <v>2976.75</v>
      </c>
      <c r="N29" s="28">
        <v>2923.7</v>
      </c>
      <c r="O29" s="39">
        <v>7093200</v>
      </c>
      <c r="P29" s="40">
        <v>-2.0384487901889296E-2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44770</v>
      </c>
      <c r="E30" s="37">
        <v>1771.35</v>
      </c>
      <c r="F30" s="37">
        <v>1754.2333333333333</v>
      </c>
      <c r="G30" s="38">
        <v>1723.1166666666668</v>
      </c>
      <c r="H30" s="38">
        <v>1674.8833333333334</v>
      </c>
      <c r="I30" s="38">
        <v>1643.7666666666669</v>
      </c>
      <c r="J30" s="38">
        <v>1802.4666666666667</v>
      </c>
      <c r="K30" s="38">
        <v>1833.583333333333</v>
      </c>
      <c r="L30" s="38">
        <v>1881.8166666666666</v>
      </c>
      <c r="M30" s="28">
        <v>1785.35</v>
      </c>
      <c r="N30" s="28">
        <v>1706</v>
      </c>
      <c r="O30" s="39">
        <v>619025</v>
      </c>
      <c r="P30" s="40">
        <v>4.4547563805104405E-2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44770</v>
      </c>
      <c r="E31" s="37">
        <v>8348.85</v>
      </c>
      <c r="F31" s="37">
        <v>8365.85</v>
      </c>
      <c r="G31" s="38">
        <v>8293.5</v>
      </c>
      <c r="H31" s="38">
        <v>8238.15</v>
      </c>
      <c r="I31" s="38">
        <v>8165.7999999999993</v>
      </c>
      <c r="J31" s="38">
        <v>8421.2000000000007</v>
      </c>
      <c r="K31" s="38">
        <v>8493.5500000000029</v>
      </c>
      <c r="L31" s="38">
        <v>8548.9000000000015</v>
      </c>
      <c r="M31" s="28">
        <v>8438.2000000000007</v>
      </c>
      <c r="N31" s="28">
        <v>8310.5</v>
      </c>
      <c r="O31" s="39">
        <v>108375</v>
      </c>
      <c r="P31" s="40">
        <v>-3.4482758620689655E-3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44770</v>
      </c>
      <c r="E32" s="37">
        <v>571.54999999999995</v>
      </c>
      <c r="F32" s="37">
        <v>574.88333333333333</v>
      </c>
      <c r="G32" s="38">
        <v>564.2166666666667</v>
      </c>
      <c r="H32" s="38">
        <v>556.88333333333333</v>
      </c>
      <c r="I32" s="38">
        <v>546.2166666666667</v>
      </c>
      <c r="J32" s="38">
        <v>582.2166666666667</v>
      </c>
      <c r="K32" s="38">
        <v>592.88333333333344</v>
      </c>
      <c r="L32" s="38">
        <v>600.2166666666667</v>
      </c>
      <c r="M32" s="28">
        <v>585.54999999999995</v>
      </c>
      <c r="N32" s="28">
        <v>567.54999999999995</v>
      </c>
      <c r="O32" s="39">
        <v>6045000</v>
      </c>
      <c r="P32" s="40">
        <v>1.8191005558362811E-2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44770</v>
      </c>
      <c r="E33" s="37">
        <v>559.79999999999995</v>
      </c>
      <c r="F33" s="37">
        <v>553.31666666666672</v>
      </c>
      <c r="G33" s="38">
        <v>545.03333333333342</v>
      </c>
      <c r="H33" s="38">
        <v>530.26666666666665</v>
      </c>
      <c r="I33" s="38">
        <v>521.98333333333335</v>
      </c>
      <c r="J33" s="38">
        <v>568.08333333333348</v>
      </c>
      <c r="K33" s="38">
        <v>576.36666666666679</v>
      </c>
      <c r="L33" s="38">
        <v>591.13333333333355</v>
      </c>
      <c r="M33" s="28">
        <v>561.6</v>
      </c>
      <c r="N33" s="28">
        <v>538.54999999999995</v>
      </c>
      <c r="O33" s="39">
        <v>13876000</v>
      </c>
      <c r="P33" s="40">
        <v>-1.8531616918941857E-2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44770</v>
      </c>
      <c r="E34" s="37">
        <v>680.6</v>
      </c>
      <c r="F34" s="37">
        <v>680.93333333333339</v>
      </c>
      <c r="G34" s="38">
        <v>677.16666666666674</v>
      </c>
      <c r="H34" s="38">
        <v>673.73333333333335</v>
      </c>
      <c r="I34" s="38">
        <v>669.9666666666667</v>
      </c>
      <c r="J34" s="38">
        <v>684.36666666666679</v>
      </c>
      <c r="K34" s="38">
        <v>688.13333333333344</v>
      </c>
      <c r="L34" s="38">
        <v>691.56666666666683</v>
      </c>
      <c r="M34" s="28">
        <v>684.7</v>
      </c>
      <c r="N34" s="28">
        <v>677.5</v>
      </c>
      <c r="O34" s="39">
        <v>57759600</v>
      </c>
      <c r="P34" s="40">
        <v>-2.5332091365624494E-2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44770</v>
      </c>
      <c r="E35" s="37">
        <v>3847.6</v>
      </c>
      <c r="F35" s="37">
        <v>3850.0500000000006</v>
      </c>
      <c r="G35" s="38">
        <v>3834.1000000000013</v>
      </c>
      <c r="H35" s="38">
        <v>3820.6000000000008</v>
      </c>
      <c r="I35" s="38">
        <v>3804.6500000000015</v>
      </c>
      <c r="J35" s="38">
        <v>3863.5500000000011</v>
      </c>
      <c r="K35" s="38">
        <v>3879.5000000000009</v>
      </c>
      <c r="L35" s="38">
        <v>3893.0000000000009</v>
      </c>
      <c r="M35" s="28">
        <v>3866</v>
      </c>
      <c r="N35" s="28">
        <v>3836.55</v>
      </c>
      <c r="O35" s="39">
        <v>2510750</v>
      </c>
      <c r="P35" s="40">
        <v>2.5005103082261688E-2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44770</v>
      </c>
      <c r="E36" s="37">
        <v>11810.4</v>
      </c>
      <c r="F36" s="37">
        <v>11916.85</v>
      </c>
      <c r="G36" s="38">
        <v>11669.7</v>
      </c>
      <c r="H36" s="38">
        <v>11529</v>
      </c>
      <c r="I36" s="38">
        <v>11281.85</v>
      </c>
      <c r="J36" s="38">
        <v>12057.550000000001</v>
      </c>
      <c r="K36" s="38">
        <v>12304.699999999999</v>
      </c>
      <c r="L36" s="38">
        <v>12445.400000000001</v>
      </c>
      <c r="M36" s="28">
        <v>12164</v>
      </c>
      <c r="N36" s="28">
        <v>11776.15</v>
      </c>
      <c r="O36" s="39">
        <v>1279800</v>
      </c>
      <c r="P36" s="40">
        <v>9.3852651337400278E-4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44770</v>
      </c>
      <c r="E37" s="37">
        <v>5888.7</v>
      </c>
      <c r="F37" s="37">
        <v>5917.55</v>
      </c>
      <c r="G37" s="38">
        <v>5847.05</v>
      </c>
      <c r="H37" s="38">
        <v>5805.4</v>
      </c>
      <c r="I37" s="38">
        <v>5734.9</v>
      </c>
      <c r="J37" s="38">
        <v>5959.2000000000007</v>
      </c>
      <c r="K37" s="38">
        <v>6029.7000000000007</v>
      </c>
      <c r="L37" s="38">
        <v>6071.3500000000013</v>
      </c>
      <c r="M37" s="28">
        <v>5988.05</v>
      </c>
      <c r="N37" s="28">
        <v>5875.9</v>
      </c>
      <c r="O37" s="39">
        <v>5496750</v>
      </c>
      <c r="P37" s="40">
        <v>-2.4079540158458909E-2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44770</v>
      </c>
      <c r="E38" s="37">
        <v>2297.0500000000002</v>
      </c>
      <c r="F38" s="37">
        <v>2310.1666666666665</v>
      </c>
      <c r="G38" s="38">
        <v>2278.0333333333328</v>
      </c>
      <c r="H38" s="38">
        <v>2259.0166666666664</v>
      </c>
      <c r="I38" s="38">
        <v>2226.8833333333328</v>
      </c>
      <c r="J38" s="38">
        <v>2329.1833333333329</v>
      </c>
      <c r="K38" s="38">
        <v>2361.3166666666671</v>
      </c>
      <c r="L38" s="38">
        <v>2380.333333333333</v>
      </c>
      <c r="M38" s="28">
        <v>2342.3000000000002</v>
      </c>
      <c r="N38" s="28">
        <v>2291.15</v>
      </c>
      <c r="O38" s="39">
        <v>1449000</v>
      </c>
      <c r="P38" s="40">
        <v>-2.4783147459727386E-3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44770</v>
      </c>
      <c r="E39" s="37">
        <v>362.15</v>
      </c>
      <c r="F39" s="37">
        <v>362.16666666666669</v>
      </c>
      <c r="G39" s="38">
        <v>359.23333333333335</v>
      </c>
      <c r="H39" s="38">
        <v>356.31666666666666</v>
      </c>
      <c r="I39" s="38">
        <v>353.38333333333333</v>
      </c>
      <c r="J39" s="38">
        <v>365.08333333333337</v>
      </c>
      <c r="K39" s="38">
        <v>368.01666666666665</v>
      </c>
      <c r="L39" s="38">
        <v>370.93333333333339</v>
      </c>
      <c r="M39" s="28">
        <v>365.1</v>
      </c>
      <c r="N39" s="28">
        <v>359.25</v>
      </c>
      <c r="O39" s="39">
        <v>7115200</v>
      </c>
      <c r="P39" s="40">
        <v>-1.4187541565063178E-2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44770</v>
      </c>
      <c r="E40" s="37">
        <v>278.2</v>
      </c>
      <c r="F40" s="37">
        <v>279.33333333333331</v>
      </c>
      <c r="G40" s="38">
        <v>275.21666666666664</v>
      </c>
      <c r="H40" s="38">
        <v>272.23333333333335</v>
      </c>
      <c r="I40" s="38">
        <v>268.11666666666667</v>
      </c>
      <c r="J40" s="38">
        <v>282.31666666666661</v>
      </c>
      <c r="K40" s="38">
        <v>286.43333333333328</v>
      </c>
      <c r="L40" s="38">
        <v>289.41666666666657</v>
      </c>
      <c r="M40" s="28">
        <v>283.45</v>
      </c>
      <c r="N40" s="28">
        <v>276.35000000000002</v>
      </c>
      <c r="O40" s="39">
        <v>27250200</v>
      </c>
      <c r="P40" s="40">
        <v>-4.798138598918375E-2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44770</v>
      </c>
      <c r="E41" s="37">
        <v>108.8</v>
      </c>
      <c r="F41" s="37">
        <v>109.31666666666668</v>
      </c>
      <c r="G41" s="38">
        <v>107.88333333333335</v>
      </c>
      <c r="H41" s="38">
        <v>106.96666666666668</v>
      </c>
      <c r="I41" s="38">
        <v>105.53333333333336</v>
      </c>
      <c r="J41" s="38">
        <v>110.23333333333335</v>
      </c>
      <c r="K41" s="38">
        <v>111.66666666666666</v>
      </c>
      <c r="L41" s="38">
        <v>112.58333333333334</v>
      </c>
      <c r="M41" s="28">
        <v>110.75</v>
      </c>
      <c r="N41" s="28">
        <v>108.4</v>
      </c>
      <c r="O41" s="39">
        <v>110307600</v>
      </c>
      <c r="P41" s="40">
        <v>-3.5406647994504041E-3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44770</v>
      </c>
      <c r="E42" s="37">
        <v>1791</v>
      </c>
      <c r="F42" s="37">
        <v>1802.3333333333333</v>
      </c>
      <c r="G42" s="38">
        <v>1774.6666666666665</v>
      </c>
      <c r="H42" s="38">
        <v>1758.3333333333333</v>
      </c>
      <c r="I42" s="38">
        <v>1730.6666666666665</v>
      </c>
      <c r="J42" s="38">
        <v>1818.6666666666665</v>
      </c>
      <c r="K42" s="38">
        <v>1846.333333333333</v>
      </c>
      <c r="L42" s="38">
        <v>1862.6666666666665</v>
      </c>
      <c r="M42" s="28">
        <v>1830</v>
      </c>
      <c r="N42" s="28">
        <v>1786</v>
      </c>
      <c r="O42" s="39">
        <v>1598575</v>
      </c>
      <c r="P42" s="40">
        <v>1.9109396914446002E-2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44770</v>
      </c>
      <c r="E43" s="37">
        <v>233.6</v>
      </c>
      <c r="F43" s="37">
        <v>233.4</v>
      </c>
      <c r="G43" s="38">
        <v>231.4</v>
      </c>
      <c r="H43" s="38">
        <v>229.2</v>
      </c>
      <c r="I43" s="38">
        <v>227.2</v>
      </c>
      <c r="J43" s="38">
        <v>235.60000000000002</v>
      </c>
      <c r="K43" s="38">
        <v>237.60000000000002</v>
      </c>
      <c r="L43" s="38">
        <v>239.80000000000004</v>
      </c>
      <c r="M43" s="28">
        <v>235.4</v>
      </c>
      <c r="N43" s="28">
        <v>231.2</v>
      </c>
      <c r="O43" s="39">
        <v>27797000</v>
      </c>
      <c r="P43" s="40">
        <v>1.7803341550260202E-3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44770</v>
      </c>
      <c r="E44" s="37">
        <v>589.04999999999995</v>
      </c>
      <c r="F44" s="37">
        <v>591.15</v>
      </c>
      <c r="G44" s="38">
        <v>585.29999999999995</v>
      </c>
      <c r="H44" s="38">
        <v>581.54999999999995</v>
      </c>
      <c r="I44" s="38">
        <v>575.69999999999993</v>
      </c>
      <c r="J44" s="38">
        <v>594.9</v>
      </c>
      <c r="K44" s="38">
        <v>600.75000000000011</v>
      </c>
      <c r="L44" s="38">
        <v>604.5</v>
      </c>
      <c r="M44" s="28">
        <v>597</v>
      </c>
      <c r="N44" s="28">
        <v>587.4</v>
      </c>
      <c r="O44" s="39">
        <v>5870700</v>
      </c>
      <c r="P44" s="40">
        <v>5.059055118110236E-2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44770</v>
      </c>
      <c r="E45" s="37">
        <v>629.85</v>
      </c>
      <c r="F45" s="37">
        <v>630.30000000000007</v>
      </c>
      <c r="G45" s="38">
        <v>624.95000000000016</v>
      </c>
      <c r="H45" s="38">
        <v>620.05000000000007</v>
      </c>
      <c r="I45" s="38">
        <v>614.70000000000016</v>
      </c>
      <c r="J45" s="38">
        <v>635.20000000000016</v>
      </c>
      <c r="K45" s="38">
        <v>640.55000000000007</v>
      </c>
      <c r="L45" s="38">
        <v>645.45000000000016</v>
      </c>
      <c r="M45" s="28">
        <v>635.65</v>
      </c>
      <c r="N45" s="28">
        <v>625.4</v>
      </c>
      <c r="O45" s="39">
        <v>9051000</v>
      </c>
      <c r="P45" s="40">
        <v>2.6586905948820204E-3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44770</v>
      </c>
      <c r="E46" s="37">
        <v>645.75</v>
      </c>
      <c r="F46" s="37">
        <v>653.4</v>
      </c>
      <c r="G46" s="38">
        <v>635.75</v>
      </c>
      <c r="H46" s="38">
        <v>625.75</v>
      </c>
      <c r="I46" s="38">
        <v>608.1</v>
      </c>
      <c r="J46" s="38">
        <v>663.4</v>
      </c>
      <c r="K46" s="38">
        <v>681.04999999999984</v>
      </c>
      <c r="L46" s="38">
        <v>691.05</v>
      </c>
      <c r="M46" s="28">
        <v>671.05</v>
      </c>
      <c r="N46" s="28">
        <v>643.4</v>
      </c>
      <c r="O46" s="39">
        <v>55514200</v>
      </c>
      <c r="P46" s="40">
        <v>1.537766502754079E-2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44770</v>
      </c>
      <c r="E47" s="37">
        <v>48.5</v>
      </c>
      <c r="F47" s="37">
        <v>48.5</v>
      </c>
      <c r="G47" s="38">
        <v>48.05</v>
      </c>
      <c r="H47" s="38">
        <v>47.599999999999994</v>
      </c>
      <c r="I47" s="38">
        <v>47.149999999999991</v>
      </c>
      <c r="J47" s="38">
        <v>48.95</v>
      </c>
      <c r="K47" s="38">
        <v>49.400000000000006</v>
      </c>
      <c r="L47" s="38">
        <v>49.850000000000009</v>
      </c>
      <c r="M47" s="28">
        <v>48.95</v>
      </c>
      <c r="N47" s="28">
        <v>48.05</v>
      </c>
      <c r="O47" s="39">
        <v>101398500</v>
      </c>
      <c r="P47" s="40">
        <v>-5.1509220150406923E-3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44770</v>
      </c>
      <c r="E48" s="37">
        <v>330.2</v>
      </c>
      <c r="F48" s="37">
        <v>329.08333333333331</v>
      </c>
      <c r="G48" s="38">
        <v>325.61666666666662</v>
      </c>
      <c r="H48" s="38">
        <v>321.0333333333333</v>
      </c>
      <c r="I48" s="38">
        <v>317.56666666666661</v>
      </c>
      <c r="J48" s="38">
        <v>333.66666666666663</v>
      </c>
      <c r="K48" s="38">
        <v>337.13333333333333</v>
      </c>
      <c r="L48" s="38">
        <v>341.71666666666664</v>
      </c>
      <c r="M48" s="28">
        <v>332.55</v>
      </c>
      <c r="N48" s="28">
        <v>324.5</v>
      </c>
      <c r="O48" s="39">
        <v>14133500</v>
      </c>
      <c r="P48" s="40">
        <v>9.1969124651010026E-3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44770</v>
      </c>
      <c r="E49" s="37">
        <v>16222.1</v>
      </c>
      <c r="F49" s="37">
        <v>16275.683333333334</v>
      </c>
      <c r="G49" s="38">
        <v>16106.366666666669</v>
      </c>
      <c r="H49" s="38">
        <v>15990.633333333335</v>
      </c>
      <c r="I49" s="38">
        <v>15821.316666666669</v>
      </c>
      <c r="J49" s="38">
        <v>16391.416666666668</v>
      </c>
      <c r="K49" s="38">
        <v>16560.733333333334</v>
      </c>
      <c r="L49" s="38">
        <v>16676.466666666667</v>
      </c>
      <c r="M49" s="28">
        <v>16445</v>
      </c>
      <c r="N49" s="28">
        <v>16159.95</v>
      </c>
      <c r="O49" s="39">
        <v>102750</v>
      </c>
      <c r="P49" s="40">
        <v>-3.339604891815616E-2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44770</v>
      </c>
      <c r="E50" s="37">
        <v>311.75</v>
      </c>
      <c r="F50" s="37">
        <v>312.88333333333333</v>
      </c>
      <c r="G50" s="38">
        <v>309.46666666666664</v>
      </c>
      <c r="H50" s="38">
        <v>307.18333333333334</v>
      </c>
      <c r="I50" s="38">
        <v>303.76666666666665</v>
      </c>
      <c r="J50" s="38">
        <v>315.16666666666663</v>
      </c>
      <c r="K50" s="38">
        <v>318.58333333333337</v>
      </c>
      <c r="L50" s="38">
        <v>320.86666666666662</v>
      </c>
      <c r="M50" s="28">
        <v>316.3</v>
      </c>
      <c r="N50" s="28">
        <v>310.60000000000002</v>
      </c>
      <c r="O50" s="39">
        <v>15323400</v>
      </c>
      <c r="P50" s="40">
        <v>1.1405488891529049E-2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44770</v>
      </c>
      <c r="E51" s="37">
        <v>3739.4</v>
      </c>
      <c r="F51" s="37">
        <v>3745.6666666666665</v>
      </c>
      <c r="G51" s="38">
        <v>3719.333333333333</v>
      </c>
      <c r="H51" s="38">
        <v>3699.2666666666664</v>
      </c>
      <c r="I51" s="38">
        <v>3672.9333333333329</v>
      </c>
      <c r="J51" s="38">
        <v>3765.7333333333331</v>
      </c>
      <c r="K51" s="38">
        <v>3792.0666666666662</v>
      </c>
      <c r="L51" s="38">
        <v>3812.1333333333332</v>
      </c>
      <c r="M51" s="28">
        <v>3772</v>
      </c>
      <c r="N51" s="28">
        <v>3725.6</v>
      </c>
      <c r="O51" s="39">
        <v>1835200</v>
      </c>
      <c r="P51" s="40">
        <v>-1.8189599828803766E-2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44770</v>
      </c>
      <c r="E52" s="37">
        <v>335.55</v>
      </c>
      <c r="F52" s="37">
        <v>333.08333333333331</v>
      </c>
      <c r="G52" s="38">
        <v>329.51666666666665</v>
      </c>
      <c r="H52" s="38">
        <v>323.48333333333335</v>
      </c>
      <c r="I52" s="38">
        <v>319.91666666666669</v>
      </c>
      <c r="J52" s="38">
        <v>339.11666666666662</v>
      </c>
      <c r="K52" s="38">
        <v>342.68333333333334</v>
      </c>
      <c r="L52" s="38">
        <v>348.71666666666658</v>
      </c>
      <c r="M52" s="28">
        <v>336.65</v>
      </c>
      <c r="N52" s="28">
        <v>327.05</v>
      </c>
      <c r="O52" s="39">
        <v>4444700</v>
      </c>
      <c r="P52" s="40">
        <v>5.884083553986467E-3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44770</v>
      </c>
      <c r="E53" s="37">
        <v>218.25</v>
      </c>
      <c r="F53" s="37">
        <v>218.76666666666665</v>
      </c>
      <c r="G53" s="38">
        <v>216.18333333333331</v>
      </c>
      <c r="H53" s="38">
        <v>214.11666666666665</v>
      </c>
      <c r="I53" s="38">
        <v>211.5333333333333</v>
      </c>
      <c r="J53" s="38">
        <v>220.83333333333331</v>
      </c>
      <c r="K53" s="38">
        <v>223.41666666666669</v>
      </c>
      <c r="L53" s="38">
        <v>225.48333333333332</v>
      </c>
      <c r="M53" s="28">
        <v>221.35</v>
      </c>
      <c r="N53" s="28">
        <v>216.7</v>
      </c>
      <c r="O53" s="39">
        <v>37346400</v>
      </c>
      <c r="P53" s="40">
        <v>-2.4404006206799268E-2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44770</v>
      </c>
      <c r="E54" s="37">
        <v>481.45</v>
      </c>
      <c r="F54" s="37">
        <v>480.59999999999997</v>
      </c>
      <c r="G54" s="38">
        <v>476.99999999999994</v>
      </c>
      <c r="H54" s="38">
        <v>472.54999999999995</v>
      </c>
      <c r="I54" s="38">
        <v>468.94999999999993</v>
      </c>
      <c r="J54" s="38">
        <v>485.04999999999995</v>
      </c>
      <c r="K54" s="38">
        <v>488.65</v>
      </c>
      <c r="L54" s="38">
        <v>493.09999999999997</v>
      </c>
      <c r="M54" s="28">
        <v>484.2</v>
      </c>
      <c r="N54" s="28">
        <v>476.15</v>
      </c>
      <c r="O54" s="39">
        <v>2847000</v>
      </c>
      <c r="P54" s="40">
        <v>-8.8255261371350986E-3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44770</v>
      </c>
      <c r="E55" s="37">
        <v>298.5</v>
      </c>
      <c r="F55" s="37">
        <v>299.31666666666666</v>
      </c>
      <c r="G55" s="38">
        <v>294.13333333333333</v>
      </c>
      <c r="H55" s="38">
        <v>289.76666666666665</v>
      </c>
      <c r="I55" s="38">
        <v>284.58333333333331</v>
      </c>
      <c r="J55" s="38">
        <v>303.68333333333334</v>
      </c>
      <c r="K55" s="38">
        <v>308.86666666666662</v>
      </c>
      <c r="L55" s="38">
        <v>313.23333333333335</v>
      </c>
      <c r="M55" s="28">
        <v>304.5</v>
      </c>
      <c r="N55" s="28">
        <v>294.95</v>
      </c>
      <c r="O55" s="39">
        <v>3906000</v>
      </c>
      <c r="P55" s="40">
        <v>-1.2139605462822459E-2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44770</v>
      </c>
      <c r="E56" s="37">
        <v>626.79999999999995</v>
      </c>
      <c r="F56" s="37">
        <v>625.5333333333333</v>
      </c>
      <c r="G56" s="38">
        <v>620.56666666666661</v>
      </c>
      <c r="H56" s="38">
        <v>614.33333333333326</v>
      </c>
      <c r="I56" s="38">
        <v>609.36666666666656</v>
      </c>
      <c r="J56" s="38">
        <v>631.76666666666665</v>
      </c>
      <c r="K56" s="38">
        <v>636.73333333333335</v>
      </c>
      <c r="L56" s="38">
        <v>642.9666666666667</v>
      </c>
      <c r="M56" s="28">
        <v>630.5</v>
      </c>
      <c r="N56" s="28">
        <v>619.29999999999995</v>
      </c>
      <c r="O56" s="39">
        <v>10168750</v>
      </c>
      <c r="P56" s="40">
        <v>-2.399520095980804E-2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44770</v>
      </c>
      <c r="E57" s="37">
        <v>957.05</v>
      </c>
      <c r="F57" s="37">
        <v>951.18333333333339</v>
      </c>
      <c r="G57" s="38">
        <v>940.36666666666679</v>
      </c>
      <c r="H57" s="38">
        <v>923.68333333333339</v>
      </c>
      <c r="I57" s="38">
        <v>912.86666666666679</v>
      </c>
      <c r="J57" s="38">
        <v>967.86666666666679</v>
      </c>
      <c r="K57" s="38">
        <v>978.68333333333339</v>
      </c>
      <c r="L57" s="38">
        <v>995.36666666666679</v>
      </c>
      <c r="M57" s="28">
        <v>962</v>
      </c>
      <c r="N57" s="28">
        <v>934.5</v>
      </c>
      <c r="O57" s="39">
        <v>8949200</v>
      </c>
      <c r="P57" s="40">
        <v>2.746268656716418E-2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44770</v>
      </c>
      <c r="E58" s="37">
        <v>193.75</v>
      </c>
      <c r="F58" s="37">
        <v>194.45000000000002</v>
      </c>
      <c r="G58" s="38">
        <v>192.65000000000003</v>
      </c>
      <c r="H58" s="38">
        <v>191.55</v>
      </c>
      <c r="I58" s="38">
        <v>189.75000000000003</v>
      </c>
      <c r="J58" s="38">
        <v>195.55000000000004</v>
      </c>
      <c r="K58" s="38">
        <v>197.35000000000005</v>
      </c>
      <c r="L58" s="38">
        <v>198.45000000000005</v>
      </c>
      <c r="M58" s="28">
        <v>196.25</v>
      </c>
      <c r="N58" s="28">
        <v>193.35</v>
      </c>
      <c r="O58" s="39">
        <v>37758000</v>
      </c>
      <c r="P58" s="40">
        <v>-1.3280649764021513E-2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44770</v>
      </c>
      <c r="E59" s="37">
        <v>3486.65</v>
      </c>
      <c r="F59" s="37">
        <v>3503.2166666666667</v>
      </c>
      <c r="G59" s="38">
        <v>3441.4333333333334</v>
      </c>
      <c r="H59" s="38">
        <v>3396.2166666666667</v>
      </c>
      <c r="I59" s="38">
        <v>3334.4333333333334</v>
      </c>
      <c r="J59" s="38">
        <v>3548.4333333333334</v>
      </c>
      <c r="K59" s="38">
        <v>3610.2166666666672</v>
      </c>
      <c r="L59" s="38">
        <v>3655.4333333333334</v>
      </c>
      <c r="M59" s="28">
        <v>3565</v>
      </c>
      <c r="N59" s="28">
        <v>3458</v>
      </c>
      <c r="O59" s="39">
        <v>536550</v>
      </c>
      <c r="P59" s="40">
        <v>0.12803532008830021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44770</v>
      </c>
      <c r="E60" s="37">
        <v>1562.95</v>
      </c>
      <c r="F60" s="37">
        <v>1559.45</v>
      </c>
      <c r="G60" s="38">
        <v>1545.5</v>
      </c>
      <c r="H60" s="38">
        <v>1528.05</v>
      </c>
      <c r="I60" s="38">
        <v>1514.1</v>
      </c>
      <c r="J60" s="38">
        <v>1576.9</v>
      </c>
      <c r="K60" s="38">
        <v>1590.8500000000004</v>
      </c>
      <c r="L60" s="38">
        <v>1608.3000000000002</v>
      </c>
      <c r="M60" s="28">
        <v>1573.4</v>
      </c>
      <c r="N60" s="28">
        <v>1542</v>
      </c>
      <c r="O60" s="39">
        <v>2699900</v>
      </c>
      <c r="P60" s="40">
        <v>9.0255068672334855E-3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44770</v>
      </c>
      <c r="E61" s="37">
        <v>673.75</v>
      </c>
      <c r="F61" s="37">
        <v>674.85</v>
      </c>
      <c r="G61" s="38">
        <v>666</v>
      </c>
      <c r="H61" s="38">
        <v>658.25</v>
      </c>
      <c r="I61" s="38">
        <v>649.4</v>
      </c>
      <c r="J61" s="38">
        <v>682.6</v>
      </c>
      <c r="K61" s="38">
        <v>691.45000000000016</v>
      </c>
      <c r="L61" s="38">
        <v>699.2</v>
      </c>
      <c r="M61" s="28">
        <v>683.7</v>
      </c>
      <c r="N61" s="28">
        <v>667.1</v>
      </c>
      <c r="O61" s="39">
        <v>7407000</v>
      </c>
      <c r="P61" s="40">
        <v>-5.3660406285933306E-2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44770</v>
      </c>
      <c r="E62" s="37">
        <v>977.25</v>
      </c>
      <c r="F62" s="37">
        <v>974.1</v>
      </c>
      <c r="G62" s="38">
        <v>963.2</v>
      </c>
      <c r="H62" s="38">
        <v>949.15</v>
      </c>
      <c r="I62" s="38">
        <v>938.25</v>
      </c>
      <c r="J62" s="38">
        <v>988.15000000000009</v>
      </c>
      <c r="K62" s="38">
        <v>999.05</v>
      </c>
      <c r="L62" s="38">
        <v>1013.1000000000001</v>
      </c>
      <c r="M62" s="28">
        <v>985</v>
      </c>
      <c r="N62" s="28">
        <v>960.05</v>
      </c>
      <c r="O62" s="39">
        <v>1372700</v>
      </c>
      <c r="P62" s="40">
        <v>-6.5300285986653953E-2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44770</v>
      </c>
      <c r="E63" s="37">
        <v>383.7</v>
      </c>
      <c r="F63" s="37">
        <v>380.75</v>
      </c>
      <c r="G63" s="38">
        <v>372</v>
      </c>
      <c r="H63" s="38">
        <v>360.3</v>
      </c>
      <c r="I63" s="38">
        <v>351.55</v>
      </c>
      <c r="J63" s="38">
        <v>392.45</v>
      </c>
      <c r="K63" s="38">
        <v>401.2</v>
      </c>
      <c r="L63" s="38">
        <v>412.9</v>
      </c>
      <c r="M63" s="28">
        <v>389.5</v>
      </c>
      <c r="N63" s="28">
        <v>369.05</v>
      </c>
      <c r="O63" s="39">
        <v>3840000</v>
      </c>
      <c r="P63" s="40">
        <v>-1.6519400691509797E-2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44770</v>
      </c>
      <c r="E64" s="37">
        <v>150.65</v>
      </c>
      <c r="F64" s="37">
        <v>149.86666666666667</v>
      </c>
      <c r="G64" s="38">
        <v>148.58333333333334</v>
      </c>
      <c r="H64" s="38">
        <v>146.51666666666668</v>
      </c>
      <c r="I64" s="38">
        <v>145.23333333333335</v>
      </c>
      <c r="J64" s="38">
        <v>151.93333333333334</v>
      </c>
      <c r="K64" s="38">
        <v>153.21666666666664</v>
      </c>
      <c r="L64" s="38">
        <v>155.28333333333333</v>
      </c>
      <c r="M64" s="28">
        <v>151.15</v>
      </c>
      <c r="N64" s="28">
        <v>147.80000000000001</v>
      </c>
      <c r="O64" s="39">
        <v>9435000</v>
      </c>
      <c r="P64" s="40">
        <v>5.6550951847704367E-2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44770</v>
      </c>
      <c r="E65" s="37">
        <v>1083.45</v>
      </c>
      <c r="F65" s="37">
        <v>1087.7166666666665</v>
      </c>
      <c r="G65" s="38">
        <v>1076.6833333333329</v>
      </c>
      <c r="H65" s="38">
        <v>1069.9166666666665</v>
      </c>
      <c r="I65" s="38">
        <v>1058.883333333333</v>
      </c>
      <c r="J65" s="38">
        <v>1094.4833333333329</v>
      </c>
      <c r="K65" s="38">
        <v>1105.5166666666662</v>
      </c>
      <c r="L65" s="38">
        <v>1112.2833333333328</v>
      </c>
      <c r="M65" s="28">
        <v>1098.75</v>
      </c>
      <c r="N65" s="28">
        <v>1080.95</v>
      </c>
      <c r="O65" s="39">
        <v>2049600</v>
      </c>
      <c r="P65" s="40">
        <v>-2.2044088176352707E-2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44770</v>
      </c>
      <c r="E66" s="37">
        <v>544.95000000000005</v>
      </c>
      <c r="F66" s="37">
        <v>544.94999999999993</v>
      </c>
      <c r="G66" s="38">
        <v>541.99999999999989</v>
      </c>
      <c r="H66" s="38">
        <v>539.04999999999995</v>
      </c>
      <c r="I66" s="38">
        <v>536.09999999999991</v>
      </c>
      <c r="J66" s="38">
        <v>547.89999999999986</v>
      </c>
      <c r="K66" s="38">
        <v>550.84999999999991</v>
      </c>
      <c r="L66" s="38">
        <v>553.79999999999984</v>
      </c>
      <c r="M66" s="28">
        <v>547.9</v>
      </c>
      <c r="N66" s="28">
        <v>542</v>
      </c>
      <c r="O66" s="39">
        <v>14168750</v>
      </c>
      <c r="P66" s="40">
        <v>0.12842210054753608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44770</v>
      </c>
      <c r="E67" s="37">
        <v>1479.05</v>
      </c>
      <c r="F67" s="37">
        <v>1473.5333333333335</v>
      </c>
      <c r="G67" s="38">
        <v>1454.0666666666671</v>
      </c>
      <c r="H67" s="38">
        <v>1429.0833333333335</v>
      </c>
      <c r="I67" s="38">
        <v>1409.616666666667</v>
      </c>
      <c r="J67" s="38">
        <v>1498.5166666666671</v>
      </c>
      <c r="K67" s="38">
        <v>1517.9833333333338</v>
      </c>
      <c r="L67" s="38">
        <v>1542.9666666666672</v>
      </c>
      <c r="M67" s="28">
        <v>1493</v>
      </c>
      <c r="N67" s="28">
        <v>1448.55</v>
      </c>
      <c r="O67" s="39">
        <v>974000</v>
      </c>
      <c r="P67" s="40">
        <v>-7.641365257259297E-3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44770</v>
      </c>
      <c r="E68" s="37">
        <v>1816.45</v>
      </c>
      <c r="F68" s="37">
        <v>1824.1333333333332</v>
      </c>
      <c r="G68" s="38">
        <v>1801.3166666666664</v>
      </c>
      <c r="H68" s="38">
        <v>1786.1833333333332</v>
      </c>
      <c r="I68" s="38">
        <v>1763.3666666666663</v>
      </c>
      <c r="J68" s="38">
        <v>1839.2666666666664</v>
      </c>
      <c r="K68" s="38">
        <v>1862.083333333333</v>
      </c>
      <c r="L68" s="38">
        <v>1877.2166666666665</v>
      </c>
      <c r="M68" s="28">
        <v>1846.95</v>
      </c>
      <c r="N68" s="28">
        <v>1809</v>
      </c>
      <c r="O68" s="39">
        <v>1897000</v>
      </c>
      <c r="P68" s="40">
        <v>-1.0562002868692136E-2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44770</v>
      </c>
      <c r="E69" s="37">
        <v>180.55</v>
      </c>
      <c r="F69" s="37">
        <v>180.56666666666669</v>
      </c>
      <c r="G69" s="38">
        <v>177.23333333333338</v>
      </c>
      <c r="H69" s="38">
        <v>173.91666666666669</v>
      </c>
      <c r="I69" s="38">
        <v>170.58333333333337</v>
      </c>
      <c r="J69" s="38">
        <v>183.88333333333338</v>
      </c>
      <c r="K69" s="38">
        <v>187.2166666666667</v>
      </c>
      <c r="L69" s="38">
        <v>190.53333333333339</v>
      </c>
      <c r="M69" s="28">
        <v>183.9</v>
      </c>
      <c r="N69" s="28">
        <v>177.25</v>
      </c>
      <c r="O69" s="39">
        <v>18521900</v>
      </c>
      <c r="P69" s="40">
        <v>-0.15115421102561399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44770</v>
      </c>
      <c r="E70" s="37">
        <v>3781</v>
      </c>
      <c r="F70" s="37">
        <v>3753.4833333333336</v>
      </c>
      <c r="G70" s="38">
        <v>3719.1166666666672</v>
      </c>
      <c r="H70" s="38">
        <v>3657.2333333333336</v>
      </c>
      <c r="I70" s="38">
        <v>3622.8666666666672</v>
      </c>
      <c r="J70" s="38">
        <v>3815.3666666666672</v>
      </c>
      <c r="K70" s="38">
        <v>3849.733333333334</v>
      </c>
      <c r="L70" s="38">
        <v>3911.6166666666672</v>
      </c>
      <c r="M70" s="28">
        <v>3787.85</v>
      </c>
      <c r="N70" s="28">
        <v>3691.6</v>
      </c>
      <c r="O70" s="39">
        <v>2655300</v>
      </c>
      <c r="P70" s="40">
        <v>-2.5166584062999063E-2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44770</v>
      </c>
      <c r="E71" s="37">
        <v>3812.65</v>
      </c>
      <c r="F71" s="37">
        <v>3836.5333333333333</v>
      </c>
      <c r="G71" s="38">
        <v>3776.1166666666668</v>
      </c>
      <c r="H71" s="38">
        <v>3739.5833333333335</v>
      </c>
      <c r="I71" s="38">
        <v>3679.166666666667</v>
      </c>
      <c r="J71" s="38">
        <v>3873.0666666666666</v>
      </c>
      <c r="K71" s="38">
        <v>3933.4833333333336</v>
      </c>
      <c r="L71" s="38">
        <v>3970.0166666666664</v>
      </c>
      <c r="M71" s="28">
        <v>3896.95</v>
      </c>
      <c r="N71" s="28">
        <v>3800</v>
      </c>
      <c r="O71" s="39">
        <v>537625</v>
      </c>
      <c r="P71" s="40">
        <v>4.6718056528848402E-3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44770</v>
      </c>
      <c r="E72" s="37">
        <v>347.85</v>
      </c>
      <c r="F72" s="37">
        <v>349.06666666666666</v>
      </c>
      <c r="G72" s="38">
        <v>343.83333333333331</v>
      </c>
      <c r="H72" s="38">
        <v>339.81666666666666</v>
      </c>
      <c r="I72" s="38">
        <v>334.58333333333331</v>
      </c>
      <c r="J72" s="38">
        <v>353.08333333333331</v>
      </c>
      <c r="K72" s="38">
        <v>358.31666666666666</v>
      </c>
      <c r="L72" s="38">
        <v>362.33333333333331</v>
      </c>
      <c r="M72" s="28">
        <v>354.3</v>
      </c>
      <c r="N72" s="28">
        <v>345.05</v>
      </c>
      <c r="O72" s="39">
        <v>40801200</v>
      </c>
      <c r="P72" s="40">
        <v>-6.9873905710384704E-3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44770</v>
      </c>
      <c r="E73" s="37">
        <v>4512.6000000000004</v>
      </c>
      <c r="F73" s="37">
        <v>4500.0999999999995</v>
      </c>
      <c r="G73" s="38">
        <v>4462.5499999999993</v>
      </c>
      <c r="H73" s="38">
        <v>4412.5</v>
      </c>
      <c r="I73" s="38">
        <v>4374.95</v>
      </c>
      <c r="J73" s="38">
        <v>4550.1499999999987</v>
      </c>
      <c r="K73" s="38">
        <v>4587.7</v>
      </c>
      <c r="L73" s="38">
        <v>4637.7499999999982</v>
      </c>
      <c r="M73" s="28">
        <v>4537.6499999999996</v>
      </c>
      <c r="N73" s="28">
        <v>4450.05</v>
      </c>
      <c r="O73" s="39">
        <v>1957125</v>
      </c>
      <c r="P73" s="40">
        <v>1.7084578407171626E-2</v>
      </c>
    </row>
    <row r="74" spans="1:16" ht="12.75" customHeight="1">
      <c r="A74" s="28">
        <v>64</v>
      </c>
      <c r="B74" s="29" t="s">
        <v>49</v>
      </c>
      <c r="C74" s="279" t="s">
        <v>99</v>
      </c>
      <c r="D74" s="31">
        <v>44770</v>
      </c>
      <c r="E74" s="37">
        <v>2952.2</v>
      </c>
      <c r="F74" s="37">
        <v>2954.0666666666671</v>
      </c>
      <c r="G74" s="38">
        <v>2931.3833333333341</v>
      </c>
      <c r="H74" s="38">
        <v>2910.5666666666671</v>
      </c>
      <c r="I74" s="38">
        <v>2887.8833333333341</v>
      </c>
      <c r="J74" s="38">
        <v>2974.8833333333341</v>
      </c>
      <c r="K74" s="38">
        <v>2997.5666666666675</v>
      </c>
      <c r="L74" s="38">
        <v>3018.3833333333341</v>
      </c>
      <c r="M74" s="28">
        <v>2976.75</v>
      </c>
      <c r="N74" s="28">
        <v>2933.25</v>
      </c>
      <c r="O74" s="39">
        <v>3748500</v>
      </c>
      <c r="P74" s="40">
        <v>3.4666916518317249E-3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44770</v>
      </c>
      <c r="E75" s="37">
        <v>1610.05</v>
      </c>
      <c r="F75" s="37">
        <v>1603.5666666666666</v>
      </c>
      <c r="G75" s="38">
        <v>1585.4833333333331</v>
      </c>
      <c r="H75" s="38">
        <v>1560.9166666666665</v>
      </c>
      <c r="I75" s="38">
        <v>1542.833333333333</v>
      </c>
      <c r="J75" s="38">
        <v>1628.1333333333332</v>
      </c>
      <c r="K75" s="38">
        <v>1646.2166666666667</v>
      </c>
      <c r="L75" s="38">
        <v>1670.7833333333333</v>
      </c>
      <c r="M75" s="28">
        <v>1621.65</v>
      </c>
      <c r="N75" s="28">
        <v>1579</v>
      </c>
      <c r="O75" s="39">
        <v>2251700</v>
      </c>
      <c r="P75" s="40">
        <v>-2.442002442002442E-4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44770</v>
      </c>
      <c r="E76" s="37">
        <v>150.94999999999999</v>
      </c>
      <c r="F76" s="37">
        <v>151.20000000000002</v>
      </c>
      <c r="G76" s="38">
        <v>149.65000000000003</v>
      </c>
      <c r="H76" s="38">
        <v>148.35000000000002</v>
      </c>
      <c r="I76" s="38">
        <v>146.80000000000004</v>
      </c>
      <c r="J76" s="38">
        <v>152.50000000000003</v>
      </c>
      <c r="K76" s="38">
        <v>154.05000000000004</v>
      </c>
      <c r="L76" s="38">
        <v>155.35000000000002</v>
      </c>
      <c r="M76" s="28">
        <v>152.75</v>
      </c>
      <c r="N76" s="28">
        <v>149.9</v>
      </c>
      <c r="O76" s="39">
        <v>22593600</v>
      </c>
      <c r="P76" s="40">
        <v>-2.379841343910406E-2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44770</v>
      </c>
      <c r="E77" s="37">
        <v>96.5</v>
      </c>
      <c r="F77" s="37">
        <v>96.766666666666652</v>
      </c>
      <c r="G77" s="38">
        <v>95.5833333333333</v>
      </c>
      <c r="H77" s="38">
        <v>94.666666666666643</v>
      </c>
      <c r="I77" s="38">
        <v>93.483333333333292</v>
      </c>
      <c r="J77" s="38">
        <v>97.683333333333309</v>
      </c>
      <c r="K77" s="38">
        <v>98.866666666666646</v>
      </c>
      <c r="L77" s="38">
        <v>99.783333333333317</v>
      </c>
      <c r="M77" s="28">
        <v>97.95</v>
      </c>
      <c r="N77" s="28">
        <v>95.85</v>
      </c>
      <c r="O77" s="39">
        <v>68760000</v>
      </c>
      <c r="P77" s="40">
        <v>-3.3338164951442237E-3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44770</v>
      </c>
      <c r="E78" s="37">
        <v>103.85</v>
      </c>
      <c r="F78" s="37">
        <v>103.71666666666665</v>
      </c>
      <c r="G78" s="38">
        <v>102.63333333333331</v>
      </c>
      <c r="H78" s="38">
        <v>101.41666666666666</v>
      </c>
      <c r="I78" s="38">
        <v>100.33333333333331</v>
      </c>
      <c r="J78" s="38">
        <v>104.93333333333331</v>
      </c>
      <c r="K78" s="38">
        <v>106.01666666666665</v>
      </c>
      <c r="L78" s="38">
        <v>107.23333333333331</v>
      </c>
      <c r="M78" s="28">
        <v>104.8</v>
      </c>
      <c r="N78" s="28">
        <v>102.5</v>
      </c>
      <c r="O78" s="39">
        <v>12100400</v>
      </c>
      <c r="P78" s="40">
        <v>-2.144659377628259E-2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44770</v>
      </c>
      <c r="E79" s="37">
        <v>137.55000000000001</v>
      </c>
      <c r="F79" s="37">
        <v>137.75</v>
      </c>
      <c r="G79" s="38">
        <v>136</v>
      </c>
      <c r="H79" s="38">
        <v>134.44999999999999</v>
      </c>
      <c r="I79" s="38">
        <v>132.69999999999999</v>
      </c>
      <c r="J79" s="38">
        <v>139.30000000000001</v>
      </c>
      <c r="K79" s="38">
        <v>141.05000000000001</v>
      </c>
      <c r="L79" s="38">
        <v>142.60000000000002</v>
      </c>
      <c r="M79" s="28">
        <v>139.5</v>
      </c>
      <c r="N79" s="28">
        <v>136.19999999999999</v>
      </c>
      <c r="O79" s="39">
        <v>25827400</v>
      </c>
      <c r="P79" s="40">
        <v>2.1471652593486129E-2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44770</v>
      </c>
      <c r="E80" s="37">
        <v>387</v>
      </c>
      <c r="F80" s="37">
        <v>384.9666666666667</v>
      </c>
      <c r="G80" s="38">
        <v>382.03333333333342</v>
      </c>
      <c r="H80" s="38">
        <v>377.06666666666672</v>
      </c>
      <c r="I80" s="38">
        <v>374.13333333333344</v>
      </c>
      <c r="J80" s="38">
        <v>389.93333333333339</v>
      </c>
      <c r="K80" s="38">
        <v>392.86666666666667</v>
      </c>
      <c r="L80" s="38">
        <v>397.83333333333337</v>
      </c>
      <c r="M80" s="28">
        <v>387.9</v>
      </c>
      <c r="N80" s="28">
        <v>380</v>
      </c>
      <c r="O80" s="39">
        <v>6482550</v>
      </c>
      <c r="P80" s="40">
        <v>-4.4154009184033914E-3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44770</v>
      </c>
      <c r="E81" s="37">
        <v>35</v>
      </c>
      <c r="F81" s="37">
        <v>34.966666666666669</v>
      </c>
      <c r="G81" s="38">
        <v>34.63333333333334</v>
      </c>
      <c r="H81" s="38">
        <v>34.266666666666673</v>
      </c>
      <c r="I81" s="38">
        <v>33.933333333333344</v>
      </c>
      <c r="J81" s="38">
        <v>35.333333333333336</v>
      </c>
      <c r="K81" s="38">
        <v>35.666666666666664</v>
      </c>
      <c r="L81" s="38">
        <v>36.033333333333331</v>
      </c>
      <c r="M81" s="28">
        <v>35.299999999999997</v>
      </c>
      <c r="N81" s="28">
        <v>34.6</v>
      </c>
      <c r="O81" s="39">
        <v>102195000</v>
      </c>
      <c r="P81" s="40">
        <v>1.3160829801472228E-2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44770</v>
      </c>
      <c r="E82" s="37">
        <v>617.5</v>
      </c>
      <c r="F82" s="37">
        <v>619.01666666666665</v>
      </c>
      <c r="G82" s="38">
        <v>611.68333333333328</v>
      </c>
      <c r="H82" s="38">
        <v>605.86666666666667</v>
      </c>
      <c r="I82" s="38">
        <v>598.5333333333333</v>
      </c>
      <c r="J82" s="38">
        <v>624.83333333333326</v>
      </c>
      <c r="K82" s="38">
        <v>632.16666666666674</v>
      </c>
      <c r="L82" s="38">
        <v>637.98333333333323</v>
      </c>
      <c r="M82" s="28">
        <v>626.35</v>
      </c>
      <c r="N82" s="28">
        <v>613.20000000000005</v>
      </c>
      <c r="O82" s="39">
        <v>3707600</v>
      </c>
      <c r="P82" s="40">
        <v>3.871876099964801E-3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44770</v>
      </c>
      <c r="E83" s="37">
        <v>874.25</v>
      </c>
      <c r="F83" s="37">
        <v>872.2833333333333</v>
      </c>
      <c r="G83" s="38">
        <v>864.96666666666658</v>
      </c>
      <c r="H83" s="38">
        <v>855.68333333333328</v>
      </c>
      <c r="I83" s="38">
        <v>848.36666666666656</v>
      </c>
      <c r="J83" s="38">
        <v>881.56666666666661</v>
      </c>
      <c r="K83" s="38">
        <v>888.88333333333321</v>
      </c>
      <c r="L83" s="38">
        <v>898.16666666666663</v>
      </c>
      <c r="M83" s="28">
        <v>879.6</v>
      </c>
      <c r="N83" s="28">
        <v>863</v>
      </c>
      <c r="O83" s="39">
        <v>7438000</v>
      </c>
      <c r="P83" s="40">
        <v>-1.4767082829910056E-3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44770</v>
      </c>
      <c r="E84" s="37">
        <v>1324.55</v>
      </c>
      <c r="F84" s="37">
        <v>1324.2833333333331</v>
      </c>
      <c r="G84" s="38">
        <v>1303.2166666666662</v>
      </c>
      <c r="H84" s="38">
        <v>1281.8833333333332</v>
      </c>
      <c r="I84" s="38">
        <v>1260.8166666666664</v>
      </c>
      <c r="J84" s="38">
        <v>1345.6166666666661</v>
      </c>
      <c r="K84" s="38">
        <v>1366.6833333333332</v>
      </c>
      <c r="L84" s="38">
        <v>1388.016666666666</v>
      </c>
      <c r="M84" s="28">
        <v>1345.35</v>
      </c>
      <c r="N84" s="28">
        <v>1302.95</v>
      </c>
      <c r="O84" s="39">
        <v>4198675</v>
      </c>
      <c r="P84" s="40">
        <v>1.3176251743915672E-3</v>
      </c>
    </row>
    <row r="85" spans="1:16" ht="12.75" customHeight="1">
      <c r="A85" s="28">
        <v>75</v>
      </c>
      <c r="B85" s="29" t="s">
        <v>47</v>
      </c>
      <c r="C85" s="256" t="s">
        <v>109</v>
      </c>
      <c r="D85" s="31">
        <v>44770</v>
      </c>
      <c r="E85" s="37">
        <v>301.10000000000002</v>
      </c>
      <c r="F85" s="37">
        <v>299.25</v>
      </c>
      <c r="G85" s="38">
        <v>295.10000000000002</v>
      </c>
      <c r="H85" s="38">
        <v>289.10000000000002</v>
      </c>
      <c r="I85" s="38">
        <v>284.95000000000005</v>
      </c>
      <c r="J85" s="38">
        <v>305.25</v>
      </c>
      <c r="K85" s="38">
        <v>309.39999999999998</v>
      </c>
      <c r="L85" s="38">
        <v>315.39999999999998</v>
      </c>
      <c r="M85" s="28">
        <v>303.39999999999998</v>
      </c>
      <c r="N85" s="28">
        <v>293.25</v>
      </c>
      <c r="O85" s="39">
        <v>9250000</v>
      </c>
      <c r="P85" s="40">
        <v>5.434782608695652E-3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44770</v>
      </c>
      <c r="E86" s="37">
        <v>1401.95</v>
      </c>
      <c r="F86" s="37">
        <v>1400.8999999999999</v>
      </c>
      <c r="G86" s="38">
        <v>1392.3499999999997</v>
      </c>
      <c r="H86" s="38">
        <v>1382.7499999999998</v>
      </c>
      <c r="I86" s="38">
        <v>1374.1999999999996</v>
      </c>
      <c r="J86" s="38">
        <v>1410.4999999999998</v>
      </c>
      <c r="K86" s="38">
        <v>1419.05</v>
      </c>
      <c r="L86" s="38">
        <v>1428.6499999999999</v>
      </c>
      <c r="M86" s="28">
        <v>1409.45</v>
      </c>
      <c r="N86" s="28">
        <v>1391.3</v>
      </c>
      <c r="O86" s="39">
        <v>14726900</v>
      </c>
      <c r="P86" s="40">
        <v>-8.8552156260989102E-3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44770</v>
      </c>
      <c r="E87" s="37">
        <v>228.05</v>
      </c>
      <c r="F87" s="37">
        <v>228.38333333333335</v>
      </c>
      <c r="G87" s="38">
        <v>225.4666666666667</v>
      </c>
      <c r="H87" s="38">
        <v>222.88333333333335</v>
      </c>
      <c r="I87" s="38">
        <v>219.9666666666667</v>
      </c>
      <c r="J87" s="38">
        <v>230.9666666666667</v>
      </c>
      <c r="K87" s="38">
        <v>233.88333333333338</v>
      </c>
      <c r="L87" s="38">
        <v>236.4666666666667</v>
      </c>
      <c r="M87" s="28">
        <v>231.3</v>
      </c>
      <c r="N87" s="28">
        <v>225.8</v>
      </c>
      <c r="O87" s="39">
        <v>3107500</v>
      </c>
      <c r="P87" s="40">
        <v>5.6634304207119745E-3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44770</v>
      </c>
      <c r="E88" s="37">
        <v>453.4</v>
      </c>
      <c r="F88" s="37">
        <v>452</v>
      </c>
      <c r="G88" s="38">
        <v>445.2</v>
      </c>
      <c r="H88" s="38">
        <v>437</v>
      </c>
      <c r="I88" s="38">
        <v>430.2</v>
      </c>
      <c r="J88" s="38">
        <v>460.2</v>
      </c>
      <c r="K88" s="38">
        <v>466.99999999999994</v>
      </c>
      <c r="L88" s="38">
        <v>475.2</v>
      </c>
      <c r="M88" s="28">
        <v>458.8</v>
      </c>
      <c r="N88" s="28">
        <v>443.8</v>
      </c>
      <c r="O88" s="39">
        <v>4277500</v>
      </c>
      <c r="P88" s="40">
        <v>-0.12637222364054124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44770</v>
      </c>
      <c r="E89" s="37">
        <v>1730.65</v>
      </c>
      <c r="F89" s="37">
        <v>1739.05</v>
      </c>
      <c r="G89" s="38">
        <v>1717.25</v>
      </c>
      <c r="H89" s="38">
        <v>1703.8500000000001</v>
      </c>
      <c r="I89" s="38">
        <v>1682.0500000000002</v>
      </c>
      <c r="J89" s="38">
        <v>1752.4499999999998</v>
      </c>
      <c r="K89" s="38">
        <v>1774.2499999999995</v>
      </c>
      <c r="L89" s="38">
        <v>1787.6499999999996</v>
      </c>
      <c r="M89" s="28">
        <v>1760.85</v>
      </c>
      <c r="N89" s="28">
        <v>1725.65</v>
      </c>
      <c r="O89" s="39">
        <v>1865325</v>
      </c>
      <c r="P89" s="40">
        <v>3.2334384858044164E-2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44770</v>
      </c>
      <c r="E90" s="37">
        <v>1232.25</v>
      </c>
      <c r="F90" s="37">
        <v>1233.8999999999999</v>
      </c>
      <c r="G90" s="38">
        <v>1223.3999999999996</v>
      </c>
      <c r="H90" s="38">
        <v>1214.5499999999997</v>
      </c>
      <c r="I90" s="38">
        <v>1204.0499999999995</v>
      </c>
      <c r="J90" s="38">
        <v>1242.7499999999998</v>
      </c>
      <c r="K90" s="38">
        <v>1253.2500000000002</v>
      </c>
      <c r="L90" s="38">
        <v>1262.0999999999999</v>
      </c>
      <c r="M90" s="28">
        <v>1244.4000000000001</v>
      </c>
      <c r="N90" s="28">
        <v>1225.05</v>
      </c>
      <c r="O90" s="39">
        <v>6302500</v>
      </c>
      <c r="P90" s="40">
        <v>1.0324015247776366E-3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44770</v>
      </c>
      <c r="E91" s="37">
        <v>911.55</v>
      </c>
      <c r="F91" s="37">
        <v>911.05000000000007</v>
      </c>
      <c r="G91" s="38">
        <v>898.50000000000011</v>
      </c>
      <c r="H91" s="38">
        <v>885.45</v>
      </c>
      <c r="I91" s="38">
        <v>872.90000000000009</v>
      </c>
      <c r="J91" s="38">
        <v>924.10000000000014</v>
      </c>
      <c r="K91" s="38">
        <v>936.65000000000009</v>
      </c>
      <c r="L91" s="38">
        <v>949.70000000000016</v>
      </c>
      <c r="M91" s="28">
        <v>923.6</v>
      </c>
      <c r="N91" s="28">
        <v>898</v>
      </c>
      <c r="O91" s="39">
        <v>23704100</v>
      </c>
      <c r="P91" s="40">
        <v>2.1107861170581672E-2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44770</v>
      </c>
      <c r="E92" s="37">
        <v>2173.8000000000002</v>
      </c>
      <c r="F92" s="37">
        <v>2195.2166666666667</v>
      </c>
      <c r="G92" s="38">
        <v>2147.0833333333335</v>
      </c>
      <c r="H92" s="38">
        <v>2120.3666666666668</v>
      </c>
      <c r="I92" s="38">
        <v>2072.2333333333336</v>
      </c>
      <c r="J92" s="38">
        <v>2221.9333333333334</v>
      </c>
      <c r="K92" s="38">
        <v>2270.0666666666666</v>
      </c>
      <c r="L92" s="38">
        <v>2296.7833333333333</v>
      </c>
      <c r="M92" s="28">
        <v>2243.35</v>
      </c>
      <c r="N92" s="28">
        <v>2168.5</v>
      </c>
      <c r="O92" s="39">
        <v>27138000</v>
      </c>
      <c r="P92" s="40">
        <v>2.4032964669391081E-2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44770</v>
      </c>
      <c r="E93" s="37">
        <v>1909.25</v>
      </c>
      <c r="F93" s="37">
        <v>1914.2666666666667</v>
      </c>
      <c r="G93" s="38">
        <v>1893.2333333333333</v>
      </c>
      <c r="H93" s="38">
        <v>1877.2166666666667</v>
      </c>
      <c r="I93" s="38">
        <v>1856.1833333333334</v>
      </c>
      <c r="J93" s="38">
        <v>1930.2833333333333</v>
      </c>
      <c r="K93" s="38">
        <v>1951.3166666666666</v>
      </c>
      <c r="L93" s="38">
        <v>1967.3333333333333</v>
      </c>
      <c r="M93" s="28">
        <v>1935.3</v>
      </c>
      <c r="N93" s="28">
        <v>1898.25</v>
      </c>
      <c r="O93" s="39">
        <v>2596500</v>
      </c>
      <c r="P93" s="40">
        <v>-1.7705141300646918E-2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44770</v>
      </c>
      <c r="E94" s="37">
        <v>1362.95</v>
      </c>
      <c r="F94" s="37">
        <v>1373.4666666666665</v>
      </c>
      <c r="G94" s="38">
        <v>1348.9833333333329</v>
      </c>
      <c r="H94" s="38">
        <v>1335.0166666666664</v>
      </c>
      <c r="I94" s="38">
        <v>1310.5333333333328</v>
      </c>
      <c r="J94" s="38">
        <v>1387.4333333333329</v>
      </c>
      <c r="K94" s="38">
        <v>1411.9166666666665</v>
      </c>
      <c r="L94" s="38">
        <v>1425.883333333333</v>
      </c>
      <c r="M94" s="28">
        <v>1397.95</v>
      </c>
      <c r="N94" s="28">
        <v>1359.5</v>
      </c>
      <c r="O94" s="39">
        <v>56784200</v>
      </c>
      <c r="P94" s="40">
        <v>3.577519613154357E-2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44770</v>
      </c>
      <c r="E95" s="37">
        <v>541.29999999999995</v>
      </c>
      <c r="F95" s="37">
        <v>542.58333333333326</v>
      </c>
      <c r="G95" s="38">
        <v>539.01666666666654</v>
      </c>
      <c r="H95" s="38">
        <v>536.73333333333323</v>
      </c>
      <c r="I95" s="38">
        <v>533.16666666666652</v>
      </c>
      <c r="J95" s="38">
        <v>544.86666666666656</v>
      </c>
      <c r="K95" s="38">
        <v>548.43333333333317</v>
      </c>
      <c r="L95" s="38">
        <v>550.71666666666658</v>
      </c>
      <c r="M95" s="28">
        <v>546.15</v>
      </c>
      <c r="N95" s="28">
        <v>540.29999999999995</v>
      </c>
      <c r="O95" s="39">
        <v>26392300</v>
      </c>
      <c r="P95" s="40">
        <v>-6.912251655629139E-3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44770</v>
      </c>
      <c r="E96" s="37">
        <v>2816.85</v>
      </c>
      <c r="F96" s="37">
        <v>2826.8166666666671</v>
      </c>
      <c r="G96" s="38">
        <v>2792.6333333333341</v>
      </c>
      <c r="H96" s="38">
        <v>2768.416666666667</v>
      </c>
      <c r="I96" s="38">
        <v>2734.233333333334</v>
      </c>
      <c r="J96" s="38">
        <v>2851.0333333333342</v>
      </c>
      <c r="K96" s="38">
        <v>2885.2166666666676</v>
      </c>
      <c r="L96" s="38">
        <v>2909.4333333333343</v>
      </c>
      <c r="M96" s="28">
        <v>2861</v>
      </c>
      <c r="N96" s="28">
        <v>2802.6</v>
      </c>
      <c r="O96" s="39">
        <v>3713100</v>
      </c>
      <c r="P96" s="40">
        <v>-3.49317738791423E-2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44770</v>
      </c>
      <c r="E97" s="37">
        <v>350.05</v>
      </c>
      <c r="F97" s="37">
        <v>349.3</v>
      </c>
      <c r="G97" s="38">
        <v>345.55</v>
      </c>
      <c r="H97" s="38">
        <v>341.05</v>
      </c>
      <c r="I97" s="38">
        <v>337.3</v>
      </c>
      <c r="J97" s="38">
        <v>353.8</v>
      </c>
      <c r="K97" s="38">
        <v>357.55</v>
      </c>
      <c r="L97" s="38">
        <v>362.05</v>
      </c>
      <c r="M97" s="28">
        <v>353.05</v>
      </c>
      <c r="N97" s="28">
        <v>344.8</v>
      </c>
      <c r="O97" s="39">
        <v>43010750</v>
      </c>
      <c r="P97" s="40">
        <v>-8.4906602736989313E-4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44770</v>
      </c>
      <c r="E98" s="37">
        <v>91.45</v>
      </c>
      <c r="F98" s="37">
        <v>90.983333333333334</v>
      </c>
      <c r="G98" s="38">
        <v>90.266666666666666</v>
      </c>
      <c r="H98" s="38">
        <v>89.083333333333329</v>
      </c>
      <c r="I98" s="38">
        <v>88.36666666666666</v>
      </c>
      <c r="J98" s="38">
        <v>92.166666666666671</v>
      </c>
      <c r="K98" s="38">
        <v>92.88333333333334</v>
      </c>
      <c r="L98" s="38">
        <v>94.066666666666677</v>
      </c>
      <c r="M98" s="28">
        <v>91.7</v>
      </c>
      <c r="N98" s="28">
        <v>89.8</v>
      </c>
      <c r="O98" s="39">
        <v>13398800</v>
      </c>
      <c r="P98" s="40">
        <v>-3.1989763275751758E-3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44770</v>
      </c>
      <c r="E99" s="37">
        <v>232.95</v>
      </c>
      <c r="F99" s="37">
        <v>236.26666666666665</v>
      </c>
      <c r="G99" s="38">
        <v>228.73333333333329</v>
      </c>
      <c r="H99" s="38">
        <v>224.51666666666665</v>
      </c>
      <c r="I99" s="38">
        <v>216.98333333333329</v>
      </c>
      <c r="J99" s="38">
        <v>240.48333333333329</v>
      </c>
      <c r="K99" s="38">
        <v>248.01666666666665</v>
      </c>
      <c r="L99" s="38">
        <v>252.23333333333329</v>
      </c>
      <c r="M99" s="28">
        <v>243.8</v>
      </c>
      <c r="N99" s="28">
        <v>232.05</v>
      </c>
      <c r="O99" s="39">
        <v>22871700</v>
      </c>
      <c r="P99" s="40">
        <v>3.3426863486641457E-2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44770</v>
      </c>
      <c r="E100" s="37">
        <v>2505</v>
      </c>
      <c r="F100" s="37">
        <v>2499.2666666666669</v>
      </c>
      <c r="G100" s="38">
        <v>2475.7333333333336</v>
      </c>
      <c r="H100" s="38">
        <v>2446.4666666666667</v>
      </c>
      <c r="I100" s="38">
        <v>2422.9333333333334</v>
      </c>
      <c r="J100" s="38">
        <v>2528.5333333333338</v>
      </c>
      <c r="K100" s="38">
        <v>2552.0666666666675</v>
      </c>
      <c r="L100" s="38">
        <v>2581.3333333333339</v>
      </c>
      <c r="M100" s="28">
        <v>2522.8000000000002</v>
      </c>
      <c r="N100" s="28">
        <v>2470</v>
      </c>
      <c r="O100" s="39">
        <v>12958200</v>
      </c>
      <c r="P100" s="40">
        <v>1.6831846324066008E-2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44770</v>
      </c>
      <c r="E101" s="37">
        <v>35263.25</v>
      </c>
      <c r="F101" s="37">
        <v>35311.049999999996</v>
      </c>
      <c r="G101" s="38">
        <v>35038.149999999994</v>
      </c>
      <c r="H101" s="38">
        <v>34813.049999999996</v>
      </c>
      <c r="I101" s="38">
        <v>34540.149999999994</v>
      </c>
      <c r="J101" s="38">
        <v>35536.149999999994</v>
      </c>
      <c r="K101" s="38">
        <v>35809.050000000003</v>
      </c>
      <c r="L101" s="38">
        <v>36034.149999999994</v>
      </c>
      <c r="M101" s="28">
        <v>35583.949999999997</v>
      </c>
      <c r="N101" s="28">
        <v>35085.949999999997</v>
      </c>
      <c r="O101" s="39">
        <v>18180</v>
      </c>
      <c r="P101" s="40">
        <v>1.652892561983471E-3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44770</v>
      </c>
      <c r="E102" s="37">
        <v>96.15</v>
      </c>
      <c r="F102" s="37">
        <v>95.95</v>
      </c>
      <c r="G102" s="38">
        <v>94.65</v>
      </c>
      <c r="H102" s="38">
        <v>93.15</v>
      </c>
      <c r="I102" s="38">
        <v>91.850000000000009</v>
      </c>
      <c r="J102" s="38">
        <v>97.45</v>
      </c>
      <c r="K102" s="38">
        <v>98.749999999999986</v>
      </c>
      <c r="L102" s="38">
        <v>100.25</v>
      </c>
      <c r="M102" s="28">
        <v>97.25</v>
      </c>
      <c r="N102" s="28">
        <v>94.45</v>
      </c>
      <c r="O102" s="39">
        <v>40052000</v>
      </c>
      <c r="P102" s="40">
        <v>-1.9934217083624039E-3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44770</v>
      </c>
      <c r="E103" s="37">
        <v>755.95</v>
      </c>
      <c r="F103" s="37">
        <v>757.91666666666663</v>
      </c>
      <c r="G103" s="38">
        <v>750.58333333333326</v>
      </c>
      <c r="H103" s="38">
        <v>745.21666666666658</v>
      </c>
      <c r="I103" s="38">
        <v>737.88333333333321</v>
      </c>
      <c r="J103" s="38">
        <v>763.2833333333333</v>
      </c>
      <c r="K103" s="38">
        <v>770.61666666666656</v>
      </c>
      <c r="L103" s="38">
        <v>775.98333333333335</v>
      </c>
      <c r="M103" s="28">
        <v>765.25</v>
      </c>
      <c r="N103" s="28">
        <v>752.55</v>
      </c>
      <c r="O103" s="39">
        <v>81244625</v>
      </c>
      <c r="P103" s="40">
        <v>-7.9249147903759296E-3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44770</v>
      </c>
      <c r="E104" s="37">
        <v>1234.6500000000001</v>
      </c>
      <c r="F104" s="37">
        <v>1230.2333333333333</v>
      </c>
      <c r="G104" s="38">
        <v>1220.4166666666667</v>
      </c>
      <c r="H104" s="38">
        <v>1206.1833333333334</v>
      </c>
      <c r="I104" s="38">
        <v>1196.3666666666668</v>
      </c>
      <c r="J104" s="38">
        <v>1244.4666666666667</v>
      </c>
      <c r="K104" s="38">
        <v>1254.2833333333333</v>
      </c>
      <c r="L104" s="38">
        <v>1268.5166666666667</v>
      </c>
      <c r="M104" s="28">
        <v>1240.05</v>
      </c>
      <c r="N104" s="28">
        <v>1216</v>
      </c>
      <c r="O104" s="39">
        <v>2872575</v>
      </c>
      <c r="P104" s="40">
        <v>2.0756115641215717E-3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44770</v>
      </c>
      <c r="E105" s="37">
        <v>525.4</v>
      </c>
      <c r="F105" s="37">
        <v>525.84999999999991</v>
      </c>
      <c r="G105" s="38">
        <v>520.89999999999986</v>
      </c>
      <c r="H105" s="38">
        <v>516.4</v>
      </c>
      <c r="I105" s="38">
        <v>511.44999999999993</v>
      </c>
      <c r="J105" s="38">
        <v>530.3499999999998</v>
      </c>
      <c r="K105" s="38">
        <v>535.29999999999984</v>
      </c>
      <c r="L105" s="38">
        <v>539.79999999999973</v>
      </c>
      <c r="M105" s="28">
        <v>530.79999999999995</v>
      </c>
      <c r="N105" s="28">
        <v>521.35</v>
      </c>
      <c r="O105" s="39">
        <v>6709500</v>
      </c>
      <c r="P105" s="40">
        <v>1.1075949367088608E-2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44770</v>
      </c>
      <c r="E106" s="37">
        <v>8.8000000000000007</v>
      </c>
      <c r="F106" s="37">
        <v>8.7833333333333332</v>
      </c>
      <c r="G106" s="38">
        <v>8.7166666666666668</v>
      </c>
      <c r="H106" s="38">
        <v>8.6333333333333329</v>
      </c>
      <c r="I106" s="38">
        <v>8.5666666666666664</v>
      </c>
      <c r="J106" s="38">
        <v>8.8666666666666671</v>
      </c>
      <c r="K106" s="38">
        <v>8.9333333333333336</v>
      </c>
      <c r="L106" s="38">
        <v>9.0166666666666675</v>
      </c>
      <c r="M106" s="28">
        <v>8.85</v>
      </c>
      <c r="N106" s="28">
        <v>8.6999999999999993</v>
      </c>
      <c r="O106" s="39">
        <v>615090000</v>
      </c>
      <c r="P106" s="40">
        <v>-4.1931097008159569E-3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44770</v>
      </c>
      <c r="E107" s="37">
        <v>53.25</v>
      </c>
      <c r="F107" s="37">
        <v>53.199999999999996</v>
      </c>
      <c r="G107" s="38">
        <v>52.899999999999991</v>
      </c>
      <c r="H107" s="38">
        <v>52.55</v>
      </c>
      <c r="I107" s="38">
        <v>52.249999999999993</v>
      </c>
      <c r="J107" s="38">
        <v>53.54999999999999</v>
      </c>
      <c r="K107" s="38">
        <v>53.849999999999987</v>
      </c>
      <c r="L107" s="38">
        <v>54.199999999999989</v>
      </c>
      <c r="M107" s="28">
        <v>53.5</v>
      </c>
      <c r="N107" s="28">
        <v>52.85</v>
      </c>
      <c r="O107" s="39">
        <v>105540000</v>
      </c>
      <c r="P107" s="40">
        <v>-2.0801815431164901E-3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44770</v>
      </c>
      <c r="E108" s="37">
        <v>34</v>
      </c>
      <c r="F108" s="37">
        <v>34.050000000000004</v>
      </c>
      <c r="G108" s="38">
        <v>33.800000000000011</v>
      </c>
      <c r="H108" s="38">
        <v>33.600000000000009</v>
      </c>
      <c r="I108" s="38">
        <v>33.350000000000016</v>
      </c>
      <c r="J108" s="38">
        <v>34.250000000000007</v>
      </c>
      <c r="K108" s="38">
        <v>34.499999999999993</v>
      </c>
      <c r="L108" s="38">
        <v>34.700000000000003</v>
      </c>
      <c r="M108" s="28">
        <v>34.299999999999997</v>
      </c>
      <c r="N108" s="28">
        <v>33.85</v>
      </c>
      <c r="O108" s="39">
        <v>263850000</v>
      </c>
      <c r="P108" s="40">
        <v>1.6513865952963954E-3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44770</v>
      </c>
      <c r="E109" s="37">
        <v>164.15</v>
      </c>
      <c r="F109" s="37">
        <v>164.35</v>
      </c>
      <c r="G109" s="38">
        <v>163.04999999999998</v>
      </c>
      <c r="H109" s="38">
        <v>161.94999999999999</v>
      </c>
      <c r="I109" s="38">
        <v>160.64999999999998</v>
      </c>
      <c r="J109" s="38">
        <v>165.45</v>
      </c>
      <c r="K109" s="38">
        <v>166.75</v>
      </c>
      <c r="L109" s="38">
        <v>167.85</v>
      </c>
      <c r="M109" s="28">
        <v>165.65</v>
      </c>
      <c r="N109" s="28">
        <v>163.25</v>
      </c>
      <c r="O109" s="39">
        <v>51926250</v>
      </c>
      <c r="P109" s="40">
        <v>-6.1723964688150433E-3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44770</v>
      </c>
      <c r="E110" s="37">
        <v>366.6</v>
      </c>
      <c r="F110" s="37">
        <v>368.88333333333338</v>
      </c>
      <c r="G110" s="38">
        <v>363.76666666666677</v>
      </c>
      <c r="H110" s="38">
        <v>360.93333333333339</v>
      </c>
      <c r="I110" s="38">
        <v>355.81666666666678</v>
      </c>
      <c r="J110" s="38">
        <v>371.71666666666675</v>
      </c>
      <c r="K110" s="38">
        <v>376.83333333333343</v>
      </c>
      <c r="L110" s="38">
        <v>379.66666666666674</v>
      </c>
      <c r="M110" s="28">
        <v>374</v>
      </c>
      <c r="N110" s="28">
        <v>366.05</v>
      </c>
      <c r="O110" s="39">
        <v>10894125</v>
      </c>
      <c r="P110" s="40">
        <v>3.7856955724390885E-2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44770</v>
      </c>
      <c r="E111" s="37">
        <v>246.45</v>
      </c>
      <c r="F111" s="37">
        <v>247.65</v>
      </c>
      <c r="G111" s="38">
        <v>244.05</v>
      </c>
      <c r="H111" s="38">
        <v>241.65</v>
      </c>
      <c r="I111" s="38">
        <v>238.05</v>
      </c>
      <c r="J111" s="38">
        <v>250.05</v>
      </c>
      <c r="K111" s="38">
        <v>253.64999999999998</v>
      </c>
      <c r="L111" s="38">
        <v>256.05</v>
      </c>
      <c r="M111" s="28">
        <v>251.25</v>
      </c>
      <c r="N111" s="28">
        <v>245.25</v>
      </c>
      <c r="O111" s="39">
        <v>20524266</v>
      </c>
      <c r="P111" s="40">
        <v>-5.263157894736842E-3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44770</v>
      </c>
      <c r="E112" s="37">
        <v>174.3</v>
      </c>
      <c r="F112" s="37">
        <v>174.58333333333334</v>
      </c>
      <c r="G112" s="38">
        <v>172.86666666666667</v>
      </c>
      <c r="H112" s="38">
        <v>171.43333333333334</v>
      </c>
      <c r="I112" s="38">
        <v>169.71666666666667</v>
      </c>
      <c r="J112" s="38">
        <v>176.01666666666668</v>
      </c>
      <c r="K112" s="38">
        <v>177.73333333333332</v>
      </c>
      <c r="L112" s="38">
        <v>179.16666666666669</v>
      </c>
      <c r="M112" s="28">
        <v>176.3</v>
      </c>
      <c r="N112" s="28">
        <v>173.15</v>
      </c>
      <c r="O112" s="39">
        <v>11881300</v>
      </c>
      <c r="P112" s="40">
        <v>-8.23045267489712E-3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44770</v>
      </c>
      <c r="E113" s="37">
        <v>3925.6</v>
      </c>
      <c r="F113" s="37">
        <v>3891.8833333333337</v>
      </c>
      <c r="G113" s="38">
        <v>3833.7666666666673</v>
      </c>
      <c r="H113" s="38">
        <v>3741.9333333333338</v>
      </c>
      <c r="I113" s="38">
        <v>3683.8166666666675</v>
      </c>
      <c r="J113" s="38">
        <v>3983.7166666666672</v>
      </c>
      <c r="K113" s="38">
        <v>4041.833333333333</v>
      </c>
      <c r="L113" s="38">
        <v>4133.666666666667</v>
      </c>
      <c r="M113" s="28">
        <v>3950</v>
      </c>
      <c r="N113" s="28">
        <v>3800.05</v>
      </c>
      <c r="O113" s="39">
        <v>346950</v>
      </c>
      <c r="P113" s="40">
        <v>3.4707158351409977E-3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44770</v>
      </c>
      <c r="E114" s="37">
        <v>1740.35</v>
      </c>
      <c r="F114" s="37">
        <v>1739.25</v>
      </c>
      <c r="G114" s="38">
        <v>1717.15</v>
      </c>
      <c r="H114" s="38">
        <v>1693.95</v>
      </c>
      <c r="I114" s="38">
        <v>1671.8500000000001</v>
      </c>
      <c r="J114" s="38">
        <v>1762.45</v>
      </c>
      <c r="K114" s="38">
        <v>1784.55</v>
      </c>
      <c r="L114" s="38">
        <v>1807.75</v>
      </c>
      <c r="M114" s="28">
        <v>1761.35</v>
      </c>
      <c r="N114" s="28">
        <v>1716.05</v>
      </c>
      <c r="O114" s="39">
        <v>3055200</v>
      </c>
      <c r="P114" s="40">
        <v>6.2246813555972731E-3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44770</v>
      </c>
      <c r="E115" s="37">
        <v>821.25</v>
      </c>
      <c r="F115" s="37">
        <v>821.91666666666663</v>
      </c>
      <c r="G115" s="38">
        <v>787.33333333333326</v>
      </c>
      <c r="H115" s="38">
        <v>753.41666666666663</v>
      </c>
      <c r="I115" s="38">
        <v>718.83333333333326</v>
      </c>
      <c r="J115" s="38">
        <v>855.83333333333326</v>
      </c>
      <c r="K115" s="38">
        <v>890.41666666666652</v>
      </c>
      <c r="L115" s="38">
        <v>924.33333333333326</v>
      </c>
      <c r="M115" s="28">
        <v>856.5</v>
      </c>
      <c r="N115" s="28">
        <v>788</v>
      </c>
      <c r="O115" s="39">
        <v>28363500</v>
      </c>
      <c r="P115" s="40">
        <v>8.9843344745305531E-2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44770</v>
      </c>
      <c r="E116" s="37">
        <v>223.3</v>
      </c>
      <c r="F116" s="37">
        <v>223.20000000000002</v>
      </c>
      <c r="G116" s="38">
        <v>220.60000000000002</v>
      </c>
      <c r="H116" s="38">
        <v>217.9</v>
      </c>
      <c r="I116" s="38">
        <v>215.3</v>
      </c>
      <c r="J116" s="38">
        <v>225.90000000000003</v>
      </c>
      <c r="K116" s="38">
        <v>228.5</v>
      </c>
      <c r="L116" s="38">
        <v>231.20000000000005</v>
      </c>
      <c r="M116" s="28">
        <v>225.8</v>
      </c>
      <c r="N116" s="28">
        <v>220.5</v>
      </c>
      <c r="O116" s="39">
        <v>16312800</v>
      </c>
      <c r="P116" s="40">
        <v>1.3746302418653211E-2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44770</v>
      </c>
      <c r="E117" s="37">
        <v>1450.4</v>
      </c>
      <c r="F117" s="37">
        <v>1453.3</v>
      </c>
      <c r="G117" s="38">
        <v>1441.3</v>
      </c>
      <c r="H117" s="38">
        <v>1432.2</v>
      </c>
      <c r="I117" s="38">
        <v>1420.2</v>
      </c>
      <c r="J117" s="38">
        <v>1462.3999999999999</v>
      </c>
      <c r="K117" s="38">
        <v>1474.3999999999999</v>
      </c>
      <c r="L117" s="38">
        <v>1483.4999999999998</v>
      </c>
      <c r="M117" s="28">
        <v>1465.3</v>
      </c>
      <c r="N117" s="28">
        <v>1444.2</v>
      </c>
      <c r="O117" s="39">
        <v>38674800</v>
      </c>
      <c r="P117" s="40">
        <v>-8.7121008235357435E-3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44770</v>
      </c>
      <c r="E118" s="37">
        <v>675.7</v>
      </c>
      <c r="F118" s="37">
        <v>678</v>
      </c>
      <c r="G118" s="38">
        <v>667.85</v>
      </c>
      <c r="H118" s="38">
        <v>660</v>
      </c>
      <c r="I118" s="38">
        <v>649.85</v>
      </c>
      <c r="J118" s="38">
        <v>685.85</v>
      </c>
      <c r="K118" s="38">
        <v>696.00000000000011</v>
      </c>
      <c r="L118" s="38">
        <v>703.85</v>
      </c>
      <c r="M118" s="28">
        <v>688.15</v>
      </c>
      <c r="N118" s="28">
        <v>670.15</v>
      </c>
      <c r="O118" s="39">
        <v>1098750</v>
      </c>
      <c r="P118" s="40">
        <v>-6.8212824010914052E-4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44770</v>
      </c>
      <c r="E119" s="37">
        <v>70.7</v>
      </c>
      <c r="F119" s="37">
        <v>70.8</v>
      </c>
      <c r="G119" s="38">
        <v>70.349999999999994</v>
      </c>
      <c r="H119" s="38">
        <v>70</v>
      </c>
      <c r="I119" s="38">
        <v>69.55</v>
      </c>
      <c r="J119" s="38">
        <v>71.149999999999991</v>
      </c>
      <c r="K119" s="38">
        <v>71.600000000000009</v>
      </c>
      <c r="L119" s="38">
        <v>71.949999999999989</v>
      </c>
      <c r="M119" s="28">
        <v>71.25</v>
      </c>
      <c r="N119" s="28">
        <v>70.45</v>
      </c>
      <c r="O119" s="39">
        <v>90226500</v>
      </c>
      <c r="P119" s="40">
        <v>4.7425014148273908E-2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44770</v>
      </c>
      <c r="E120" s="37">
        <v>970.4</v>
      </c>
      <c r="F120" s="37">
        <v>968.9</v>
      </c>
      <c r="G120" s="38">
        <v>963.5</v>
      </c>
      <c r="H120" s="38">
        <v>956.6</v>
      </c>
      <c r="I120" s="38">
        <v>951.2</v>
      </c>
      <c r="J120" s="38">
        <v>975.8</v>
      </c>
      <c r="K120" s="38">
        <v>981.19999999999982</v>
      </c>
      <c r="L120" s="38">
        <v>988.09999999999991</v>
      </c>
      <c r="M120" s="28">
        <v>974.3</v>
      </c>
      <c r="N120" s="28">
        <v>962</v>
      </c>
      <c r="O120" s="39">
        <v>810550</v>
      </c>
      <c r="P120" s="40">
        <v>-1.1885895404120444E-2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44770</v>
      </c>
      <c r="E121" s="37">
        <v>590.29999999999995</v>
      </c>
      <c r="F121" s="37">
        <v>593.55000000000007</v>
      </c>
      <c r="G121" s="38">
        <v>584.10000000000014</v>
      </c>
      <c r="H121" s="38">
        <v>577.90000000000009</v>
      </c>
      <c r="I121" s="38">
        <v>568.45000000000016</v>
      </c>
      <c r="J121" s="38">
        <v>599.75000000000011</v>
      </c>
      <c r="K121" s="38">
        <v>609.20000000000016</v>
      </c>
      <c r="L121" s="38">
        <v>615.40000000000009</v>
      </c>
      <c r="M121" s="28">
        <v>603</v>
      </c>
      <c r="N121" s="28">
        <v>587.35</v>
      </c>
      <c r="O121" s="39">
        <v>13298250</v>
      </c>
      <c r="P121" s="40">
        <v>1.2997400519896021E-2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44770</v>
      </c>
      <c r="E122" s="37">
        <v>293.64999999999998</v>
      </c>
      <c r="F122" s="37">
        <v>293.56666666666666</v>
      </c>
      <c r="G122" s="38">
        <v>292.7833333333333</v>
      </c>
      <c r="H122" s="38">
        <v>291.91666666666663</v>
      </c>
      <c r="I122" s="38">
        <v>291.13333333333327</v>
      </c>
      <c r="J122" s="38">
        <v>294.43333333333334</v>
      </c>
      <c r="K122" s="38">
        <v>295.21666666666675</v>
      </c>
      <c r="L122" s="38">
        <v>296.08333333333337</v>
      </c>
      <c r="M122" s="28">
        <v>294.35000000000002</v>
      </c>
      <c r="N122" s="28">
        <v>292.7</v>
      </c>
      <c r="O122" s="39">
        <v>87868800</v>
      </c>
      <c r="P122" s="40">
        <v>-2.7173527952951179E-2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44770</v>
      </c>
      <c r="E123" s="37">
        <v>356.7</v>
      </c>
      <c r="F123" s="37">
        <v>354.40000000000003</v>
      </c>
      <c r="G123" s="38">
        <v>350.55000000000007</v>
      </c>
      <c r="H123" s="38">
        <v>344.40000000000003</v>
      </c>
      <c r="I123" s="38">
        <v>340.55000000000007</v>
      </c>
      <c r="J123" s="38">
        <v>360.55000000000007</v>
      </c>
      <c r="K123" s="38">
        <v>364.40000000000009</v>
      </c>
      <c r="L123" s="38">
        <v>370.55000000000007</v>
      </c>
      <c r="M123" s="28">
        <v>358.25</v>
      </c>
      <c r="N123" s="28">
        <v>348.25</v>
      </c>
      <c r="O123" s="39">
        <v>37216250</v>
      </c>
      <c r="P123" s="40">
        <v>4.622756107436901E-3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44770</v>
      </c>
      <c r="E124" s="37">
        <v>2232.3000000000002</v>
      </c>
      <c r="F124" s="37">
        <v>2233.7000000000003</v>
      </c>
      <c r="G124" s="38">
        <v>2200.2500000000005</v>
      </c>
      <c r="H124" s="38">
        <v>2168.2000000000003</v>
      </c>
      <c r="I124" s="38">
        <v>2134.7500000000005</v>
      </c>
      <c r="J124" s="38">
        <v>2265.7500000000005</v>
      </c>
      <c r="K124" s="38">
        <v>2299.2000000000003</v>
      </c>
      <c r="L124" s="38">
        <v>2331.2500000000005</v>
      </c>
      <c r="M124" s="28">
        <v>2267.15</v>
      </c>
      <c r="N124" s="28">
        <v>2201.65</v>
      </c>
      <c r="O124" s="39">
        <v>518000</v>
      </c>
      <c r="P124" s="40">
        <v>5.44529262086514E-2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44770</v>
      </c>
      <c r="E125" s="37">
        <v>589.95000000000005</v>
      </c>
      <c r="F125" s="37">
        <v>587.1</v>
      </c>
      <c r="G125" s="38">
        <v>578.40000000000009</v>
      </c>
      <c r="H125" s="38">
        <v>566.85</v>
      </c>
      <c r="I125" s="38">
        <v>558.15000000000009</v>
      </c>
      <c r="J125" s="38">
        <v>598.65000000000009</v>
      </c>
      <c r="K125" s="38">
        <v>607.35000000000014</v>
      </c>
      <c r="L125" s="38">
        <v>618.90000000000009</v>
      </c>
      <c r="M125" s="28">
        <v>595.79999999999995</v>
      </c>
      <c r="N125" s="28">
        <v>575.54999999999995</v>
      </c>
      <c r="O125" s="39">
        <v>53275050</v>
      </c>
      <c r="P125" s="40">
        <v>8.1493970978949518E-3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44770</v>
      </c>
      <c r="E126" s="37">
        <v>584.15</v>
      </c>
      <c r="F126" s="37">
        <v>585.86666666666667</v>
      </c>
      <c r="G126" s="38">
        <v>580.58333333333337</v>
      </c>
      <c r="H126" s="38">
        <v>577.01666666666665</v>
      </c>
      <c r="I126" s="38">
        <v>571.73333333333335</v>
      </c>
      <c r="J126" s="38">
        <v>589.43333333333339</v>
      </c>
      <c r="K126" s="38">
        <v>594.7166666666667</v>
      </c>
      <c r="L126" s="38">
        <v>598.28333333333342</v>
      </c>
      <c r="M126" s="28">
        <v>591.15</v>
      </c>
      <c r="N126" s="28">
        <v>582.29999999999995</v>
      </c>
      <c r="O126" s="39">
        <v>9022500</v>
      </c>
      <c r="P126" s="40">
        <v>-1.406911624095069E-2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44770</v>
      </c>
      <c r="E127" s="37">
        <v>1743</v>
      </c>
      <c r="F127" s="37">
        <v>1738.7166666666665</v>
      </c>
      <c r="G127" s="38">
        <v>1730.633333333333</v>
      </c>
      <c r="H127" s="38">
        <v>1718.2666666666664</v>
      </c>
      <c r="I127" s="38">
        <v>1710.1833333333329</v>
      </c>
      <c r="J127" s="38">
        <v>1751.083333333333</v>
      </c>
      <c r="K127" s="38">
        <v>1759.1666666666665</v>
      </c>
      <c r="L127" s="38">
        <v>1771.5333333333331</v>
      </c>
      <c r="M127" s="28">
        <v>1746.8</v>
      </c>
      <c r="N127" s="28">
        <v>1726.35</v>
      </c>
      <c r="O127" s="39">
        <v>17270000</v>
      </c>
      <c r="P127" s="40">
        <v>-4.9322910932511288E-2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44770</v>
      </c>
      <c r="E128" s="37">
        <v>72.5</v>
      </c>
      <c r="F128" s="37">
        <v>72.55</v>
      </c>
      <c r="G128" s="38">
        <v>71.849999999999994</v>
      </c>
      <c r="H128" s="38">
        <v>71.2</v>
      </c>
      <c r="I128" s="38">
        <v>70.5</v>
      </c>
      <c r="J128" s="38">
        <v>73.199999999999989</v>
      </c>
      <c r="K128" s="38">
        <v>73.900000000000006</v>
      </c>
      <c r="L128" s="38">
        <v>74.549999999999983</v>
      </c>
      <c r="M128" s="28">
        <v>73.25</v>
      </c>
      <c r="N128" s="28">
        <v>71.900000000000006</v>
      </c>
      <c r="O128" s="39">
        <v>52642676</v>
      </c>
      <c r="P128" s="40">
        <v>-8.2380632145258904E-3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44770</v>
      </c>
      <c r="E129" s="37">
        <v>2008.55</v>
      </c>
      <c r="F129" s="37">
        <v>2031.0333333333335</v>
      </c>
      <c r="G129" s="38">
        <v>1980.0166666666669</v>
      </c>
      <c r="H129" s="38">
        <v>1951.4833333333333</v>
      </c>
      <c r="I129" s="38">
        <v>1900.4666666666667</v>
      </c>
      <c r="J129" s="38">
        <v>2059.5666666666671</v>
      </c>
      <c r="K129" s="38">
        <v>2110.5833333333339</v>
      </c>
      <c r="L129" s="38">
        <v>2139.1166666666672</v>
      </c>
      <c r="M129" s="28">
        <v>2082.0500000000002</v>
      </c>
      <c r="N129" s="28">
        <v>2002.5</v>
      </c>
      <c r="O129" s="39">
        <v>1284000</v>
      </c>
      <c r="P129" s="40">
        <v>3.4649476228847703E-2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44770</v>
      </c>
      <c r="E130" s="37">
        <v>513.35</v>
      </c>
      <c r="F130" s="37">
        <v>507.7</v>
      </c>
      <c r="G130" s="38">
        <v>500.4</v>
      </c>
      <c r="H130" s="38">
        <v>487.45</v>
      </c>
      <c r="I130" s="38">
        <v>480.15</v>
      </c>
      <c r="J130" s="38">
        <v>520.65</v>
      </c>
      <c r="K130" s="38">
        <v>527.95000000000005</v>
      </c>
      <c r="L130" s="38">
        <v>540.9</v>
      </c>
      <c r="M130" s="28">
        <v>515</v>
      </c>
      <c r="N130" s="28">
        <v>494.75</v>
      </c>
      <c r="O130" s="39">
        <v>5616900</v>
      </c>
      <c r="P130" s="40">
        <v>-1.9019176359635334E-2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44770</v>
      </c>
      <c r="E131" s="37">
        <v>358.7</v>
      </c>
      <c r="F131" s="37">
        <v>359.51666666666671</v>
      </c>
      <c r="G131" s="38">
        <v>356.53333333333342</v>
      </c>
      <c r="H131" s="38">
        <v>354.36666666666673</v>
      </c>
      <c r="I131" s="38">
        <v>351.38333333333344</v>
      </c>
      <c r="J131" s="38">
        <v>361.68333333333339</v>
      </c>
      <c r="K131" s="38">
        <v>364.66666666666663</v>
      </c>
      <c r="L131" s="38">
        <v>366.83333333333337</v>
      </c>
      <c r="M131" s="28">
        <v>362.5</v>
      </c>
      <c r="N131" s="28">
        <v>357.35</v>
      </c>
      <c r="O131" s="39">
        <v>17740000</v>
      </c>
      <c r="P131" s="40">
        <v>1.0595875583912499E-2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44770</v>
      </c>
      <c r="E132" s="37">
        <v>1632.25</v>
      </c>
      <c r="F132" s="37">
        <v>1640.5833333333333</v>
      </c>
      <c r="G132" s="38">
        <v>1620.7666666666664</v>
      </c>
      <c r="H132" s="38">
        <v>1609.2833333333331</v>
      </c>
      <c r="I132" s="38">
        <v>1589.4666666666662</v>
      </c>
      <c r="J132" s="38">
        <v>1652.0666666666666</v>
      </c>
      <c r="K132" s="38">
        <v>1671.8833333333337</v>
      </c>
      <c r="L132" s="38">
        <v>1683.3666666666668</v>
      </c>
      <c r="M132" s="28">
        <v>1660.4</v>
      </c>
      <c r="N132" s="28">
        <v>1629.1</v>
      </c>
      <c r="O132" s="39">
        <v>11853000</v>
      </c>
      <c r="P132" s="40">
        <v>-1.0871488888327056E-3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44770</v>
      </c>
      <c r="E133" s="37">
        <v>4034.2</v>
      </c>
      <c r="F133" s="37">
        <v>4024.9500000000003</v>
      </c>
      <c r="G133" s="38">
        <v>3980.2500000000005</v>
      </c>
      <c r="H133" s="38">
        <v>3926.3</v>
      </c>
      <c r="I133" s="38">
        <v>3881.6000000000004</v>
      </c>
      <c r="J133" s="38">
        <v>4078.9000000000005</v>
      </c>
      <c r="K133" s="38">
        <v>4123.6000000000004</v>
      </c>
      <c r="L133" s="38">
        <v>4177.5500000000011</v>
      </c>
      <c r="M133" s="28">
        <v>4069.65</v>
      </c>
      <c r="N133" s="28">
        <v>3971</v>
      </c>
      <c r="O133" s="39">
        <v>1617000</v>
      </c>
      <c r="P133" s="40">
        <v>8.6146095717884133E-2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44770</v>
      </c>
      <c r="E134" s="37">
        <v>3112.95</v>
      </c>
      <c r="F134" s="37">
        <v>3138.9833333333336</v>
      </c>
      <c r="G134" s="38">
        <v>3060.9666666666672</v>
      </c>
      <c r="H134" s="38">
        <v>3008.9833333333336</v>
      </c>
      <c r="I134" s="38">
        <v>2930.9666666666672</v>
      </c>
      <c r="J134" s="38">
        <v>3190.9666666666672</v>
      </c>
      <c r="K134" s="38">
        <v>3268.9833333333336</v>
      </c>
      <c r="L134" s="38">
        <v>3320.9666666666672</v>
      </c>
      <c r="M134" s="28">
        <v>3217</v>
      </c>
      <c r="N134" s="28">
        <v>3087</v>
      </c>
      <c r="O134" s="39">
        <v>1456800</v>
      </c>
      <c r="P134" s="40">
        <v>-1.0729322287111232E-2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44770</v>
      </c>
      <c r="E135" s="37">
        <v>643.85</v>
      </c>
      <c r="F135" s="37">
        <v>640.33333333333337</v>
      </c>
      <c r="G135" s="38">
        <v>633.36666666666679</v>
      </c>
      <c r="H135" s="38">
        <v>622.88333333333344</v>
      </c>
      <c r="I135" s="38">
        <v>615.91666666666686</v>
      </c>
      <c r="J135" s="38">
        <v>650.81666666666672</v>
      </c>
      <c r="K135" s="38">
        <v>657.78333333333319</v>
      </c>
      <c r="L135" s="38">
        <v>668.26666666666665</v>
      </c>
      <c r="M135" s="28">
        <v>647.29999999999995</v>
      </c>
      <c r="N135" s="28">
        <v>629.85</v>
      </c>
      <c r="O135" s="39">
        <v>7689950</v>
      </c>
      <c r="P135" s="40">
        <v>-1.5667500816015669E-2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44770</v>
      </c>
      <c r="E136" s="37">
        <v>1129.3</v>
      </c>
      <c r="F136" s="37">
        <v>1131.3166666666668</v>
      </c>
      <c r="G136" s="38">
        <v>1122.6333333333337</v>
      </c>
      <c r="H136" s="38">
        <v>1115.9666666666669</v>
      </c>
      <c r="I136" s="38">
        <v>1107.2833333333338</v>
      </c>
      <c r="J136" s="38">
        <v>1137.9833333333336</v>
      </c>
      <c r="K136" s="38">
        <v>1146.6666666666665</v>
      </c>
      <c r="L136" s="38">
        <v>1153.3333333333335</v>
      </c>
      <c r="M136" s="28">
        <v>1140</v>
      </c>
      <c r="N136" s="28">
        <v>1124.6500000000001</v>
      </c>
      <c r="O136" s="39">
        <v>15358700</v>
      </c>
      <c r="P136" s="40">
        <v>-9.9273498488335367E-3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44770</v>
      </c>
      <c r="E137" s="37">
        <v>199.7</v>
      </c>
      <c r="F137" s="37">
        <v>200.03333333333333</v>
      </c>
      <c r="G137" s="38">
        <v>198.16666666666666</v>
      </c>
      <c r="H137" s="38">
        <v>196.63333333333333</v>
      </c>
      <c r="I137" s="38">
        <v>194.76666666666665</v>
      </c>
      <c r="J137" s="38">
        <v>201.56666666666666</v>
      </c>
      <c r="K137" s="38">
        <v>203.43333333333334</v>
      </c>
      <c r="L137" s="38">
        <v>204.96666666666667</v>
      </c>
      <c r="M137" s="28">
        <v>201.9</v>
      </c>
      <c r="N137" s="28">
        <v>198.5</v>
      </c>
      <c r="O137" s="39">
        <v>24136000</v>
      </c>
      <c r="P137" s="40">
        <v>-1.6623207301173403E-2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44770</v>
      </c>
      <c r="E138" s="37">
        <v>91.2</v>
      </c>
      <c r="F138" s="37">
        <v>91.383333333333326</v>
      </c>
      <c r="G138" s="38">
        <v>90.166666666666657</v>
      </c>
      <c r="H138" s="38">
        <v>89.133333333333326</v>
      </c>
      <c r="I138" s="38">
        <v>87.916666666666657</v>
      </c>
      <c r="J138" s="38">
        <v>92.416666666666657</v>
      </c>
      <c r="K138" s="38">
        <v>93.633333333333326</v>
      </c>
      <c r="L138" s="38">
        <v>94.666666666666657</v>
      </c>
      <c r="M138" s="28">
        <v>92.6</v>
      </c>
      <c r="N138" s="28">
        <v>90.35</v>
      </c>
      <c r="O138" s="39">
        <v>32712000</v>
      </c>
      <c r="P138" s="40">
        <v>-5.6538391391573956E-3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44770</v>
      </c>
      <c r="E139" s="37">
        <v>504.3</v>
      </c>
      <c r="F139" s="37">
        <v>502.66666666666669</v>
      </c>
      <c r="G139" s="38">
        <v>500.23333333333335</v>
      </c>
      <c r="H139" s="38">
        <v>496.16666666666669</v>
      </c>
      <c r="I139" s="38">
        <v>493.73333333333335</v>
      </c>
      <c r="J139" s="38">
        <v>506.73333333333335</v>
      </c>
      <c r="K139" s="38">
        <v>509.16666666666663</v>
      </c>
      <c r="L139" s="38">
        <v>513.23333333333335</v>
      </c>
      <c r="M139" s="28">
        <v>505.1</v>
      </c>
      <c r="N139" s="28">
        <v>498.6</v>
      </c>
      <c r="O139" s="39">
        <v>12018000</v>
      </c>
      <c r="P139" s="40">
        <v>1.2229634121689913E-2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44770</v>
      </c>
      <c r="E140" s="37">
        <v>8463.75</v>
      </c>
      <c r="F140" s="37">
        <v>8464.9833333333336</v>
      </c>
      <c r="G140" s="38">
        <v>8408.9666666666672</v>
      </c>
      <c r="H140" s="38">
        <v>8354.1833333333343</v>
      </c>
      <c r="I140" s="38">
        <v>8298.1666666666679</v>
      </c>
      <c r="J140" s="38">
        <v>8519.7666666666664</v>
      </c>
      <c r="K140" s="38">
        <v>8575.7833333333328</v>
      </c>
      <c r="L140" s="38">
        <v>8630.5666666666657</v>
      </c>
      <c r="M140" s="28">
        <v>8521</v>
      </c>
      <c r="N140" s="28">
        <v>8410.2000000000007</v>
      </c>
      <c r="O140" s="39">
        <v>4274200</v>
      </c>
      <c r="P140" s="40">
        <v>9.7091965698896786E-3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44770</v>
      </c>
      <c r="E141" s="37">
        <v>810.25</v>
      </c>
      <c r="F141" s="37">
        <v>812.13333333333333</v>
      </c>
      <c r="G141" s="38">
        <v>805.76666666666665</v>
      </c>
      <c r="H141" s="38">
        <v>801.2833333333333</v>
      </c>
      <c r="I141" s="38">
        <v>794.91666666666663</v>
      </c>
      <c r="J141" s="38">
        <v>816.61666666666667</v>
      </c>
      <c r="K141" s="38">
        <v>822.98333333333323</v>
      </c>
      <c r="L141" s="38">
        <v>827.4666666666667</v>
      </c>
      <c r="M141" s="28">
        <v>818.5</v>
      </c>
      <c r="N141" s="28">
        <v>807.65</v>
      </c>
      <c r="O141" s="39">
        <v>14266250</v>
      </c>
      <c r="P141" s="40">
        <v>1.2508871540099361E-2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44770</v>
      </c>
      <c r="E142" s="37">
        <v>1329.8</v>
      </c>
      <c r="F142" s="37">
        <v>1336.3500000000001</v>
      </c>
      <c r="G142" s="38">
        <v>1317.7500000000002</v>
      </c>
      <c r="H142" s="38">
        <v>1305.7</v>
      </c>
      <c r="I142" s="38">
        <v>1287.1000000000001</v>
      </c>
      <c r="J142" s="38">
        <v>1348.4000000000003</v>
      </c>
      <c r="K142" s="38">
        <v>1367.0000000000002</v>
      </c>
      <c r="L142" s="38">
        <v>1379.0500000000004</v>
      </c>
      <c r="M142" s="28">
        <v>1354.95</v>
      </c>
      <c r="N142" s="28">
        <v>1324.3</v>
      </c>
      <c r="O142" s="39">
        <v>3207200</v>
      </c>
      <c r="P142" s="40">
        <v>-3.1082929255253017E-3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44770</v>
      </c>
      <c r="E143" s="37">
        <v>1411.55</v>
      </c>
      <c r="F143" s="37">
        <v>1418.3833333333332</v>
      </c>
      <c r="G143" s="38">
        <v>1389.8166666666664</v>
      </c>
      <c r="H143" s="38">
        <v>1368.0833333333333</v>
      </c>
      <c r="I143" s="38">
        <v>1339.5166666666664</v>
      </c>
      <c r="J143" s="38">
        <v>1440.1166666666663</v>
      </c>
      <c r="K143" s="38">
        <v>1468.6833333333329</v>
      </c>
      <c r="L143" s="38">
        <v>1490.4166666666663</v>
      </c>
      <c r="M143" s="28">
        <v>1446.95</v>
      </c>
      <c r="N143" s="28">
        <v>1396.65</v>
      </c>
      <c r="O143" s="39">
        <v>1079700</v>
      </c>
      <c r="P143" s="40">
        <v>-4.2309739222990951E-2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44770</v>
      </c>
      <c r="E144" s="37">
        <v>830.05</v>
      </c>
      <c r="F144" s="37">
        <v>835.36666666666667</v>
      </c>
      <c r="G144" s="38">
        <v>820.68333333333339</v>
      </c>
      <c r="H144" s="38">
        <v>811.31666666666672</v>
      </c>
      <c r="I144" s="38">
        <v>796.63333333333344</v>
      </c>
      <c r="J144" s="38">
        <v>844.73333333333335</v>
      </c>
      <c r="K144" s="38">
        <v>859.41666666666652</v>
      </c>
      <c r="L144" s="38">
        <v>868.7833333333333</v>
      </c>
      <c r="M144" s="28">
        <v>850.05</v>
      </c>
      <c r="N144" s="28">
        <v>826</v>
      </c>
      <c r="O144" s="39">
        <v>1383850</v>
      </c>
      <c r="P144" s="40">
        <v>-2.3842274186153142E-2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44770</v>
      </c>
      <c r="E145" s="37">
        <v>802.3</v>
      </c>
      <c r="F145" s="37">
        <v>803.35</v>
      </c>
      <c r="G145" s="38">
        <v>795.7</v>
      </c>
      <c r="H145" s="38">
        <v>789.1</v>
      </c>
      <c r="I145" s="38">
        <v>781.45</v>
      </c>
      <c r="J145" s="38">
        <v>809.95</v>
      </c>
      <c r="K145" s="38">
        <v>817.59999999999991</v>
      </c>
      <c r="L145" s="38">
        <v>824.2</v>
      </c>
      <c r="M145" s="28">
        <v>811</v>
      </c>
      <c r="N145" s="28">
        <v>796.75</v>
      </c>
      <c r="O145" s="39">
        <v>3258400</v>
      </c>
      <c r="P145" s="40">
        <v>8.9175130047064646E-3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44770</v>
      </c>
      <c r="E146" s="37">
        <v>2908.35</v>
      </c>
      <c r="F146" s="37">
        <v>2896.7333333333336</v>
      </c>
      <c r="G146" s="38">
        <v>2867.9666666666672</v>
      </c>
      <c r="H146" s="38">
        <v>2827.5833333333335</v>
      </c>
      <c r="I146" s="38">
        <v>2798.8166666666671</v>
      </c>
      <c r="J146" s="38">
        <v>2937.1166666666672</v>
      </c>
      <c r="K146" s="38">
        <v>2965.8833333333337</v>
      </c>
      <c r="L146" s="38">
        <v>3006.2666666666673</v>
      </c>
      <c r="M146" s="28">
        <v>2925.5</v>
      </c>
      <c r="N146" s="28">
        <v>2856.35</v>
      </c>
      <c r="O146" s="39">
        <v>3528600</v>
      </c>
      <c r="P146" s="40">
        <v>0.13869885116819414</v>
      </c>
    </row>
    <row r="147" spans="1:16" ht="12.75" customHeight="1">
      <c r="A147" s="28">
        <v>137</v>
      </c>
      <c r="B147" s="29" t="s">
        <v>49</v>
      </c>
      <c r="C147" s="30" t="s">
        <v>841</v>
      </c>
      <c r="D147" s="31">
        <v>44770</v>
      </c>
      <c r="E147" s="37">
        <v>118.6</v>
      </c>
      <c r="F147" s="37">
        <v>118.89999999999999</v>
      </c>
      <c r="G147" s="38">
        <v>117.79999999999998</v>
      </c>
      <c r="H147" s="38">
        <v>116.99999999999999</v>
      </c>
      <c r="I147" s="38">
        <v>115.89999999999998</v>
      </c>
      <c r="J147" s="38">
        <v>119.69999999999999</v>
      </c>
      <c r="K147" s="38">
        <v>120.79999999999998</v>
      </c>
      <c r="L147" s="38">
        <v>121.6</v>
      </c>
      <c r="M147" s="28">
        <v>120</v>
      </c>
      <c r="N147" s="28">
        <v>118.1</v>
      </c>
      <c r="O147" s="39">
        <v>41139000</v>
      </c>
      <c r="P147" s="40">
        <v>3.0200585981519045E-2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44770</v>
      </c>
      <c r="E148" s="37">
        <v>2155.9499999999998</v>
      </c>
      <c r="F148" s="37">
        <v>2166.9</v>
      </c>
      <c r="G148" s="38">
        <v>2136.75</v>
      </c>
      <c r="H148" s="38">
        <v>2117.5499999999997</v>
      </c>
      <c r="I148" s="38">
        <v>2087.3999999999996</v>
      </c>
      <c r="J148" s="38">
        <v>2186.1000000000004</v>
      </c>
      <c r="K148" s="38">
        <v>2216.2500000000009</v>
      </c>
      <c r="L148" s="38">
        <v>2235.4500000000007</v>
      </c>
      <c r="M148" s="28">
        <v>2197.0500000000002</v>
      </c>
      <c r="N148" s="28">
        <v>2147.6999999999998</v>
      </c>
      <c r="O148" s="39">
        <v>2164225</v>
      </c>
      <c r="P148" s="40">
        <v>1.9454290660291813E-2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44770</v>
      </c>
      <c r="E149" s="37">
        <v>77155.600000000006</v>
      </c>
      <c r="F149" s="37">
        <v>77162.133333333346</v>
      </c>
      <c r="G149" s="38">
        <v>76775.416666666686</v>
      </c>
      <c r="H149" s="38">
        <v>76395.233333333337</v>
      </c>
      <c r="I149" s="38">
        <v>76008.516666666677</v>
      </c>
      <c r="J149" s="38">
        <v>77542.316666666695</v>
      </c>
      <c r="K149" s="38">
        <v>77929.03333333334</v>
      </c>
      <c r="L149" s="38">
        <v>78309.216666666704</v>
      </c>
      <c r="M149" s="28">
        <v>77548.850000000006</v>
      </c>
      <c r="N149" s="28">
        <v>76781.95</v>
      </c>
      <c r="O149" s="39">
        <v>100680</v>
      </c>
      <c r="P149" s="40">
        <v>3.3884791708192145E-3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44770</v>
      </c>
      <c r="E150" s="37">
        <v>1006.4</v>
      </c>
      <c r="F150" s="37">
        <v>1012.0833333333334</v>
      </c>
      <c r="G150" s="38">
        <v>998.76666666666665</v>
      </c>
      <c r="H150" s="38">
        <v>991.13333333333333</v>
      </c>
      <c r="I150" s="38">
        <v>977.81666666666661</v>
      </c>
      <c r="J150" s="38">
        <v>1019.7166666666667</v>
      </c>
      <c r="K150" s="38">
        <v>1033.0333333333335</v>
      </c>
      <c r="L150" s="38">
        <v>1040.6666666666667</v>
      </c>
      <c r="M150" s="28">
        <v>1025.4000000000001</v>
      </c>
      <c r="N150" s="28">
        <v>1004.45</v>
      </c>
      <c r="O150" s="39">
        <v>4622250</v>
      </c>
      <c r="P150" s="40">
        <v>1.8256918628665842E-2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44770</v>
      </c>
      <c r="E151" s="37">
        <v>287.14999999999998</v>
      </c>
      <c r="F151" s="37">
        <v>287.65000000000003</v>
      </c>
      <c r="G151" s="38">
        <v>284.75000000000006</v>
      </c>
      <c r="H151" s="38">
        <v>282.35000000000002</v>
      </c>
      <c r="I151" s="38">
        <v>279.45000000000005</v>
      </c>
      <c r="J151" s="38">
        <v>290.05000000000007</v>
      </c>
      <c r="K151" s="38">
        <v>292.95000000000005</v>
      </c>
      <c r="L151" s="38">
        <v>295.35000000000008</v>
      </c>
      <c r="M151" s="28">
        <v>290.55</v>
      </c>
      <c r="N151" s="28">
        <v>285.25</v>
      </c>
      <c r="O151" s="39">
        <v>3302400</v>
      </c>
      <c r="P151" s="40">
        <v>-1.2912482065997131E-2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44770</v>
      </c>
      <c r="E152" s="37">
        <v>73.05</v>
      </c>
      <c r="F152" s="37">
        <v>72.95</v>
      </c>
      <c r="G152" s="38">
        <v>72.350000000000009</v>
      </c>
      <c r="H152" s="38">
        <v>71.650000000000006</v>
      </c>
      <c r="I152" s="38">
        <v>71.050000000000011</v>
      </c>
      <c r="J152" s="38">
        <v>73.650000000000006</v>
      </c>
      <c r="K152" s="38">
        <v>74.25</v>
      </c>
      <c r="L152" s="38">
        <v>74.95</v>
      </c>
      <c r="M152" s="28">
        <v>73.55</v>
      </c>
      <c r="N152" s="28">
        <v>72.25</v>
      </c>
      <c r="O152" s="39">
        <v>64247250</v>
      </c>
      <c r="P152" s="40">
        <v>1.5176952521657378E-2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44770</v>
      </c>
      <c r="E153" s="37">
        <v>3886.65</v>
      </c>
      <c r="F153" s="37">
        <v>3891.4333333333338</v>
      </c>
      <c r="G153" s="38">
        <v>3817.5666666666675</v>
      </c>
      <c r="H153" s="38">
        <v>3748.4833333333336</v>
      </c>
      <c r="I153" s="38">
        <v>3674.6166666666672</v>
      </c>
      <c r="J153" s="38">
        <v>3960.5166666666678</v>
      </c>
      <c r="K153" s="38">
        <v>4034.3833333333337</v>
      </c>
      <c r="L153" s="38">
        <v>4103.4666666666681</v>
      </c>
      <c r="M153" s="28">
        <v>3965.3</v>
      </c>
      <c r="N153" s="28">
        <v>3822.35</v>
      </c>
      <c r="O153" s="39">
        <v>1502000</v>
      </c>
      <c r="P153" s="40">
        <v>-4.061334438458351E-3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44770</v>
      </c>
      <c r="E154" s="37">
        <v>3704.75</v>
      </c>
      <c r="F154" s="37">
        <v>3723.1833333333329</v>
      </c>
      <c r="G154" s="38">
        <v>3676.5666666666657</v>
      </c>
      <c r="H154" s="38">
        <v>3648.3833333333328</v>
      </c>
      <c r="I154" s="38">
        <v>3601.7666666666655</v>
      </c>
      <c r="J154" s="38">
        <v>3751.3666666666659</v>
      </c>
      <c r="K154" s="38">
        <v>3797.9833333333336</v>
      </c>
      <c r="L154" s="38">
        <v>3826.1666666666661</v>
      </c>
      <c r="M154" s="28">
        <v>3769.8</v>
      </c>
      <c r="N154" s="28">
        <v>3695</v>
      </c>
      <c r="O154" s="39">
        <v>453825</v>
      </c>
      <c r="P154" s="40">
        <v>6.4379947229551454E-2</v>
      </c>
    </row>
    <row r="155" spans="1:16" ht="12.75" customHeight="1">
      <c r="A155" s="28">
        <v>145</v>
      </c>
      <c r="B155" s="254" t="s">
        <v>44</v>
      </c>
      <c r="C155" s="30" t="s">
        <v>436</v>
      </c>
      <c r="D155" s="31">
        <v>44770</v>
      </c>
      <c r="E155" s="37">
        <v>31.3</v>
      </c>
      <c r="F155" s="37">
        <v>31.349999999999998</v>
      </c>
      <c r="G155" s="38">
        <v>30.899999999999995</v>
      </c>
      <c r="H155" s="38">
        <v>30.499999999999996</v>
      </c>
      <c r="I155" s="38">
        <v>30.049999999999994</v>
      </c>
      <c r="J155" s="38">
        <v>31.749999999999996</v>
      </c>
      <c r="K155" s="38">
        <v>32.200000000000003</v>
      </c>
      <c r="L155" s="38">
        <v>32.599999999999994</v>
      </c>
      <c r="M155" s="28">
        <v>31.8</v>
      </c>
      <c r="N155" s="28">
        <v>30.95</v>
      </c>
      <c r="O155" s="39">
        <v>18030000</v>
      </c>
      <c r="P155" s="40">
        <v>-1.7973856209150325E-2</v>
      </c>
    </row>
    <row r="156" spans="1:16" ht="12.75" customHeight="1">
      <c r="A156" s="28">
        <v>146</v>
      </c>
      <c r="B156" s="29" t="s">
        <v>56</v>
      </c>
      <c r="C156" s="30" t="s">
        <v>166</v>
      </c>
      <c r="D156" s="31">
        <v>44770</v>
      </c>
      <c r="E156" s="37">
        <v>18311.900000000001</v>
      </c>
      <c r="F156" s="37">
        <v>18292.3</v>
      </c>
      <c r="G156" s="38">
        <v>18195.8</v>
      </c>
      <c r="H156" s="38">
        <v>18079.7</v>
      </c>
      <c r="I156" s="38">
        <v>17983.2</v>
      </c>
      <c r="J156" s="38">
        <v>18408.399999999998</v>
      </c>
      <c r="K156" s="38">
        <v>18504.899999999998</v>
      </c>
      <c r="L156" s="38">
        <v>18620.999999999996</v>
      </c>
      <c r="M156" s="28">
        <v>18388.8</v>
      </c>
      <c r="N156" s="28">
        <v>18176.2</v>
      </c>
      <c r="O156" s="39">
        <v>433520</v>
      </c>
      <c r="P156" s="40">
        <v>-1.0137912138094804E-2</v>
      </c>
    </row>
    <row r="157" spans="1:16" ht="12.75" customHeight="1">
      <c r="A157" s="28">
        <v>147</v>
      </c>
      <c r="B157" s="29" t="s">
        <v>119</v>
      </c>
      <c r="C157" s="30" t="s">
        <v>167</v>
      </c>
      <c r="D157" s="31">
        <v>44770</v>
      </c>
      <c r="E157" s="37">
        <v>105.65</v>
      </c>
      <c r="F157" s="37">
        <v>104.78333333333335</v>
      </c>
      <c r="G157" s="38">
        <v>103.56666666666669</v>
      </c>
      <c r="H157" s="38">
        <v>101.48333333333335</v>
      </c>
      <c r="I157" s="38">
        <v>100.26666666666669</v>
      </c>
      <c r="J157" s="38">
        <v>106.86666666666669</v>
      </c>
      <c r="K157" s="38">
        <v>108.08333333333336</v>
      </c>
      <c r="L157" s="38">
        <v>110.16666666666669</v>
      </c>
      <c r="M157" s="28">
        <v>106</v>
      </c>
      <c r="N157" s="28">
        <v>102.7</v>
      </c>
      <c r="O157" s="39">
        <v>68979850</v>
      </c>
      <c r="P157" s="40">
        <v>-3.1421985982407453E-2</v>
      </c>
    </row>
    <row r="158" spans="1:16" ht="12.75" customHeight="1">
      <c r="A158" s="28">
        <v>148</v>
      </c>
      <c r="B158" s="29" t="s">
        <v>168</v>
      </c>
      <c r="C158" s="30" t="s">
        <v>169</v>
      </c>
      <c r="D158" s="31">
        <v>44770</v>
      </c>
      <c r="E158" s="37">
        <v>148.69999999999999</v>
      </c>
      <c r="F158" s="37">
        <v>148.49999999999997</v>
      </c>
      <c r="G158" s="38">
        <v>147.64999999999995</v>
      </c>
      <c r="H158" s="38">
        <v>146.59999999999997</v>
      </c>
      <c r="I158" s="38">
        <v>145.74999999999994</v>
      </c>
      <c r="J158" s="38">
        <v>149.54999999999995</v>
      </c>
      <c r="K158" s="38">
        <v>150.39999999999998</v>
      </c>
      <c r="L158" s="38">
        <v>151.44999999999996</v>
      </c>
      <c r="M158" s="28">
        <v>149.35</v>
      </c>
      <c r="N158" s="28">
        <v>147.44999999999999</v>
      </c>
      <c r="O158" s="39">
        <v>68029500</v>
      </c>
      <c r="P158" s="40">
        <v>-2.3402340234023402E-2</v>
      </c>
    </row>
    <row r="159" spans="1:16" ht="12.75" customHeight="1">
      <c r="A159" s="28">
        <v>149</v>
      </c>
      <c r="B159" s="29" t="s">
        <v>96</v>
      </c>
      <c r="C159" s="30" t="s">
        <v>268</v>
      </c>
      <c r="D159" s="31">
        <v>44770</v>
      </c>
      <c r="E159" s="37">
        <v>843.1</v>
      </c>
      <c r="F159" s="37">
        <v>844.1</v>
      </c>
      <c r="G159" s="38">
        <v>831.65000000000009</v>
      </c>
      <c r="H159" s="38">
        <v>820.2</v>
      </c>
      <c r="I159" s="38">
        <v>807.75000000000011</v>
      </c>
      <c r="J159" s="38">
        <v>855.55000000000007</v>
      </c>
      <c r="K159" s="38">
        <v>868.00000000000011</v>
      </c>
      <c r="L159" s="38">
        <v>879.45</v>
      </c>
      <c r="M159" s="28">
        <v>856.55</v>
      </c>
      <c r="N159" s="28">
        <v>832.65</v>
      </c>
      <c r="O159" s="39">
        <v>4414200</v>
      </c>
      <c r="P159" s="40">
        <v>3.1725888324873094E-4</v>
      </c>
    </row>
    <row r="160" spans="1:16" ht="12.75" customHeight="1">
      <c r="A160" s="28">
        <v>150</v>
      </c>
      <c r="B160" s="29" t="s">
        <v>86</v>
      </c>
      <c r="C160" s="30" t="s">
        <v>444</v>
      </c>
      <c r="D160" s="31">
        <v>44770</v>
      </c>
      <c r="E160" s="37">
        <v>3208</v>
      </c>
      <c r="F160" s="37">
        <v>3195.8166666666671</v>
      </c>
      <c r="G160" s="38">
        <v>3173.1833333333343</v>
      </c>
      <c r="H160" s="38">
        <v>3138.3666666666672</v>
      </c>
      <c r="I160" s="38">
        <v>3115.7333333333345</v>
      </c>
      <c r="J160" s="38">
        <v>3230.6333333333341</v>
      </c>
      <c r="K160" s="38">
        <v>3253.2666666666664</v>
      </c>
      <c r="L160" s="38">
        <v>3288.0833333333339</v>
      </c>
      <c r="M160" s="28">
        <v>3218.45</v>
      </c>
      <c r="N160" s="28">
        <v>3161</v>
      </c>
      <c r="O160" s="39">
        <v>311800</v>
      </c>
      <c r="P160" s="40">
        <v>2.5657894736842105E-2</v>
      </c>
    </row>
    <row r="161" spans="1:16" ht="12.75" customHeight="1">
      <c r="A161" s="28">
        <v>151</v>
      </c>
      <c r="B161" s="29" t="s">
        <v>79</v>
      </c>
      <c r="C161" s="30" t="s">
        <v>170</v>
      </c>
      <c r="D161" s="31">
        <v>44770</v>
      </c>
      <c r="E161" s="37">
        <v>124.85</v>
      </c>
      <c r="F161" s="37">
        <v>123.86666666666667</v>
      </c>
      <c r="G161" s="38">
        <v>122.48333333333335</v>
      </c>
      <c r="H161" s="38">
        <v>120.11666666666667</v>
      </c>
      <c r="I161" s="38">
        <v>118.73333333333335</v>
      </c>
      <c r="J161" s="38">
        <v>126.23333333333335</v>
      </c>
      <c r="K161" s="38">
        <v>127.61666666666667</v>
      </c>
      <c r="L161" s="38">
        <v>129.98333333333335</v>
      </c>
      <c r="M161" s="28">
        <v>125.25</v>
      </c>
      <c r="N161" s="28">
        <v>121.5</v>
      </c>
      <c r="O161" s="39">
        <v>82767300</v>
      </c>
      <c r="P161" s="40">
        <v>-1.9564919961691067E-2</v>
      </c>
    </row>
    <row r="162" spans="1:16" ht="12.75" customHeight="1">
      <c r="A162" s="28">
        <v>152</v>
      </c>
      <c r="B162" s="29" t="s">
        <v>40</v>
      </c>
      <c r="C162" s="30" t="s">
        <v>171</v>
      </c>
      <c r="D162" s="31">
        <v>44770</v>
      </c>
      <c r="E162" s="37">
        <v>43516.800000000003</v>
      </c>
      <c r="F162" s="37">
        <v>43435.183333333334</v>
      </c>
      <c r="G162" s="38">
        <v>43129.616666666669</v>
      </c>
      <c r="H162" s="38">
        <v>42742.433333333334</v>
      </c>
      <c r="I162" s="38">
        <v>42436.866666666669</v>
      </c>
      <c r="J162" s="38">
        <v>43822.366666666669</v>
      </c>
      <c r="K162" s="38">
        <v>44127.933333333334</v>
      </c>
      <c r="L162" s="38">
        <v>44515.116666666669</v>
      </c>
      <c r="M162" s="28">
        <v>43740.75</v>
      </c>
      <c r="N162" s="28">
        <v>43048</v>
      </c>
      <c r="O162" s="39">
        <v>107625</v>
      </c>
      <c r="P162" s="40">
        <v>1.6720986254782487E-2</v>
      </c>
    </row>
    <row r="163" spans="1:16" ht="12.75" customHeight="1">
      <c r="A163" s="28">
        <v>153</v>
      </c>
      <c r="B163" s="29" t="s">
        <v>47</v>
      </c>
      <c r="C163" s="30" t="s">
        <v>172</v>
      </c>
      <c r="D163" s="31">
        <v>44770</v>
      </c>
      <c r="E163" s="37">
        <v>1670.05</v>
      </c>
      <c r="F163" s="37">
        <v>1678.7</v>
      </c>
      <c r="G163" s="38">
        <v>1651.45</v>
      </c>
      <c r="H163" s="38">
        <v>1632.85</v>
      </c>
      <c r="I163" s="38">
        <v>1605.6</v>
      </c>
      <c r="J163" s="38">
        <v>1697.3000000000002</v>
      </c>
      <c r="K163" s="38">
        <v>1724.5500000000002</v>
      </c>
      <c r="L163" s="38">
        <v>1743.1500000000003</v>
      </c>
      <c r="M163" s="28">
        <v>1705.95</v>
      </c>
      <c r="N163" s="28">
        <v>1660.1</v>
      </c>
      <c r="O163" s="39">
        <v>3701500</v>
      </c>
      <c r="P163" s="40">
        <v>5.8287251531908531E-3</v>
      </c>
    </row>
    <row r="164" spans="1:16" ht="12.75" customHeight="1">
      <c r="A164" s="28">
        <v>154</v>
      </c>
      <c r="B164" s="29" t="s">
        <v>86</v>
      </c>
      <c r="C164" s="30" t="s">
        <v>449</v>
      </c>
      <c r="D164" s="31">
        <v>44770</v>
      </c>
      <c r="E164" s="37">
        <v>3332</v>
      </c>
      <c r="F164" s="37">
        <v>3354.3833333333332</v>
      </c>
      <c r="G164" s="38">
        <v>3299.7666666666664</v>
      </c>
      <c r="H164" s="38">
        <v>3267.5333333333333</v>
      </c>
      <c r="I164" s="38">
        <v>3212.9166666666665</v>
      </c>
      <c r="J164" s="38">
        <v>3386.6166666666663</v>
      </c>
      <c r="K164" s="38">
        <v>3441.2333333333331</v>
      </c>
      <c r="L164" s="38">
        <v>3473.4666666666662</v>
      </c>
      <c r="M164" s="28">
        <v>3409</v>
      </c>
      <c r="N164" s="28">
        <v>3322.15</v>
      </c>
      <c r="O164" s="39">
        <v>561750</v>
      </c>
      <c r="P164" s="40">
        <v>2.6027397260273973E-2</v>
      </c>
    </row>
    <row r="165" spans="1:16" ht="12.75" customHeight="1">
      <c r="A165" s="28">
        <v>155</v>
      </c>
      <c r="B165" s="29" t="s">
        <v>79</v>
      </c>
      <c r="C165" s="30" t="s">
        <v>173</v>
      </c>
      <c r="D165" s="31">
        <v>44770</v>
      </c>
      <c r="E165" s="37">
        <v>217.75</v>
      </c>
      <c r="F165" s="37">
        <v>216.96666666666667</v>
      </c>
      <c r="G165" s="38">
        <v>214.88333333333333</v>
      </c>
      <c r="H165" s="38">
        <v>212.01666666666665</v>
      </c>
      <c r="I165" s="38">
        <v>209.93333333333331</v>
      </c>
      <c r="J165" s="38">
        <v>219.83333333333334</v>
      </c>
      <c r="K165" s="38">
        <v>221.91666666666666</v>
      </c>
      <c r="L165" s="38">
        <v>224.78333333333336</v>
      </c>
      <c r="M165" s="28">
        <v>219.05</v>
      </c>
      <c r="N165" s="28">
        <v>214.1</v>
      </c>
      <c r="O165" s="39">
        <v>13356000</v>
      </c>
      <c r="P165" s="40">
        <v>-2.4647098364328928E-3</v>
      </c>
    </row>
    <row r="166" spans="1:16" ht="12.75" customHeight="1">
      <c r="A166" s="28">
        <v>156</v>
      </c>
      <c r="B166" s="29" t="s">
        <v>63</v>
      </c>
      <c r="C166" s="30" t="s">
        <v>174</v>
      </c>
      <c r="D166" s="31">
        <v>44770</v>
      </c>
      <c r="E166" s="37">
        <v>109.4</v>
      </c>
      <c r="F166" s="37">
        <v>109.76666666666667</v>
      </c>
      <c r="G166" s="38">
        <v>108.53333333333333</v>
      </c>
      <c r="H166" s="38">
        <v>107.66666666666667</v>
      </c>
      <c r="I166" s="38">
        <v>106.43333333333334</v>
      </c>
      <c r="J166" s="38">
        <v>110.63333333333333</v>
      </c>
      <c r="K166" s="38">
        <v>111.86666666666665</v>
      </c>
      <c r="L166" s="38">
        <v>112.73333333333332</v>
      </c>
      <c r="M166" s="28">
        <v>111</v>
      </c>
      <c r="N166" s="28">
        <v>108.9</v>
      </c>
      <c r="O166" s="39">
        <v>33480000</v>
      </c>
      <c r="P166" s="40">
        <v>5.0251256281407036E-3</v>
      </c>
    </row>
    <row r="167" spans="1:16" ht="12.75" customHeight="1">
      <c r="A167" s="28">
        <v>157</v>
      </c>
      <c r="B167" s="29" t="s">
        <v>56</v>
      </c>
      <c r="C167" s="30" t="s">
        <v>176</v>
      </c>
      <c r="D167" s="31">
        <v>44770</v>
      </c>
      <c r="E167" s="37">
        <v>2278.3000000000002</v>
      </c>
      <c r="F167" s="37">
        <v>2277.3166666666666</v>
      </c>
      <c r="G167" s="38">
        <v>2260.2833333333333</v>
      </c>
      <c r="H167" s="38">
        <v>2242.2666666666669</v>
      </c>
      <c r="I167" s="38">
        <v>2225.2333333333336</v>
      </c>
      <c r="J167" s="38">
        <v>2295.333333333333</v>
      </c>
      <c r="K167" s="38">
        <v>2312.3666666666659</v>
      </c>
      <c r="L167" s="38">
        <v>2330.3833333333328</v>
      </c>
      <c r="M167" s="28">
        <v>2294.35</v>
      </c>
      <c r="N167" s="28">
        <v>2259.3000000000002</v>
      </c>
      <c r="O167" s="39">
        <v>3436750</v>
      </c>
      <c r="P167" s="40">
        <v>-1.5751414047397438E-2</v>
      </c>
    </row>
    <row r="168" spans="1:16" ht="12.75" customHeight="1">
      <c r="A168" s="28">
        <v>158</v>
      </c>
      <c r="B168" s="29" t="s">
        <v>38</v>
      </c>
      <c r="C168" s="30" t="s">
        <v>177</v>
      </c>
      <c r="D168" s="31">
        <v>44770</v>
      </c>
      <c r="E168" s="37">
        <v>2931.95</v>
      </c>
      <c r="F168" s="37">
        <v>2908.3166666666671</v>
      </c>
      <c r="G168" s="38">
        <v>2878.6333333333341</v>
      </c>
      <c r="H168" s="38">
        <v>2825.3166666666671</v>
      </c>
      <c r="I168" s="38">
        <v>2795.6333333333341</v>
      </c>
      <c r="J168" s="38">
        <v>2961.6333333333341</v>
      </c>
      <c r="K168" s="38">
        <v>2991.3166666666675</v>
      </c>
      <c r="L168" s="38">
        <v>3044.6333333333341</v>
      </c>
      <c r="M168" s="28">
        <v>2938</v>
      </c>
      <c r="N168" s="28">
        <v>2855</v>
      </c>
      <c r="O168" s="39">
        <v>1965250</v>
      </c>
      <c r="P168" s="40">
        <v>2.9344220464404187E-3</v>
      </c>
    </row>
    <row r="169" spans="1:16" ht="12.75" customHeight="1">
      <c r="A169" s="28">
        <v>159</v>
      </c>
      <c r="B169" s="29" t="s">
        <v>58</v>
      </c>
      <c r="C169" s="30" t="s">
        <v>178</v>
      </c>
      <c r="D169" s="31">
        <v>44770</v>
      </c>
      <c r="E169" s="37">
        <v>30.9</v>
      </c>
      <c r="F169" s="37">
        <v>30.883333333333336</v>
      </c>
      <c r="G169" s="38">
        <v>30.666666666666671</v>
      </c>
      <c r="H169" s="38">
        <v>30.433333333333334</v>
      </c>
      <c r="I169" s="38">
        <v>30.216666666666669</v>
      </c>
      <c r="J169" s="38">
        <v>31.116666666666674</v>
      </c>
      <c r="K169" s="38">
        <v>31.333333333333336</v>
      </c>
      <c r="L169" s="38">
        <v>31.566666666666677</v>
      </c>
      <c r="M169" s="28">
        <v>31.1</v>
      </c>
      <c r="N169" s="28">
        <v>30.65</v>
      </c>
      <c r="O169" s="39">
        <v>226080000</v>
      </c>
      <c r="P169" s="40">
        <v>-6.3989874129808033E-3</v>
      </c>
    </row>
    <row r="170" spans="1:16" ht="12.75" customHeight="1">
      <c r="A170" s="28">
        <v>160</v>
      </c>
      <c r="B170" s="29" t="s">
        <v>44</v>
      </c>
      <c r="C170" s="30" t="s">
        <v>270</v>
      </c>
      <c r="D170" s="31">
        <v>44770</v>
      </c>
      <c r="E170" s="37">
        <v>2213.15</v>
      </c>
      <c r="F170" s="37">
        <v>2220.5333333333333</v>
      </c>
      <c r="G170" s="38">
        <v>2193.0666666666666</v>
      </c>
      <c r="H170" s="38">
        <v>2172.9833333333331</v>
      </c>
      <c r="I170" s="38">
        <v>2145.5166666666664</v>
      </c>
      <c r="J170" s="38">
        <v>2240.6166666666668</v>
      </c>
      <c r="K170" s="38">
        <v>2268.083333333333</v>
      </c>
      <c r="L170" s="38">
        <v>2288.166666666667</v>
      </c>
      <c r="M170" s="28">
        <v>2248</v>
      </c>
      <c r="N170" s="28">
        <v>2200.4499999999998</v>
      </c>
      <c r="O170" s="39">
        <v>938700</v>
      </c>
      <c r="P170" s="40">
        <v>1.9550342130987292E-2</v>
      </c>
    </row>
    <row r="171" spans="1:16" ht="12.75" customHeight="1">
      <c r="A171" s="28">
        <v>161</v>
      </c>
      <c r="B171" s="29" t="s">
        <v>168</v>
      </c>
      <c r="C171" s="30" t="s">
        <v>179</v>
      </c>
      <c r="D171" s="31">
        <v>44770</v>
      </c>
      <c r="E171" s="37">
        <v>215.05</v>
      </c>
      <c r="F171" s="37">
        <v>215.45000000000002</v>
      </c>
      <c r="G171" s="38">
        <v>213.95000000000005</v>
      </c>
      <c r="H171" s="38">
        <v>212.85000000000002</v>
      </c>
      <c r="I171" s="38">
        <v>211.35000000000005</v>
      </c>
      <c r="J171" s="38">
        <v>216.55000000000004</v>
      </c>
      <c r="K171" s="38">
        <v>218.04999999999998</v>
      </c>
      <c r="L171" s="38">
        <v>219.15000000000003</v>
      </c>
      <c r="M171" s="28">
        <v>216.95</v>
      </c>
      <c r="N171" s="28">
        <v>214.35</v>
      </c>
      <c r="O171" s="39">
        <v>54602100</v>
      </c>
      <c r="P171" s="40">
        <v>-5.8010913917703162E-3</v>
      </c>
    </row>
    <row r="172" spans="1:16" ht="12.75" customHeight="1">
      <c r="A172" s="28">
        <v>162</v>
      </c>
      <c r="B172" s="29" t="s">
        <v>180</v>
      </c>
      <c r="C172" s="30" t="s">
        <v>181</v>
      </c>
      <c r="D172" s="31">
        <v>44770</v>
      </c>
      <c r="E172" s="37">
        <v>1905.75</v>
      </c>
      <c r="F172" s="37">
        <v>1905.7</v>
      </c>
      <c r="G172" s="38">
        <v>1890.8000000000002</v>
      </c>
      <c r="H172" s="38">
        <v>1875.8500000000001</v>
      </c>
      <c r="I172" s="38">
        <v>1860.9500000000003</v>
      </c>
      <c r="J172" s="38">
        <v>1920.65</v>
      </c>
      <c r="K172" s="38">
        <v>1935.5500000000002</v>
      </c>
      <c r="L172" s="38">
        <v>1950.5</v>
      </c>
      <c r="M172" s="28">
        <v>1920.6</v>
      </c>
      <c r="N172" s="28">
        <v>1890.75</v>
      </c>
      <c r="O172" s="39">
        <v>2109074</v>
      </c>
      <c r="P172" s="40">
        <v>8.5636434410276373E-3</v>
      </c>
    </row>
    <row r="173" spans="1:16" ht="12.75" customHeight="1">
      <c r="A173" s="28">
        <v>163</v>
      </c>
      <c r="B173" s="29" t="s">
        <v>44</v>
      </c>
      <c r="C173" s="30" t="s">
        <v>461</v>
      </c>
      <c r="D173" s="31">
        <v>44770</v>
      </c>
      <c r="E173" s="37">
        <v>150.1</v>
      </c>
      <c r="F173" s="37">
        <v>150.68333333333334</v>
      </c>
      <c r="G173" s="38">
        <v>148.71666666666667</v>
      </c>
      <c r="H173" s="38">
        <v>147.33333333333334</v>
      </c>
      <c r="I173" s="38">
        <v>145.36666666666667</v>
      </c>
      <c r="J173" s="38">
        <v>152.06666666666666</v>
      </c>
      <c r="K173" s="38">
        <v>154.03333333333336</v>
      </c>
      <c r="L173" s="38">
        <v>155.41666666666666</v>
      </c>
      <c r="M173" s="28">
        <v>152.65</v>
      </c>
      <c r="N173" s="28">
        <v>149.30000000000001</v>
      </c>
      <c r="O173" s="39">
        <v>8330000</v>
      </c>
      <c r="P173" s="40">
        <v>4.2034468263976461E-4</v>
      </c>
    </row>
    <row r="174" spans="1:16" ht="12.75" customHeight="1">
      <c r="A174" s="28">
        <v>164</v>
      </c>
      <c r="B174" s="29" t="s">
        <v>42</v>
      </c>
      <c r="C174" s="30" t="s">
        <v>182</v>
      </c>
      <c r="D174" s="31">
        <v>44770</v>
      </c>
      <c r="E174" s="37">
        <v>657.5</v>
      </c>
      <c r="F174" s="37">
        <v>654.83333333333337</v>
      </c>
      <c r="G174" s="38">
        <v>644.66666666666674</v>
      </c>
      <c r="H174" s="38">
        <v>631.83333333333337</v>
      </c>
      <c r="I174" s="38">
        <v>621.66666666666674</v>
      </c>
      <c r="J174" s="38">
        <v>667.66666666666674</v>
      </c>
      <c r="K174" s="38">
        <v>677.83333333333348</v>
      </c>
      <c r="L174" s="38">
        <v>690.66666666666674</v>
      </c>
      <c r="M174" s="28">
        <v>665</v>
      </c>
      <c r="N174" s="28">
        <v>642</v>
      </c>
      <c r="O174" s="39">
        <v>5078750</v>
      </c>
      <c r="P174" s="40">
        <v>2.0146832849581697E-2</v>
      </c>
    </row>
    <row r="175" spans="1:16" ht="12.75" customHeight="1">
      <c r="A175" s="28">
        <v>165</v>
      </c>
      <c r="B175" s="29" t="s">
        <v>58</v>
      </c>
      <c r="C175" s="30" t="s">
        <v>183</v>
      </c>
      <c r="D175" s="31">
        <v>44770</v>
      </c>
      <c r="E175" s="37">
        <v>84.4</v>
      </c>
      <c r="F175" s="37">
        <v>84.166666666666671</v>
      </c>
      <c r="G175" s="38">
        <v>83.13333333333334</v>
      </c>
      <c r="H175" s="38">
        <v>81.866666666666674</v>
      </c>
      <c r="I175" s="38">
        <v>80.833333333333343</v>
      </c>
      <c r="J175" s="38">
        <v>85.433333333333337</v>
      </c>
      <c r="K175" s="38">
        <v>86.466666666666669</v>
      </c>
      <c r="L175" s="38">
        <v>87.733333333333334</v>
      </c>
      <c r="M175" s="28">
        <v>85.2</v>
      </c>
      <c r="N175" s="28">
        <v>82.9</v>
      </c>
      <c r="O175" s="39">
        <v>50100000</v>
      </c>
      <c r="P175" s="40">
        <v>7.9468866311236293E-3</v>
      </c>
    </row>
    <row r="176" spans="1:16" ht="12.75" customHeight="1">
      <c r="A176" s="28">
        <v>166</v>
      </c>
      <c r="B176" s="29" t="s">
        <v>168</v>
      </c>
      <c r="C176" s="30" t="s">
        <v>184</v>
      </c>
      <c r="D176" s="31">
        <v>44770</v>
      </c>
      <c r="E176" s="37">
        <v>122.3</v>
      </c>
      <c r="F176" s="37">
        <v>122.86666666666667</v>
      </c>
      <c r="G176" s="38">
        <v>121.33333333333334</v>
      </c>
      <c r="H176" s="38">
        <v>120.36666666666667</v>
      </c>
      <c r="I176" s="38">
        <v>118.83333333333334</v>
      </c>
      <c r="J176" s="38">
        <v>123.83333333333334</v>
      </c>
      <c r="K176" s="38">
        <v>125.36666666666667</v>
      </c>
      <c r="L176" s="38">
        <v>126.33333333333334</v>
      </c>
      <c r="M176" s="28">
        <v>124.4</v>
      </c>
      <c r="N176" s="28">
        <v>121.9</v>
      </c>
      <c r="O176" s="39">
        <v>34170000</v>
      </c>
      <c r="P176" s="40">
        <v>-3.8481721182438344E-3</v>
      </c>
    </row>
    <row r="177" spans="1:16" ht="12.75" customHeight="1">
      <c r="A177" s="28">
        <v>167</v>
      </c>
      <c r="B177" s="255" t="s">
        <v>79</v>
      </c>
      <c r="C177" s="30" t="s">
        <v>185</v>
      </c>
      <c r="D177" s="31">
        <v>44770</v>
      </c>
      <c r="E177" s="37">
        <v>2384.4</v>
      </c>
      <c r="F177" s="37">
        <v>2399.4666666666667</v>
      </c>
      <c r="G177" s="38">
        <v>2364.9333333333334</v>
      </c>
      <c r="H177" s="38">
        <v>2345.4666666666667</v>
      </c>
      <c r="I177" s="38">
        <v>2310.9333333333334</v>
      </c>
      <c r="J177" s="38">
        <v>2418.9333333333334</v>
      </c>
      <c r="K177" s="38">
        <v>2453.4666666666672</v>
      </c>
      <c r="L177" s="38">
        <v>2472.9333333333334</v>
      </c>
      <c r="M177" s="28">
        <v>2434</v>
      </c>
      <c r="N177" s="28">
        <v>2380</v>
      </c>
      <c r="O177" s="39">
        <v>39356500</v>
      </c>
      <c r="P177" s="40">
        <v>2.4341998243159711E-2</v>
      </c>
    </row>
    <row r="178" spans="1:16" ht="12.75" customHeight="1">
      <c r="A178" s="28">
        <v>168</v>
      </c>
      <c r="B178" s="29" t="s">
        <v>119</v>
      </c>
      <c r="C178" s="30" t="s">
        <v>186</v>
      </c>
      <c r="D178" s="31">
        <v>44770</v>
      </c>
      <c r="E178" s="37">
        <v>71.3</v>
      </c>
      <c r="F178" s="37">
        <v>71.266666666666666</v>
      </c>
      <c r="G178" s="38">
        <v>70.583333333333329</v>
      </c>
      <c r="H178" s="38">
        <v>69.86666666666666</v>
      </c>
      <c r="I178" s="38">
        <v>69.183333333333323</v>
      </c>
      <c r="J178" s="38">
        <v>71.983333333333334</v>
      </c>
      <c r="K178" s="38">
        <v>72.666666666666671</v>
      </c>
      <c r="L178" s="38">
        <v>73.38333333333334</v>
      </c>
      <c r="M178" s="28">
        <v>71.95</v>
      </c>
      <c r="N178" s="28">
        <v>70.55</v>
      </c>
      <c r="O178" s="39">
        <v>113190000</v>
      </c>
      <c r="P178" s="40">
        <v>2.4214126716977036E-2</v>
      </c>
    </row>
    <row r="179" spans="1:16" ht="12.75" customHeight="1">
      <c r="A179" s="28">
        <v>169</v>
      </c>
      <c r="B179" s="29" t="s">
        <v>58</v>
      </c>
      <c r="C179" s="30" t="s">
        <v>273</v>
      </c>
      <c r="D179" s="31">
        <v>44770</v>
      </c>
      <c r="E179" s="37">
        <v>857.8</v>
      </c>
      <c r="F179" s="37">
        <v>858.94999999999993</v>
      </c>
      <c r="G179" s="38">
        <v>853.39999999999986</v>
      </c>
      <c r="H179" s="38">
        <v>848.99999999999989</v>
      </c>
      <c r="I179" s="38">
        <v>843.44999999999982</v>
      </c>
      <c r="J179" s="38">
        <v>863.34999999999991</v>
      </c>
      <c r="K179" s="38">
        <v>868.89999999999986</v>
      </c>
      <c r="L179" s="38">
        <v>873.3</v>
      </c>
      <c r="M179" s="28">
        <v>864.5</v>
      </c>
      <c r="N179" s="28">
        <v>854.55</v>
      </c>
      <c r="O179" s="39">
        <v>5673600</v>
      </c>
      <c r="P179" s="40">
        <v>-9.7738061993856463E-3</v>
      </c>
    </row>
    <row r="180" spans="1:16" ht="12.75" customHeight="1">
      <c r="A180" s="28">
        <v>170</v>
      </c>
      <c r="B180" s="29" t="s">
        <v>63</v>
      </c>
      <c r="C180" s="30" t="s">
        <v>187</v>
      </c>
      <c r="D180" s="31">
        <v>44770</v>
      </c>
      <c r="E180" s="37">
        <v>1143.05</v>
      </c>
      <c r="F180" s="37">
        <v>1144.6166666666666</v>
      </c>
      <c r="G180" s="38">
        <v>1137.4333333333332</v>
      </c>
      <c r="H180" s="38">
        <v>1131.8166666666666</v>
      </c>
      <c r="I180" s="38">
        <v>1124.6333333333332</v>
      </c>
      <c r="J180" s="38">
        <v>1150.2333333333331</v>
      </c>
      <c r="K180" s="38">
        <v>1157.4166666666665</v>
      </c>
      <c r="L180" s="38">
        <v>1163.0333333333331</v>
      </c>
      <c r="M180" s="28">
        <v>1151.8</v>
      </c>
      <c r="N180" s="28">
        <v>1139</v>
      </c>
      <c r="O180" s="39">
        <v>8095500</v>
      </c>
      <c r="P180" s="40">
        <v>-4.7026279391424617E-3</v>
      </c>
    </row>
    <row r="181" spans="1:16" ht="12.75" customHeight="1">
      <c r="A181" s="28">
        <v>171</v>
      </c>
      <c r="B181" s="29" t="s">
        <v>58</v>
      </c>
      <c r="C181" s="30" t="s">
        <v>188</v>
      </c>
      <c r="D181" s="31">
        <v>44770</v>
      </c>
      <c r="E181" s="37">
        <v>487.3</v>
      </c>
      <c r="F181" s="37">
        <v>488.58333333333331</v>
      </c>
      <c r="G181" s="38">
        <v>483.76666666666665</v>
      </c>
      <c r="H181" s="38">
        <v>480.23333333333335</v>
      </c>
      <c r="I181" s="38">
        <v>475.41666666666669</v>
      </c>
      <c r="J181" s="38">
        <v>492.11666666666662</v>
      </c>
      <c r="K181" s="38">
        <v>496.93333333333334</v>
      </c>
      <c r="L181" s="38">
        <v>500.46666666666658</v>
      </c>
      <c r="M181" s="28">
        <v>493.4</v>
      </c>
      <c r="N181" s="28">
        <v>485.05</v>
      </c>
      <c r="O181" s="39">
        <v>56460000</v>
      </c>
      <c r="P181" s="40">
        <v>-1.7078393482007626E-2</v>
      </c>
    </row>
    <row r="182" spans="1:16" ht="12.75" customHeight="1">
      <c r="A182" s="28">
        <v>172</v>
      </c>
      <c r="B182" s="29" t="s">
        <v>42</v>
      </c>
      <c r="C182" s="30" t="s">
        <v>189</v>
      </c>
      <c r="D182" s="31">
        <v>44770</v>
      </c>
      <c r="E182" s="37">
        <v>19722.3</v>
      </c>
      <c r="F182" s="37">
        <v>19730.766666666666</v>
      </c>
      <c r="G182" s="38">
        <v>19541.533333333333</v>
      </c>
      <c r="H182" s="38">
        <v>19360.766666666666</v>
      </c>
      <c r="I182" s="38">
        <v>19171.533333333333</v>
      </c>
      <c r="J182" s="38">
        <v>19911.533333333333</v>
      </c>
      <c r="K182" s="38">
        <v>20100.766666666663</v>
      </c>
      <c r="L182" s="38">
        <v>20281.533333333333</v>
      </c>
      <c r="M182" s="28">
        <v>19920</v>
      </c>
      <c r="N182" s="28">
        <v>19550</v>
      </c>
      <c r="O182" s="39">
        <v>286500</v>
      </c>
      <c r="P182" s="40">
        <v>-5.208333333333333E-3</v>
      </c>
    </row>
    <row r="183" spans="1:16" ht="12.75" customHeight="1">
      <c r="A183" s="28">
        <v>173</v>
      </c>
      <c r="B183" s="29" t="s">
        <v>70</v>
      </c>
      <c r="C183" s="30" t="s">
        <v>190</v>
      </c>
      <c r="D183" s="31">
        <v>44770</v>
      </c>
      <c r="E183" s="37">
        <v>2651.05</v>
      </c>
      <c r="F183" s="37">
        <v>2649.6833333333334</v>
      </c>
      <c r="G183" s="38">
        <v>2634.8666666666668</v>
      </c>
      <c r="H183" s="38">
        <v>2618.6833333333334</v>
      </c>
      <c r="I183" s="38">
        <v>2603.8666666666668</v>
      </c>
      <c r="J183" s="38">
        <v>2665.8666666666668</v>
      </c>
      <c r="K183" s="38">
        <v>2680.6833333333334</v>
      </c>
      <c r="L183" s="38">
        <v>2696.8666666666668</v>
      </c>
      <c r="M183" s="28">
        <v>2664.5</v>
      </c>
      <c r="N183" s="28">
        <v>2633.5</v>
      </c>
      <c r="O183" s="39">
        <v>1974500</v>
      </c>
      <c r="P183" s="40">
        <v>5.7431012746883316E-3</v>
      </c>
    </row>
    <row r="184" spans="1:16" ht="12.75" customHeight="1">
      <c r="A184" s="28">
        <v>174</v>
      </c>
      <c r="B184" s="29" t="s">
        <v>40</v>
      </c>
      <c r="C184" s="30" t="s">
        <v>191</v>
      </c>
      <c r="D184" s="31">
        <v>44770</v>
      </c>
      <c r="E184" s="37">
        <v>2224.75</v>
      </c>
      <c r="F184" s="37">
        <v>2222.3666666666668</v>
      </c>
      <c r="G184" s="38">
        <v>2206.4833333333336</v>
      </c>
      <c r="H184" s="38">
        <v>2188.2166666666667</v>
      </c>
      <c r="I184" s="38">
        <v>2172.3333333333335</v>
      </c>
      <c r="J184" s="38">
        <v>2240.6333333333337</v>
      </c>
      <c r="K184" s="38">
        <v>2256.5166666666669</v>
      </c>
      <c r="L184" s="38">
        <v>2274.7833333333338</v>
      </c>
      <c r="M184" s="28">
        <v>2238.25</v>
      </c>
      <c r="N184" s="28">
        <v>2204.1</v>
      </c>
      <c r="O184" s="39">
        <v>4334625</v>
      </c>
      <c r="P184" s="40">
        <v>-2.0921565305776723E-2</v>
      </c>
    </row>
    <row r="185" spans="1:16" ht="12.75" customHeight="1">
      <c r="A185" s="28">
        <v>175</v>
      </c>
      <c r="B185" s="29" t="s">
        <v>63</v>
      </c>
      <c r="C185" s="30" t="s">
        <v>192</v>
      </c>
      <c r="D185" s="31">
        <v>44770</v>
      </c>
      <c r="E185" s="37">
        <v>1261.8499999999999</v>
      </c>
      <c r="F185" s="37">
        <v>1254.8166666666666</v>
      </c>
      <c r="G185" s="38">
        <v>1241.6333333333332</v>
      </c>
      <c r="H185" s="38">
        <v>1221.4166666666665</v>
      </c>
      <c r="I185" s="38">
        <v>1208.2333333333331</v>
      </c>
      <c r="J185" s="38">
        <v>1275.0333333333333</v>
      </c>
      <c r="K185" s="38">
        <v>1288.2166666666667</v>
      </c>
      <c r="L185" s="38">
        <v>1308.4333333333334</v>
      </c>
      <c r="M185" s="28">
        <v>1268</v>
      </c>
      <c r="N185" s="28">
        <v>1234.5999999999999</v>
      </c>
      <c r="O185" s="39">
        <v>4135800</v>
      </c>
      <c r="P185" s="40">
        <v>-2.6962168266516092E-2</v>
      </c>
    </row>
    <row r="186" spans="1:16" ht="12.75" customHeight="1">
      <c r="A186" s="28">
        <v>176</v>
      </c>
      <c r="B186" s="29" t="s">
        <v>47</v>
      </c>
      <c r="C186" s="30" t="s">
        <v>193</v>
      </c>
      <c r="D186" s="31">
        <v>44770</v>
      </c>
      <c r="E186" s="37">
        <v>862.8</v>
      </c>
      <c r="F186" s="37">
        <v>859.54999999999984</v>
      </c>
      <c r="G186" s="38">
        <v>854.29999999999973</v>
      </c>
      <c r="H186" s="38">
        <v>845.79999999999984</v>
      </c>
      <c r="I186" s="38">
        <v>840.54999999999973</v>
      </c>
      <c r="J186" s="38">
        <v>868.04999999999973</v>
      </c>
      <c r="K186" s="38">
        <v>873.3</v>
      </c>
      <c r="L186" s="38">
        <v>881.79999999999973</v>
      </c>
      <c r="M186" s="28">
        <v>864.8</v>
      </c>
      <c r="N186" s="28">
        <v>851.05</v>
      </c>
      <c r="O186" s="39">
        <v>21859600</v>
      </c>
      <c r="P186" s="40">
        <v>1.4983586310007475E-2</v>
      </c>
    </row>
    <row r="187" spans="1:16" ht="12.75" customHeight="1">
      <c r="A187" s="28">
        <v>177</v>
      </c>
      <c r="B187" s="29" t="s">
        <v>180</v>
      </c>
      <c r="C187" s="30" t="s">
        <v>194</v>
      </c>
      <c r="D187" s="31">
        <v>44770</v>
      </c>
      <c r="E187" s="37">
        <v>426.6</v>
      </c>
      <c r="F187" s="37">
        <v>428.61666666666662</v>
      </c>
      <c r="G187" s="38">
        <v>423.78333333333325</v>
      </c>
      <c r="H187" s="38">
        <v>420.96666666666664</v>
      </c>
      <c r="I187" s="38">
        <v>416.13333333333327</v>
      </c>
      <c r="J187" s="38">
        <v>431.43333333333322</v>
      </c>
      <c r="K187" s="38">
        <v>436.26666666666659</v>
      </c>
      <c r="L187" s="38">
        <v>439.0833333333332</v>
      </c>
      <c r="M187" s="28">
        <v>433.45</v>
      </c>
      <c r="N187" s="28">
        <v>425.8</v>
      </c>
      <c r="O187" s="39">
        <v>8541000</v>
      </c>
      <c r="P187" s="40">
        <v>-5.4148471615720522E-3</v>
      </c>
    </row>
    <row r="188" spans="1:16" ht="12.75" customHeight="1">
      <c r="A188" s="28">
        <v>178</v>
      </c>
      <c r="B188" s="29" t="s">
        <v>47</v>
      </c>
      <c r="C188" s="30" t="s">
        <v>275</v>
      </c>
      <c r="D188" s="31">
        <v>44770</v>
      </c>
      <c r="E188" s="37">
        <v>593.45000000000005</v>
      </c>
      <c r="F188" s="37">
        <v>587.33333333333337</v>
      </c>
      <c r="G188" s="38">
        <v>577.06666666666672</v>
      </c>
      <c r="H188" s="38">
        <v>560.68333333333339</v>
      </c>
      <c r="I188" s="38">
        <v>550.41666666666674</v>
      </c>
      <c r="J188" s="38">
        <v>603.7166666666667</v>
      </c>
      <c r="K188" s="38">
        <v>613.98333333333335</v>
      </c>
      <c r="L188" s="38">
        <v>630.36666666666667</v>
      </c>
      <c r="M188" s="28">
        <v>597.6</v>
      </c>
      <c r="N188" s="28">
        <v>570.95000000000005</v>
      </c>
      <c r="O188" s="39">
        <v>1029000</v>
      </c>
      <c r="P188" s="40">
        <v>0.1064516129032258</v>
      </c>
    </row>
    <row r="189" spans="1:16" ht="12.75" customHeight="1">
      <c r="A189" s="28">
        <v>179</v>
      </c>
      <c r="B189" s="29" t="s">
        <v>38</v>
      </c>
      <c r="C189" s="30" t="s">
        <v>195</v>
      </c>
      <c r="D189" s="31">
        <v>44770</v>
      </c>
      <c r="E189" s="37">
        <v>838.6</v>
      </c>
      <c r="F189" s="37">
        <v>838.9</v>
      </c>
      <c r="G189" s="38">
        <v>833</v>
      </c>
      <c r="H189" s="38">
        <v>827.4</v>
      </c>
      <c r="I189" s="38">
        <v>821.5</v>
      </c>
      <c r="J189" s="38">
        <v>844.5</v>
      </c>
      <c r="K189" s="38">
        <v>850.39999999999986</v>
      </c>
      <c r="L189" s="38">
        <v>856</v>
      </c>
      <c r="M189" s="28">
        <v>844.8</v>
      </c>
      <c r="N189" s="28">
        <v>833.3</v>
      </c>
      <c r="O189" s="39">
        <v>5555000</v>
      </c>
      <c r="P189" s="40">
        <v>-2.4754213483146069E-2</v>
      </c>
    </row>
    <row r="190" spans="1:16" ht="12.75" customHeight="1">
      <c r="A190" s="28">
        <v>180</v>
      </c>
      <c r="B190" s="29" t="s">
        <v>74</v>
      </c>
      <c r="C190" s="30" t="s">
        <v>504</v>
      </c>
      <c r="D190" s="31">
        <v>44770</v>
      </c>
      <c r="E190" s="37">
        <v>986.85</v>
      </c>
      <c r="F190" s="37">
        <v>994.5333333333333</v>
      </c>
      <c r="G190" s="38">
        <v>976.56666666666661</v>
      </c>
      <c r="H190" s="38">
        <v>966.2833333333333</v>
      </c>
      <c r="I190" s="38">
        <v>948.31666666666661</v>
      </c>
      <c r="J190" s="38">
        <v>1004.8166666666666</v>
      </c>
      <c r="K190" s="38">
        <v>1022.7833333333333</v>
      </c>
      <c r="L190" s="38">
        <v>1033.0666666666666</v>
      </c>
      <c r="M190" s="28">
        <v>1012.5</v>
      </c>
      <c r="N190" s="28">
        <v>984.25</v>
      </c>
      <c r="O190" s="39">
        <v>3113000</v>
      </c>
      <c r="P190" s="40">
        <v>-5.9077119591250202E-3</v>
      </c>
    </row>
    <row r="191" spans="1:16" ht="12.75" customHeight="1">
      <c r="A191" s="28">
        <v>181</v>
      </c>
      <c r="B191" s="29" t="s">
        <v>56</v>
      </c>
      <c r="C191" s="30" t="s">
        <v>196</v>
      </c>
      <c r="D191" s="31">
        <v>44770</v>
      </c>
      <c r="E191" s="37">
        <v>763.05</v>
      </c>
      <c r="F191" s="37">
        <v>764.33333333333337</v>
      </c>
      <c r="G191" s="38">
        <v>758.7166666666667</v>
      </c>
      <c r="H191" s="38">
        <v>754.38333333333333</v>
      </c>
      <c r="I191" s="38">
        <v>748.76666666666665</v>
      </c>
      <c r="J191" s="38">
        <v>768.66666666666674</v>
      </c>
      <c r="K191" s="38">
        <v>774.2833333333333</v>
      </c>
      <c r="L191" s="38">
        <v>778.61666666666679</v>
      </c>
      <c r="M191" s="28">
        <v>769.95</v>
      </c>
      <c r="N191" s="28">
        <v>760</v>
      </c>
      <c r="O191" s="39">
        <v>7822800</v>
      </c>
      <c r="P191" s="40">
        <v>-4.8087932218914588E-3</v>
      </c>
    </row>
    <row r="192" spans="1:16" ht="12.75" customHeight="1">
      <c r="A192" s="28">
        <v>182</v>
      </c>
      <c r="B192" s="29" t="s">
        <v>49</v>
      </c>
      <c r="C192" s="30" t="s">
        <v>197</v>
      </c>
      <c r="D192" s="31">
        <v>44770</v>
      </c>
      <c r="E192" s="37">
        <v>428.95</v>
      </c>
      <c r="F192" s="37">
        <v>431.01666666666671</v>
      </c>
      <c r="G192" s="38">
        <v>425.28333333333342</v>
      </c>
      <c r="H192" s="38">
        <v>421.61666666666673</v>
      </c>
      <c r="I192" s="38">
        <v>415.88333333333344</v>
      </c>
      <c r="J192" s="38">
        <v>434.68333333333339</v>
      </c>
      <c r="K192" s="38">
        <v>440.41666666666663</v>
      </c>
      <c r="L192" s="38">
        <v>444.08333333333337</v>
      </c>
      <c r="M192" s="28">
        <v>436.75</v>
      </c>
      <c r="N192" s="28">
        <v>427.35</v>
      </c>
      <c r="O192" s="39">
        <v>61443150</v>
      </c>
      <c r="P192" s="40">
        <v>1.1660918326646489E-2</v>
      </c>
    </row>
    <row r="193" spans="1:16" ht="12.75" customHeight="1">
      <c r="A193" s="28">
        <v>183</v>
      </c>
      <c r="B193" s="29" t="s">
        <v>168</v>
      </c>
      <c r="C193" s="30" t="s">
        <v>198</v>
      </c>
      <c r="D193" s="31">
        <v>44770</v>
      </c>
      <c r="E193" s="37">
        <v>221.65</v>
      </c>
      <c r="F193" s="37">
        <v>221.86666666666667</v>
      </c>
      <c r="G193" s="38">
        <v>220.13333333333335</v>
      </c>
      <c r="H193" s="38">
        <v>218.61666666666667</v>
      </c>
      <c r="I193" s="38">
        <v>216.88333333333335</v>
      </c>
      <c r="J193" s="38">
        <v>223.38333333333335</v>
      </c>
      <c r="K193" s="38">
        <v>225.1166666666667</v>
      </c>
      <c r="L193" s="38">
        <v>226.63333333333335</v>
      </c>
      <c r="M193" s="28">
        <v>223.6</v>
      </c>
      <c r="N193" s="28">
        <v>220.35</v>
      </c>
      <c r="O193" s="39">
        <v>81934875</v>
      </c>
      <c r="P193" s="40">
        <v>-1.1965324976598428E-2</v>
      </c>
    </row>
    <row r="194" spans="1:16" ht="12.75" customHeight="1">
      <c r="A194" s="28">
        <v>184</v>
      </c>
      <c r="B194" s="29" t="s">
        <v>119</v>
      </c>
      <c r="C194" s="30" t="s">
        <v>199</v>
      </c>
      <c r="D194" s="31">
        <v>44770</v>
      </c>
      <c r="E194" s="37">
        <v>908.5</v>
      </c>
      <c r="F194" s="37">
        <v>909.65</v>
      </c>
      <c r="G194" s="38">
        <v>901.5</v>
      </c>
      <c r="H194" s="38">
        <v>894.5</v>
      </c>
      <c r="I194" s="38">
        <v>886.35</v>
      </c>
      <c r="J194" s="38">
        <v>916.65</v>
      </c>
      <c r="K194" s="38">
        <v>924.79999999999984</v>
      </c>
      <c r="L194" s="38">
        <v>931.8</v>
      </c>
      <c r="M194" s="28">
        <v>917.8</v>
      </c>
      <c r="N194" s="28">
        <v>902.65</v>
      </c>
      <c r="O194" s="39">
        <v>32219675</v>
      </c>
      <c r="P194" s="40">
        <v>-3.0771253862844367E-3</v>
      </c>
    </row>
    <row r="195" spans="1:16" ht="12.75" customHeight="1">
      <c r="A195" s="28">
        <v>185</v>
      </c>
      <c r="B195" s="29" t="s">
        <v>86</v>
      </c>
      <c r="C195" s="30" t="s">
        <v>200</v>
      </c>
      <c r="D195" s="31">
        <v>44770</v>
      </c>
      <c r="E195" s="37">
        <v>3043.1</v>
      </c>
      <c r="F195" s="37">
        <v>3062.6166666666668</v>
      </c>
      <c r="G195" s="38">
        <v>3019.0833333333335</v>
      </c>
      <c r="H195" s="38">
        <v>2995.0666666666666</v>
      </c>
      <c r="I195" s="38">
        <v>2951.5333333333333</v>
      </c>
      <c r="J195" s="38">
        <v>3086.6333333333337</v>
      </c>
      <c r="K195" s="38">
        <v>3130.1666666666665</v>
      </c>
      <c r="L195" s="38">
        <v>3154.1833333333338</v>
      </c>
      <c r="M195" s="28">
        <v>3106.15</v>
      </c>
      <c r="N195" s="28">
        <v>3038.6</v>
      </c>
      <c r="O195" s="39">
        <v>15826200</v>
      </c>
      <c r="P195" s="40">
        <v>5.6199571545838586E-2</v>
      </c>
    </row>
    <row r="196" spans="1:16" ht="12.75" customHeight="1">
      <c r="A196" s="28">
        <v>186</v>
      </c>
      <c r="B196" s="29" t="s">
        <v>86</v>
      </c>
      <c r="C196" s="30" t="s">
        <v>201</v>
      </c>
      <c r="D196" s="31">
        <v>44770</v>
      </c>
      <c r="E196" s="37">
        <v>964.3</v>
      </c>
      <c r="F196" s="37">
        <v>967.51666666666677</v>
      </c>
      <c r="G196" s="38">
        <v>957.78333333333353</v>
      </c>
      <c r="H196" s="38">
        <v>951.26666666666677</v>
      </c>
      <c r="I196" s="38">
        <v>941.53333333333353</v>
      </c>
      <c r="J196" s="38">
        <v>974.03333333333353</v>
      </c>
      <c r="K196" s="38">
        <v>983.76666666666688</v>
      </c>
      <c r="L196" s="38">
        <v>990.28333333333353</v>
      </c>
      <c r="M196" s="28">
        <v>977.25</v>
      </c>
      <c r="N196" s="28">
        <v>961</v>
      </c>
      <c r="O196" s="39">
        <v>24564600</v>
      </c>
      <c r="P196" s="40">
        <v>-3.4183860334513488E-4</v>
      </c>
    </row>
    <row r="197" spans="1:16" ht="12.75" customHeight="1">
      <c r="A197" s="28">
        <v>187</v>
      </c>
      <c r="B197" s="29" t="s">
        <v>56</v>
      </c>
      <c r="C197" s="30" t="s">
        <v>202</v>
      </c>
      <c r="D197" s="31">
        <v>44770</v>
      </c>
      <c r="E197" s="37">
        <v>2120.0500000000002</v>
      </c>
      <c r="F197" s="37">
        <v>2127.8166666666671</v>
      </c>
      <c r="G197" s="38">
        <v>2108.233333333334</v>
      </c>
      <c r="H197" s="38">
        <v>2096.416666666667</v>
      </c>
      <c r="I197" s="38">
        <v>2076.8333333333339</v>
      </c>
      <c r="J197" s="38">
        <v>2139.6333333333341</v>
      </c>
      <c r="K197" s="38">
        <v>2159.2166666666672</v>
      </c>
      <c r="L197" s="38">
        <v>2171.0333333333342</v>
      </c>
      <c r="M197" s="28">
        <v>2147.4</v>
      </c>
      <c r="N197" s="28">
        <v>2116</v>
      </c>
      <c r="O197" s="39">
        <v>7903125</v>
      </c>
      <c r="P197" s="40">
        <v>1.0597487292605736E-2</v>
      </c>
    </row>
    <row r="198" spans="1:16" ht="12.75" customHeight="1">
      <c r="A198" s="28">
        <v>188</v>
      </c>
      <c r="B198" s="29" t="s">
        <v>47</v>
      </c>
      <c r="C198" s="30" t="s">
        <v>203</v>
      </c>
      <c r="D198" s="31">
        <v>44770</v>
      </c>
      <c r="E198" s="37">
        <v>1490.7</v>
      </c>
      <c r="F198" s="37">
        <v>1486.8499999999997</v>
      </c>
      <c r="G198" s="38">
        <v>1473.4499999999994</v>
      </c>
      <c r="H198" s="38">
        <v>1456.1999999999996</v>
      </c>
      <c r="I198" s="38">
        <v>1442.7999999999993</v>
      </c>
      <c r="J198" s="38">
        <v>1504.0999999999995</v>
      </c>
      <c r="K198" s="38">
        <v>1517.4999999999995</v>
      </c>
      <c r="L198" s="38">
        <v>1534.7499999999995</v>
      </c>
      <c r="M198" s="28">
        <v>1500.25</v>
      </c>
      <c r="N198" s="28">
        <v>1469.6</v>
      </c>
      <c r="O198" s="39">
        <v>1883000</v>
      </c>
      <c r="P198" s="40">
        <v>-3.9672044432689764E-3</v>
      </c>
    </row>
    <row r="199" spans="1:16" ht="12.75" customHeight="1">
      <c r="A199" s="28">
        <v>189</v>
      </c>
      <c r="B199" s="29" t="s">
        <v>168</v>
      </c>
      <c r="C199" s="30" t="s">
        <v>204</v>
      </c>
      <c r="D199" s="31">
        <v>44770</v>
      </c>
      <c r="E199" s="37">
        <v>479.7</v>
      </c>
      <c r="F199" s="37">
        <v>480.51666666666671</v>
      </c>
      <c r="G199" s="38">
        <v>474.28333333333342</v>
      </c>
      <c r="H199" s="38">
        <v>468.86666666666673</v>
      </c>
      <c r="I199" s="38">
        <v>462.63333333333344</v>
      </c>
      <c r="J199" s="38">
        <v>485.93333333333339</v>
      </c>
      <c r="K199" s="38">
        <v>492.16666666666663</v>
      </c>
      <c r="L199" s="38">
        <v>497.58333333333337</v>
      </c>
      <c r="M199" s="28">
        <v>486.75</v>
      </c>
      <c r="N199" s="28">
        <v>475.1</v>
      </c>
      <c r="O199" s="39">
        <v>3513000</v>
      </c>
      <c r="P199" s="40">
        <v>-1.4309764309764311E-2</v>
      </c>
    </row>
    <row r="200" spans="1:16" ht="12.75" customHeight="1">
      <c r="A200" s="28">
        <v>190</v>
      </c>
      <c r="B200" s="29" t="s">
        <v>44</v>
      </c>
      <c r="C200" s="30" t="s">
        <v>205</v>
      </c>
      <c r="D200" s="31">
        <v>44770</v>
      </c>
      <c r="E200" s="37">
        <v>1208.9000000000001</v>
      </c>
      <c r="F200" s="37">
        <v>1208.1500000000001</v>
      </c>
      <c r="G200" s="38">
        <v>1201.6500000000001</v>
      </c>
      <c r="H200" s="38">
        <v>1194.4000000000001</v>
      </c>
      <c r="I200" s="38">
        <v>1187.9000000000001</v>
      </c>
      <c r="J200" s="38">
        <v>1215.4000000000001</v>
      </c>
      <c r="K200" s="38">
        <v>1221.9000000000001</v>
      </c>
      <c r="L200" s="38">
        <v>1229.1500000000001</v>
      </c>
      <c r="M200" s="28">
        <v>1214.6500000000001</v>
      </c>
      <c r="N200" s="28">
        <v>1200.9000000000001</v>
      </c>
      <c r="O200" s="39">
        <v>4856775</v>
      </c>
      <c r="P200" s="40">
        <v>-1.4708045300779526E-2</v>
      </c>
    </row>
    <row r="201" spans="1:16" ht="12.75" customHeight="1">
      <c r="A201" s="28">
        <v>191</v>
      </c>
      <c r="B201" s="29" t="s">
        <v>49</v>
      </c>
      <c r="C201" s="30" t="s">
        <v>206</v>
      </c>
      <c r="D201" s="31">
        <v>44770</v>
      </c>
      <c r="E201" s="37">
        <v>854.85</v>
      </c>
      <c r="F201" s="37">
        <v>856.48333333333323</v>
      </c>
      <c r="G201" s="38">
        <v>848.96666666666647</v>
      </c>
      <c r="H201" s="38">
        <v>843.08333333333326</v>
      </c>
      <c r="I201" s="38">
        <v>835.56666666666649</v>
      </c>
      <c r="J201" s="38">
        <v>862.36666666666645</v>
      </c>
      <c r="K201" s="38">
        <v>869.8833333333331</v>
      </c>
      <c r="L201" s="38">
        <v>875.76666666666642</v>
      </c>
      <c r="M201" s="28">
        <v>864</v>
      </c>
      <c r="N201" s="28">
        <v>850.6</v>
      </c>
      <c r="O201" s="39">
        <v>9955400</v>
      </c>
      <c r="P201" s="40">
        <v>6.7959790457312753E-3</v>
      </c>
    </row>
    <row r="202" spans="1:16" ht="12.75" customHeight="1">
      <c r="A202" s="28">
        <v>192</v>
      </c>
      <c r="B202" s="29" t="s">
        <v>56</v>
      </c>
      <c r="C202" s="30" t="s">
        <v>207</v>
      </c>
      <c r="D202" s="31">
        <v>44770</v>
      </c>
      <c r="E202" s="37">
        <v>1619.45</v>
      </c>
      <c r="F202" s="37">
        <v>1620.8499999999997</v>
      </c>
      <c r="G202" s="38">
        <v>1610.1999999999994</v>
      </c>
      <c r="H202" s="38">
        <v>1600.9499999999996</v>
      </c>
      <c r="I202" s="38">
        <v>1590.2999999999993</v>
      </c>
      <c r="J202" s="38">
        <v>1630.0999999999995</v>
      </c>
      <c r="K202" s="38">
        <v>1640.7499999999995</v>
      </c>
      <c r="L202" s="38">
        <v>1649.9999999999995</v>
      </c>
      <c r="M202" s="28">
        <v>1631.5</v>
      </c>
      <c r="N202" s="28">
        <v>1611.6</v>
      </c>
      <c r="O202" s="39">
        <v>1108400</v>
      </c>
      <c r="P202" s="40">
        <v>1.7627616599338966E-2</v>
      </c>
    </row>
    <row r="203" spans="1:16" ht="12.75" customHeight="1">
      <c r="A203" s="28">
        <v>193</v>
      </c>
      <c r="B203" s="29" t="s">
        <v>42</v>
      </c>
      <c r="C203" s="30" t="s">
        <v>208</v>
      </c>
      <c r="D203" s="31">
        <v>44770</v>
      </c>
      <c r="E203" s="37">
        <v>5792.5</v>
      </c>
      <c r="F203" s="37">
        <v>5807.7333333333336</v>
      </c>
      <c r="G203" s="38">
        <v>5729.4666666666672</v>
      </c>
      <c r="H203" s="38">
        <v>5666.4333333333334</v>
      </c>
      <c r="I203" s="38">
        <v>5588.166666666667</v>
      </c>
      <c r="J203" s="38">
        <v>5870.7666666666673</v>
      </c>
      <c r="K203" s="38">
        <v>5949.0333333333338</v>
      </c>
      <c r="L203" s="38">
        <v>6012.0666666666675</v>
      </c>
      <c r="M203" s="28">
        <v>5886</v>
      </c>
      <c r="N203" s="28">
        <v>5744.7</v>
      </c>
      <c r="O203" s="39">
        <v>2891700</v>
      </c>
      <c r="P203" s="40">
        <v>5.1680244399185338E-2</v>
      </c>
    </row>
    <row r="204" spans="1:16" ht="12.75" customHeight="1">
      <c r="A204" s="28">
        <v>194</v>
      </c>
      <c r="B204" s="29" t="s">
        <v>38</v>
      </c>
      <c r="C204" s="30" t="s">
        <v>209</v>
      </c>
      <c r="D204" s="31">
        <v>44770</v>
      </c>
      <c r="E204" s="37">
        <v>671.8</v>
      </c>
      <c r="F204" s="37">
        <v>672.88333333333333</v>
      </c>
      <c r="G204" s="38">
        <v>667.91666666666663</v>
      </c>
      <c r="H204" s="38">
        <v>664.0333333333333</v>
      </c>
      <c r="I204" s="38">
        <v>659.06666666666661</v>
      </c>
      <c r="J204" s="38">
        <v>676.76666666666665</v>
      </c>
      <c r="K204" s="38">
        <v>681.73333333333335</v>
      </c>
      <c r="L204" s="38">
        <v>685.61666666666667</v>
      </c>
      <c r="M204" s="28">
        <v>677.85</v>
      </c>
      <c r="N204" s="28">
        <v>669</v>
      </c>
      <c r="O204" s="39">
        <v>21446100</v>
      </c>
      <c r="P204" s="40">
        <v>5.3016453382084099E-3</v>
      </c>
    </row>
    <row r="205" spans="1:16" ht="12.75" customHeight="1">
      <c r="A205" s="28">
        <v>195</v>
      </c>
      <c r="B205" s="29" t="s">
        <v>119</v>
      </c>
      <c r="C205" s="30" t="s">
        <v>210</v>
      </c>
      <c r="D205" s="31">
        <v>44770</v>
      </c>
      <c r="E205" s="37">
        <v>232.8</v>
      </c>
      <c r="F205" s="37">
        <v>231.76666666666668</v>
      </c>
      <c r="G205" s="38">
        <v>229.13333333333335</v>
      </c>
      <c r="H205" s="38">
        <v>225.46666666666667</v>
      </c>
      <c r="I205" s="38">
        <v>222.83333333333334</v>
      </c>
      <c r="J205" s="38">
        <v>235.43333333333337</v>
      </c>
      <c r="K205" s="38">
        <v>238.06666666666669</v>
      </c>
      <c r="L205" s="38">
        <v>241.73333333333338</v>
      </c>
      <c r="M205" s="28">
        <v>234.4</v>
      </c>
      <c r="N205" s="28">
        <v>228.1</v>
      </c>
      <c r="O205" s="39">
        <v>57342250</v>
      </c>
      <c r="P205" s="40">
        <v>-8.6819046598247546E-3</v>
      </c>
    </row>
    <row r="206" spans="1:16" ht="12.75" customHeight="1">
      <c r="A206" s="28">
        <v>196</v>
      </c>
      <c r="B206" s="29" t="s">
        <v>70</v>
      </c>
      <c r="C206" s="30" t="s">
        <v>211</v>
      </c>
      <c r="D206" s="31">
        <v>44770</v>
      </c>
      <c r="E206" s="37">
        <v>983.2</v>
      </c>
      <c r="F206" s="37">
        <v>979.06666666666661</v>
      </c>
      <c r="G206" s="38">
        <v>966.13333333333321</v>
      </c>
      <c r="H206" s="38">
        <v>949.06666666666661</v>
      </c>
      <c r="I206" s="38">
        <v>936.13333333333321</v>
      </c>
      <c r="J206" s="38">
        <v>996.13333333333321</v>
      </c>
      <c r="K206" s="38">
        <v>1009.0666666666666</v>
      </c>
      <c r="L206" s="38">
        <v>1026.1333333333332</v>
      </c>
      <c r="M206" s="28">
        <v>992</v>
      </c>
      <c r="N206" s="28">
        <v>962</v>
      </c>
      <c r="O206" s="39">
        <v>4608500</v>
      </c>
      <c r="P206" s="40">
        <v>-5.2041550961637352E-2</v>
      </c>
    </row>
    <row r="207" spans="1:16" ht="12.75" customHeight="1">
      <c r="A207" s="28">
        <v>197</v>
      </c>
      <c r="B207" s="29" t="s">
        <v>70</v>
      </c>
      <c r="C207" s="30" t="s">
        <v>280</v>
      </c>
      <c r="D207" s="31">
        <v>44770</v>
      </c>
      <c r="E207" s="37">
        <v>1648.85</v>
      </c>
      <c r="F207" s="37">
        <v>1646.3500000000001</v>
      </c>
      <c r="G207" s="38">
        <v>1626.7000000000003</v>
      </c>
      <c r="H207" s="38">
        <v>1604.5500000000002</v>
      </c>
      <c r="I207" s="38">
        <v>1584.9000000000003</v>
      </c>
      <c r="J207" s="38">
        <v>1668.5000000000002</v>
      </c>
      <c r="K207" s="38">
        <v>1688.1500000000003</v>
      </c>
      <c r="L207" s="38">
        <v>1710.3000000000002</v>
      </c>
      <c r="M207" s="28">
        <v>1666</v>
      </c>
      <c r="N207" s="28">
        <v>1624.2</v>
      </c>
      <c r="O207" s="39">
        <v>530600</v>
      </c>
      <c r="P207" s="40">
        <v>5.3050397877984082E-3</v>
      </c>
    </row>
    <row r="208" spans="1:16" ht="12.75" customHeight="1">
      <c r="A208" s="28">
        <v>198</v>
      </c>
      <c r="B208" s="29" t="s">
        <v>86</v>
      </c>
      <c r="C208" s="30" t="s">
        <v>212</v>
      </c>
      <c r="D208" s="31">
        <v>44770</v>
      </c>
      <c r="E208" s="37">
        <v>408.4</v>
      </c>
      <c r="F208" s="37">
        <v>409.89999999999992</v>
      </c>
      <c r="G208" s="38">
        <v>404.84999999999985</v>
      </c>
      <c r="H208" s="38">
        <v>401.29999999999995</v>
      </c>
      <c r="I208" s="38">
        <v>396.24999999999989</v>
      </c>
      <c r="J208" s="38">
        <v>413.44999999999982</v>
      </c>
      <c r="K208" s="38">
        <v>418.49999999999989</v>
      </c>
      <c r="L208" s="38">
        <v>422.04999999999978</v>
      </c>
      <c r="M208" s="28">
        <v>414.95</v>
      </c>
      <c r="N208" s="28">
        <v>406.35</v>
      </c>
      <c r="O208" s="39">
        <v>42738000</v>
      </c>
      <c r="P208" s="40">
        <v>-3.19533527696793E-3</v>
      </c>
    </row>
    <row r="209" spans="1:16" ht="12.75" customHeight="1">
      <c r="A209" s="28">
        <v>199</v>
      </c>
      <c r="B209" s="29" t="s">
        <v>180</v>
      </c>
      <c r="C209" s="30" t="s">
        <v>213</v>
      </c>
      <c r="D209" s="31">
        <v>44770</v>
      </c>
      <c r="E209" s="37">
        <v>223.95</v>
      </c>
      <c r="F209" s="37">
        <v>223.54999999999998</v>
      </c>
      <c r="G209" s="38">
        <v>221.09999999999997</v>
      </c>
      <c r="H209" s="38">
        <v>218.24999999999997</v>
      </c>
      <c r="I209" s="38">
        <v>215.79999999999995</v>
      </c>
      <c r="J209" s="38">
        <v>226.39999999999998</v>
      </c>
      <c r="K209" s="38">
        <v>228.84999999999997</v>
      </c>
      <c r="L209" s="38">
        <v>231.7</v>
      </c>
      <c r="M209" s="28">
        <v>226</v>
      </c>
      <c r="N209" s="28">
        <v>220.7</v>
      </c>
      <c r="O209" s="39">
        <v>79572000</v>
      </c>
      <c r="P209" s="40">
        <v>-1.0704561560553504E-2</v>
      </c>
    </row>
    <row r="210" spans="1:16" ht="12.75" customHeight="1">
      <c r="A210" s="28">
        <v>200</v>
      </c>
      <c r="B210" s="29" t="s">
        <v>47</v>
      </c>
      <c r="C210" s="30" t="s">
        <v>830</v>
      </c>
      <c r="D210" s="31">
        <v>44770</v>
      </c>
      <c r="E210" s="37">
        <v>367.2</v>
      </c>
      <c r="F210" s="37">
        <v>365.61666666666662</v>
      </c>
      <c r="G210" s="38">
        <v>362.98333333333323</v>
      </c>
      <c r="H210" s="38">
        <v>358.76666666666659</v>
      </c>
      <c r="I210" s="38">
        <v>356.13333333333321</v>
      </c>
      <c r="J210" s="38">
        <v>369.83333333333326</v>
      </c>
      <c r="K210" s="38">
        <v>372.46666666666658</v>
      </c>
      <c r="L210" s="38">
        <v>376.68333333333328</v>
      </c>
      <c r="M210" s="28">
        <v>368.25</v>
      </c>
      <c r="N210" s="28">
        <v>361.4</v>
      </c>
      <c r="O210" s="39">
        <v>11597400</v>
      </c>
      <c r="P210" s="40">
        <v>-3.103180760279286E-4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8"/>
      <c r="B213" s="300"/>
      <c r="C213" s="279"/>
      <c r="D213" s="301"/>
      <c r="E213" s="280"/>
      <c r="F213" s="280"/>
      <c r="G213" s="302"/>
      <c r="H213" s="302"/>
      <c r="I213" s="302"/>
      <c r="J213" s="302"/>
      <c r="K213" s="302"/>
      <c r="L213" s="302"/>
      <c r="M213" s="279"/>
      <c r="N213" s="279"/>
      <c r="O213" s="303"/>
      <c r="P213" s="304"/>
    </row>
    <row r="214" spans="1:16" ht="12.75" customHeight="1">
      <c r="A214" s="28"/>
      <c r="B214" s="300"/>
      <c r="C214" s="279"/>
      <c r="D214" s="301"/>
      <c r="E214" s="280"/>
      <c r="F214" s="280"/>
      <c r="G214" s="302"/>
      <c r="H214" s="302"/>
      <c r="I214" s="302"/>
      <c r="J214" s="302"/>
      <c r="K214" s="302"/>
      <c r="L214" s="302"/>
      <c r="M214" s="279"/>
      <c r="N214" s="279"/>
      <c r="O214" s="303"/>
      <c r="P214" s="304"/>
    </row>
    <row r="215" spans="1:16" ht="12.75" customHeight="1">
      <c r="A215" s="279"/>
      <c r="B215" s="42"/>
      <c r="C215" s="41"/>
      <c r="D215" s="43"/>
      <c r="E215" s="44"/>
      <c r="F215" s="44"/>
      <c r="G215" s="45"/>
      <c r="H215" s="45"/>
      <c r="I215" s="45"/>
      <c r="J215" s="45"/>
      <c r="K215" s="45"/>
      <c r="L215" s="1"/>
      <c r="M215" s="1"/>
      <c r="N215" s="1"/>
      <c r="O215" s="1"/>
      <c r="P215" s="1"/>
    </row>
    <row r="216" spans="1:16" ht="12.75" customHeight="1">
      <c r="A216" s="279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</row>
    <row r="520" spans="1:16" ht="12.75" customHeight="1">
      <c r="A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G21" sqref="G2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44756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8" t="s">
        <v>16</v>
      </c>
      <c r="B8" s="470"/>
      <c r="C8" s="474" t="s">
        <v>20</v>
      </c>
      <c r="D8" s="474" t="s">
        <v>21</v>
      </c>
      <c r="E8" s="465" t="s">
        <v>22</v>
      </c>
      <c r="F8" s="466"/>
      <c r="G8" s="467"/>
      <c r="H8" s="465" t="s">
        <v>23</v>
      </c>
      <c r="I8" s="466"/>
      <c r="J8" s="467"/>
      <c r="K8" s="23"/>
      <c r="L8" s="50"/>
      <c r="M8" s="50"/>
      <c r="N8" s="1"/>
      <c r="O8" s="1"/>
    </row>
    <row r="9" spans="1:15" ht="36" customHeight="1">
      <c r="A9" s="472"/>
      <c r="B9" s="473"/>
      <c r="C9" s="473"/>
      <c r="D9" s="47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15966.65</v>
      </c>
      <c r="D10" s="32">
        <v>16018.933333333334</v>
      </c>
      <c r="E10" s="32">
        <v>15897.866666666669</v>
      </c>
      <c r="F10" s="32">
        <v>15829.083333333334</v>
      </c>
      <c r="G10" s="32">
        <v>15708.016666666668</v>
      </c>
      <c r="H10" s="32">
        <v>16087.716666666669</v>
      </c>
      <c r="I10" s="32">
        <v>16208.783333333335</v>
      </c>
      <c r="J10" s="32">
        <v>16277.566666666669</v>
      </c>
      <c r="K10" s="34">
        <v>16140</v>
      </c>
      <c r="L10" s="34">
        <v>15950.15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34827.800000000003</v>
      </c>
      <c r="D11" s="37">
        <v>34964.51666666667</v>
      </c>
      <c r="E11" s="37">
        <v>34620.883333333339</v>
      </c>
      <c r="F11" s="37">
        <v>34413.966666666667</v>
      </c>
      <c r="G11" s="37">
        <v>34070.333333333336</v>
      </c>
      <c r="H11" s="37">
        <v>35171.433333333342</v>
      </c>
      <c r="I11" s="37">
        <v>35515.066666666673</v>
      </c>
      <c r="J11" s="37">
        <v>35721.983333333344</v>
      </c>
      <c r="K11" s="28">
        <v>35308.15</v>
      </c>
      <c r="L11" s="28">
        <v>34757.599999999999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2395.1999999999998</v>
      </c>
      <c r="D12" s="37">
        <v>2391.9499999999998</v>
      </c>
      <c r="E12" s="37">
        <v>2381.2999999999997</v>
      </c>
      <c r="F12" s="37">
        <v>2367.4</v>
      </c>
      <c r="G12" s="37">
        <v>2356.75</v>
      </c>
      <c r="H12" s="37">
        <v>2405.8499999999995</v>
      </c>
      <c r="I12" s="37">
        <v>2416.4999999999991</v>
      </c>
      <c r="J12" s="37">
        <v>2430.3999999999992</v>
      </c>
      <c r="K12" s="28">
        <v>2402.6</v>
      </c>
      <c r="L12" s="28">
        <v>2378.0500000000002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4613.1000000000004</v>
      </c>
      <c r="D13" s="37">
        <v>4631.083333333333</v>
      </c>
      <c r="E13" s="37">
        <v>4588.9666666666662</v>
      </c>
      <c r="F13" s="37">
        <v>4564.833333333333</v>
      </c>
      <c r="G13" s="37">
        <v>4522.7166666666662</v>
      </c>
      <c r="H13" s="37">
        <v>4655.2166666666662</v>
      </c>
      <c r="I13" s="37">
        <v>4697.333333333333</v>
      </c>
      <c r="J13" s="37">
        <v>4721.4666666666662</v>
      </c>
      <c r="K13" s="28">
        <v>4673.2</v>
      </c>
      <c r="L13" s="28">
        <v>4606.95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26949.75</v>
      </c>
      <c r="D14" s="37">
        <v>27023.316666666666</v>
      </c>
      <c r="E14" s="37">
        <v>26799.183333333331</v>
      </c>
      <c r="F14" s="37">
        <v>26648.616666666665</v>
      </c>
      <c r="G14" s="37">
        <v>26424.48333333333</v>
      </c>
      <c r="H14" s="37">
        <v>27173.883333333331</v>
      </c>
      <c r="I14" s="37">
        <v>27398.016666666663</v>
      </c>
      <c r="J14" s="37">
        <v>27548.583333333332</v>
      </c>
      <c r="K14" s="28">
        <v>27247.45</v>
      </c>
      <c r="L14" s="28">
        <v>26872.75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3792.25</v>
      </c>
      <c r="D15" s="37">
        <v>3794.5</v>
      </c>
      <c r="E15" s="37">
        <v>3776.95</v>
      </c>
      <c r="F15" s="37">
        <v>3761.6499999999996</v>
      </c>
      <c r="G15" s="37">
        <v>3744.0999999999995</v>
      </c>
      <c r="H15" s="37">
        <v>3809.8</v>
      </c>
      <c r="I15" s="37">
        <v>3827.3500000000004</v>
      </c>
      <c r="J15" s="37">
        <v>3842.6500000000005</v>
      </c>
      <c r="K15" s="28">
        <v>3812.05</v>
      </c>
      <c r="L15" s="28">
        <v>3779.2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7660.85</v>
      </c>
      <c r="D16" s="37">
        <v>7664.2000000000007</v>
      </c>
      <c r="E16" s="37">
        <v>7633.3500000000013</v>
      </c>
      <c r="F16" s="37">
        <v>7605.85</v>
      </c>
      <c r="G16" s="37">
        <v>7575.0000000000009</v>
      </c>
      <c r="H16" s="37">
        <v>7691.7000000000016</v>
      </c>
      <c r="I16" s="37">
        <v>7722.55</v>
      </c>
      <c r="J16" s="37">
        <v>7750.050000000002</v>
      </c>
      <c r="K16" s="28">
        <v>7695.05</v>
      </c>
      <c r="L16" s="28">
        <v>7636.7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2544.6999999999998</v>
      </c>
      <c r="D17" s="37">
        <v>2543.9833333333331</v>
      </c>
      <c r="E17" s="37">
        <v>2515.7166666666662</v>
      </c>
      <c r="F17" s="37">
        <v>2486.7333333333331</v>
      </c>
      <c r="G17" s="37">
        <v>2458.4666666666662</v>
      </c>
      <c r="H17" s="37">
        <v>2572.9666666666662</v>
      </c>
      <c r="I17" s="37">
        <v>2601.2333333333336</v>
      </c>
      <c r="J17" s="37">
        <v>2630.2166666666662</v>
      </c>
      <c r="K17" s="28">
        <v>2572.25</v>
      </c>
      <c r="L17" s="28">
        <v>2515</v>
      </c>
      <c r="M17" s="28">
        <v>1.8731100000000001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2173.5500000000002</v>
      </c>
      <c r="D18" s="37">
        <v>2174.8166666666671</v>
      </c>
      <c r="E18" s="37">
        <v>2162.733333333334</v>
      </c>
      <c r="F18" s="37">
        <v>2151.916666666667</v>
      </c>
      <c r="G18" s="37">
        <v>2139.8333333333339</v>
      </c>
      <c r="H18" s="37">
        <v>2185.6333333333341</v>
      </c>
      <c r="I18" s="37">
        <v>2197.7166666666672</v>
      </c>
      <c r="J18" s="37">
        <v>2208.5333333333342</v>
      </c>
      <c r="K18" s="28">
        <v>2186.9</v>
      </c>
      <c r="L18" s="28">
        <v>2164</v>
      </c>
      <c r="M18" s="28">
        <v>2.18371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571.15</v>
      </c>
      <c r="D19" s="37">
        <v>574.26666666666665</v>
      </c>
      <c r="E19" s="37">
        <v>563.63333333333333</v>
      </c>
      <c r="F19" s="37">
        <v>556.11666666666667</v>
      </c>
      <c r="G19" s="37">
        <v>545.48333333333335</v>
      </c>
      <c r="H19" s="37">
        <v>581.7833333333333</v>
      </c>
      <c r="I19" s="37">
        <v>592.41666666666652</v>
      </c>
      <c r="J19" s="37">
        <v>599.93333333333328</v>
      </c>
      <c r="K19" s="28">
        <v>584.9</v>
      </c>
      <c r="L19" s="28">
        <v>566.75</v>
      </c>
      <c r="M19" s="28">
        <v>8.8996399999999998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19557.5</v>
      </c>
      <c r="D20" s="37">
        <v>19523.149999999998</v>
      </c>
      <c r="E20" s="37">
        <v>19359.299999999996</v>
      </c>
      <c r="F20" s="37">
        <v>19161.099999999999</v>
      </c>
      <c r="G20" s="37">
        <v>18997.249999999996</v>
      </c>
      <c r="H20" s="37">
        <v>19721.349999999995</v>
      </c>
      <c r="I20" s="37">
        <v>19885.199999999993</v>
      </c>
      <c r="J20" s="37">
        <v>20083.399999999994</v>
      </c>
      <c r="K20" s="28">
        <v>19687</v>
      </c>
      <c r="L20" s="28">
        <v>19324.95</v>
      </c>
      <c r="M20" s="28">
        <v>8.4250000000000005E-2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2353.5</v>
      </c>
      <c r="D21" s="37">
        <v>2357.2833333333333</v>
      </c>
      <c r="E21" s="37">
        <v>2329.9166666666665</v>
      </c>
      <c r="F21" s="37">
        <v>2306.333333333333</v>
      </c>
      <c r="G21" s="37">
        <v>2278.9666666666662</v>
      </c>
      <c r="H21" s="37">
        <v>2380.8666666666668</v>
      </c>
      <c r="I21" s="37">
        <v>2408.2333333333336</v>
      </c>
      <c r="J21" s="37">
        <v>2431.8166666666671</v>
      </c>
      <c r="K21" s="28">
        <v>2384.65</v>
      </c>
      <c r="L21" s="28">
        <v>2333.6999999999998</v>
      </c>
      <c r="M21" s="28">
        <v>9.8218499999999995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2104.75</v>
      </c>
      <c r="D22" s="37">
        <v>2191.25</v>
      </c>
      <c r="E22" s="37">
        <v>1998.5</v>
      </c>
      <c r="F22" s="37">
        <v>1892.25</v>
      </c>
      <c r="G22" s="37">
        <v>1699.5</v>
      </c>
      <c r="H22" s="37">
        <v>2297.5</v>
      </c>
      <c r="I22" s="37">
        <v>2490.25</v>
      </c>
      <c r="J22" s="37">
        <v>2596.5</v>
      </c>
      <c r="K22" s="28">
        <v>2384</v>
      </c>
      <c r="L22" s="28">
        <v>2085</v>
      </c>
      <c r="M22" s="28">
        <v>66.616739999999993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726.75</v>
      </c>
      <c r="D23" s="37">
        <v>730.0333333333333</v>
      </c>
      <c r="E23" s="37">
        <v>721.06666666666661</v>
      </c>
      <c r="F23" s="37">
        <v>715.38333333333333</v>
      </c>
      <c r="G23" s="37">
        <v>706.41666666666663</v>
      </c>
      <c r="H23" s="37">
        <v>735.71666666666658</v>
      </c>
      <c r="I23" s="37">
        <v>744.68333333333328</v>
      </c>
      <c r="J23" s="37">
        <v>750.36666666666656</v>
      </c>
      <c r="K23" s="28">
        <v>739</v>
      </c>
      <c r="L23" s="28">
        <v>724.35</v>
      </c>
      <c r="M23" s="28">
        <v>23.735530000000001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2672.1</v>
      </c>
      <c r="D24" s="37">
        <v>2728.5333333333333</v>
      </c>
      <c r="E24" s="37">
        <v>2589.5666666666666</v>
      </c>
      <c r="F24" s="37">
        <v>2507.0333333333333</v>
      </c>
      <c r="G24" s="37">
        <v>2368.0666666666666</v>
      </c>
      <c r="H24" s="37">
        <v>2811.0666666666666</v>
      </c>
      <c r="I24" s="37">
        <v>2950.0333333333328</v>
      </c>
      <c r="J24" s="37">
        <v>3032.5666666666666</v>
      </c>
      <c r="K24" s="28">
        <v>2867.5</v>
      </c>
      <c r="L24" s="28">
        <v>2646</v>
      </c>
      <c r="M24" s="28">
        <v>7.1523899999999996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2730.8</v>
      </c>
      <c r="D25" s="37">
        <v>2717.4833333333331</v>
      </c>
      <c r="E25" s="37">
        <v>2633.8666666666663</v>
      </c>
      <c r="F25" s="37">
        <v>2536.9333333333334</v>
      </c>
      <c r="G25" s="37">
        <v>2453.3166666666666</v>
      </c>
      <c r="H25" s="37">
        <v>2814.4166666666661</v>
      </c>
      <c r="I25" s="37">
        <v>2898.0333333333328</v>
      </c>
      <c r="J25" s="37">
        <v>2994.9666666666658</v>
      </c>
      <c r="K25" s="28">
        <v>2801.1</v>
      </c>
      <c r="L25" s="28">
        <v>2620.5500000000002</v>
      </c>
      <c r="M25" s="28">
        <v>4.17422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92.6</v>
      </c>
      <c r="D26" s="37">
        <v>92.966666666666654</v>
      </c>
      <c r="E26" s="37">
        <v>91.783333333333303</v>
      </c>
      <c r="F26" s="37">
        <v>90.966666666666654</v>
      </c>
      <c r="G26" s="37">
        <v>89.783333333333303</v>
      </c>
      <c r="H26" s="37">
        <v>93.783333333333303</v>
      </c>
      <c r="I26" s="37">
        <v>94.966666666666669</v>
      </c>
      <c r="J26" s="37">
        <v>95.783333333333303</v>
      </c>
      <c r="K26" s="28">
        <v>94.15</v>
      </c>
      <c r="L26" s="28">
        <v>92.15</v>
      </c>
      <c r="M26" s="28">
        <v>10.49887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254.95</v>
      </c>
      <c r="D27" s="37">
        <v>256.08333333333331</v>
      </c>
      <c r="E27" s="37">
        <v>252.36666666666662</v>
      </c>
      <c r="F27" s="37">
        <v>249.7833333333333</v>
      </c>
      <c r="G27" s="37">
        <v>246.06666666666661</v>
      </c>
      <c r="H27" s="37">
        <v>258.66666666666663</v>
      </c>
      <c r="I27" s="37">
        <v>262.38333333333333</v>
      </c>
      <c r="J27" s="37">
        <v>264.96666666666664</v>
      </c>
      <c r="K27" s="28">
        <v>259.8</v>
      </c>
      <c r="L27" s="28">
        <v>253.5</v>
      </c>
      <c r="M27" s="28">
        <v>11.22071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721.65</v>
      </c>
      <c r="D28" s="37">
        <v>724.56666666666661</v>
      </c>
      <c r="E28" s="37">
        <v>716.08333333333326</v>
      </c>
      <c r="F28" s="37">
        <v>710.51666666666665</v>
      </c>
      <c r="G28" s="37">
        <v>702.0333333333333</v>
      </c>
      <c r="H28" s="37">
        <v>730.13333333333321</v>
      </c>
      <c r="I28" s="37">
        <v>738.61666666666656</v>
      </c>
      <c r="J28" s="37">
        <v>744.18333333333317</v>
      </c>
      <c r="K28" s="28">
        <v>733.05</v>
      </c>
      <c r="L28" s="28">
        <v>719</v>
      </c>
      <c r="M28" s="28">
        <v>1.0172600000000001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3140.55</v>
      </c>
      <c r="D29" s="37">
        <v>3125.8166666666671</v>
      </c>
      <c r="E29" s="37">
        <v>3089.733333333334</v>
      </c>
      <c r="F29" s="37">
        <v>3038.916666666667</v>
      </c>
      <c r="G29" s="37">
        <v>3002.8333333333339</v>
      </c>
      <c r="H29" s="37">
        <v>3176.6333333333341</v>
      </c>
      <c r="I29" s="37">
        <v>3212.7166666666672</v>
      </c>
      <c r="J29" s="37">
        <v>3263.5333333333342</v>
      </c>
      <c r="K29" s="28">
        <v>3161.9</v>
      </c>
      <c r="L29" s="28">
        <v>3075</v>
      </c>
      <c r="M29" s="28">
        <v>1.0097499999999999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371.2</v>
      </c>
      <c r="D30" s="37">
        <v>371.81666666666666</v>
      </c>
      <c r="E30" s="37">
        <v>369.68333333333334</v>
      </c>
      <c r="F30" s="37">
        <v>368.16666666666669</v>
      </c>
      <c r="G30" s="37">
        <v>366.03333333333336</v>
      </c>
      <c r="H30" s="37">
        <v>373.33333333333331</v>
      </c>
      <c r="I30" s="37">
        <v>375.46666666666664</v>
      </c>
      <c r="J30" s="37">
        <v>376.98333333333329</v>
      </c>
      <c r="K30" s="28">
        <v>373.95</v>
      </c>
      <c r="L30" s="28">
        <v>370.3</v>
      </c>
      <c r="M30" s="28">
        <v>22.91028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3868.3</v>
      </c>
      <c r="D31" s="37">
        <v>3896.15</v>
      </c>
      <c r="E31" s="37">
        <v>3833.3500000000004</v>
      </c>
      <c r="F31" s="37">
        <v>3798.4</v>
      </c>
      <c r="G31" s="37">
        <v>3735.6000000000004</v>
      </c>
      <c r="H31" s="37">
        <v>3931.1000000000004</v>
      </c>
      <c r="I31" s="37">
        <v>3993.9000000000005</v>
      </c>
      <c r="J31" s="37">
        <v>4028.8500000000004</v>
      </c>
      <c r="K31" s="28">
        <v>3958.95</v>
      </c>
      <c r="L31" s="28">
        <v>3861.2</v>
      </c>
      <c r="M31" s="28">
        <v>3.85514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207.15</v>
      </c>
      <c r="D32" s="37">
        <v>207.91666666666666</v>
      </c>
      <c r="E32" s="37">
        <v>205.58333333333331</v>
      </c>
      <c r="F32" s="37">
        <v>204.01666666666665</v>
      </c>
      <c r="G32" s="37">
        <v>201.68333333333331</v>
      </c>
      <c r="H32" s="37">
        <v>209.48333333333332</v>
      </c>
      <c r="I32" s="37">
        <v>211.81666666666663</v>
      </c>
      <c r="J32" s="37">
        <v>213.38333333333333</v>
      </c>
      <c r="K32" s="28">
        <v>210.25</v>
      </c>
      <c r="L32" s="28">
        <v>206.35</v>
      </c>
      <c r="M32" s="28">
        <v>14.395989999999999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143.1</v>
      </c>
      <c r="D33" s="37">
        <v>143.44999999999999</v>
      </c>
      <c r="E33" s="37">
        <v>141.94999999999999</v>
      </c>
      <c r="F33" s="37">
        <v>140.80000000000001</v>
      </c>
      <c r="G33" s="37">
        <v>139.30000000000001</v>
      </c>
      <c r="H33" s="37">
        <v>144.59999999999997</v>
      </c>
      <c r="I33" s="37">
        <v>146.09999999999997</v>
      </c>
      <c r="J33" s="37">
        <v>147.24999999999994</v>
      </c>
      <c r="K33" s="28">
        <v>144.94999999999999</v>
      </c>
      <c r="L33" s="28">
        <v>142.30000000000001</v>
      </c>
      <c r="M33" s="28">
        <v>54.178890000000003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2941.2</v>
      </c>
      <c r="D34" s="37">
        <v>2945.4</v>
      </c>
      <c r="E34" s="37">
        <v>2921.8500000000004</v>
      </c>
      <c r="F34" s="37">
        <v>2902.5000000000005</v>
      </c>
      <c r="G34" s="37">
        <v>2878.9500000000007</v>
      </c>
      <c r="H34" s="37">
        <v>2964.75</v>
      </c>
      <c r="I34" s="37">
        <v>2988.3</v>
      </c>
      <c r="J34" s="37">
        <v>3007.6499999999996</v>
      </c>
      <c r="K34" s="28">
        <v>2968.95</v>
      </c>
      <c r="L34" s="28">
        <v>2926.05</v>
      </c>
      <c r="M34" s="28">
        <v>21.537120000000002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1773.2</v>
      </c>
      <c r="D35" s="37">
        <v>1749.7333333333333</v>
      </c>
      <c r="E35" s="37">
        <v>1713.6666666666667</v>
      </c>
      <c r="F35" s="37">
        <v>1654.1333333333334</v>
      </c>
      <c r="G35" s="37">
        <v>1618.0666666666668</v>
      </c>
      <c r="H35" s="37">
        <v>1809.2666666666667</v>
      </c>
      <c r="I35" s="37">
        <v>1845.3333333333333</v>
      </c>
      <c r="J35" s="37">
        <v>1904.8666666666666</v>
      </c>
      <c r="K35" s="28">
        <v>1785.8</v>
      </c>
      <c r="L35" s="28">
        <v>1690.2</v>
      </c>
      <c r="M35" s="28">
        <v>3.8617599999999999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559.45000000000005</v>
      </c>
      <c r="D36" s="37">
        <v>552.43333333333339</v>
      </c>
      <c r="E36" s="37">
        <v>543.86666666666679</v>
      </c>
      <c r="F36" s="37">
        <v>528.28333333333342</v>
      </c>
      <c r="G36" s="37">
        <v>519.71666666666681</v>
      </c>
      <c r="H36" s="37">
        <v>568.01666666666677</v>
      </c>
      <c r="I36" s="37">
        <v>576.58333333333337</v>
      </c>
      <c r="J36" s="37">
        <v>592.16666666666674</v>
      </c>
      <c r="K36" s="28">
        <v>561</v>
      </c>
      <c r="L36" s="28">
        <v>536.85</v>
      </c>
      <c r="M36" s="28">
        <v>26.3903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3883.35</v>
      </c>
      <c r="D37" s="37">
        <v>3899.1166666666668</v>
      </c>
      <c r="E37" s="37">
        <v>3854.2333333333336</v>
      </c>
      <c r="F37" s="37">
        <v>3825.1166666666668</v>
      </c>
      <c r="G37" s="37">
        <v>3780.2333333333336</v>
      </c>
      <c r="H37" s="37">
        <v>3928.2333333333336</v>
      </c>
      <c r="I37" s="37">
        <v>3973.1166666666668</v>
      </c>
      <c r="J37" s="37">
        <v>4002.2333333333336</v>
      </c>
      <c r="K37" s="28">
        <v>3944</v>
      </c>
      <c r="L37" s="28">
        <v>3870</v>
      </c>
      <c r="M37" s="28">
        <v>4.2370400000000004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679.9</v>
      </c>
      <c r="D38" s="37">
        <v>680.61666666666667</v>
      </c>
      <c r="E38" s="37">
        <v>676.23333333333335</v>
      </c>
      <c r="F38" s="37">
        <v>672.56666666666672</v>
      </c>
      <c r="G38" s="37">
        <v>668.18333333333339</v>
      </c>
      <c r="H38" s="37">
        <v>684.2833333333333</v>
      </c>
      <c r="I38" s="37">
        <v>688.66666666666674</v>
      </c>
      <c r="J38" s="37">
        <v>692.33333333333326</v>
      </c>
      <c r="K38" s="28">
        <v>685</v>
      </c>
      <c r="L38" s="28">
        <v>676.95</v>
      </c>
      <c r="M38" s="28">
        <v>96.146739999999994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3860.75</v>
      </c>
      <c r="D39" s="37">
        <v>3862.5666666666671</v>
      </c>
      <c r="E39" s="37">
        <v>3846.1833333333343</v>
      </c>
      <c r="F39" s="37">
        <v>3831.6166666666672</v>
      </c>
      <c r="G39" s="37">
        <v>3815.2333333333345</v>
      </c>
      <c r="H39" s="37">
        <v>3877.1333333333341</v>
      </c>
      <c r="I39" s="37">
        <v>3893.5166666666664</v>
      </c>
      <c r="J39" s="37">
        <v>3908.0833333333339</v>
      </c>
      <c r="K39" s="28">
        <v>3878.95</v>
      </c>
      <c r="L39" s="28">
        <v>3848</v>
      </c>
      <c r="M39" s="28">
        <v>3.08508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5878.9</v>
      </c>
      <c r="D40" s="37">
        <v>5908.166666666667</v>
      </c>
      <c r="E40" s="37">
        <v>5837.3333333333339</v>
      </c>
      <c r="F40" s="37">
        <v>5795.7666666666673</v>
      </c>
      <c r="G40" s="37">
        <v>5724.9333333333343</v>
      </c>
      <c r="H40" s="37">
        <v>5949.7333333333336</v>
      </c>
      <c r="I40" s="37">
        <v>6020.5666666666675</v>
      </c>
      <c r="J40" s="37">
        <v>6062.1333333333332</v>
      </c>
      <c r="K40" s="28">
        <v>5979</v>
      </c>
      <c r="L40" s="28">
        <v>5866.6</v>
      </c>
      <c r="M40" s="28">
        <v>8.8693399999999993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11770.2</v>
      </c>
      <c r="D41" s="37">
        <v>11870.066666666666</v>
      </c>
      <c r="E41" s="37">
        <v>11620.133333333331</v>
      </c>
      <c r="F41" s="37">
        <v>11470.066666666666</v>
      </c>
      <c r="G41" s="37">
        <v>11220.133333333331</v>
      </c>
      <c r="H41" s="37">
        <v>12020.133333333331</v>
      </c>
      <c r="I41" s="37">
        <v>12270.066666666666</v>
      </c>
      <c r="J41" s="37">
        <v>12420.133333333331</v>
      </c>
      <c r="K41" s="28">
        <v>12120</v>
      </c>
      <c r="L41" s="28">
        <v>11720</v>
      </c>
      <c r="M41" s="28">
        <v>2.6724899999999998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4800.3500000000004</v>
      </c>
      <c r="D42" s="37">
        <v>4848.6333333333341</v>
      </c>
      <c r="E42" s="37">
        <v>4731.7166666666681</v>
      </c>
      <c r="F42" s="37">
        <v>4663.0833333333339</v>
      </c>
      <c r="G42" s="37">
        <v>4546.1666666666679</v>
      </c>
      <c r="H42" s="37">
        <v>4917.2666666666682</v>
      </c>
      <c r="I42" s="37">
        <v>5034.1833333333343</v>
      </c>
      <c r="J42" s="37">
        <v>5102.8166666666684</v>
      </c>
      <c r="K42" s="28">
        <v>4965.55</v>
      </c>
      <c r="L42" s="28">
        <v>4780</v>
      </c>
      <c r="M42" s="28">
        <v>0.18786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2294.9</v>
      </c>
      <c r="D43" s="37">
        <v>2309.4833333333336</v>
      </c>
      <c r="E43" s="37">
        <v>2276.3166666666671</v>
      </c>
      <c r="F43" s="37">
        <v>2257.7333333333336</v>
      </c>
      <c r="G43" s="37">
        <v>2224.5666666666671</v>
      </c>
      <c r="H43" s="37">
        <v>2328.0666666666671</v>
      </c>
      <c r="I43" s="37">
        <v>2361.2333333333331</v>
      </c>
      <c r="J43" s="37">
        <v>2379.8166666666671</v>
      </c>
      <c r="K43" s="28">
        <v>2342.65</v>
      </c>
      <c r="L43" s="28">
        <v>2290.9</v>
      </c>
      <c r="M43" s="28">
        <v>2.8228399999999998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277.45</v>
      </c>
      <c r="D44" s="37">
        <v>278.98333333333335</v>
      </c>
      <c r="E44" s="37">
        <v>274.4666666666667</v>
      </c>
      <c r="F44" s="37">
        <v>271.48333333333335</v>
      </c>
      <c r="G44" s="37">
        <v>266.9666666666667</v>
      </c>
      <c r="H44" s="37">
        <v>281.9666666666667</v>
      </c>
      <c r="I44" s="37">
        <v>286.48333333333335</v>
      </c>
      <c r="J44" s="37">
        <v>289.4666666666667</v>
      </c>
      <c r="K44" s="28">
        <v>283.5</v>
      </c>
      <c r="L44" s="28">
        <v>276</v>
      </c>
      <c r="M44" s="28">
        <v>60.210250000000002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108.45</v>
      </c>
      <c r="D45" s="37">
        <v>109.03333333333335</v>
      </c>
      <c r="E45" s="37">
        <v>107.56666666666669</v>
      </c>
      <c r="F45" s="37">
        <v>106.68333333333335</v>
      </c>
      <c r="G45" s="37">
        <v>105.2166666666667</v>
      </c>
      <c r="H45" s="37">
        <v>109.91666666666669</v>
      </c>
      <c r="I45" s="37">
        <v>111.38333333333335</v>
      </c>
      <c r="J45" s="37">
        <v>112.26666666666668</v>
      </c>
      <c r="K45" s="28">
        <v>110.5</v>
      </c>
      <c r="L45" s="28">
        <v>108.15</v>
      </c>
      <c r="M45" s="28">
        <v>155.08962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46.15</v>
      </c>
      <c r="D46" s="37">
        <v>46.383333333333333</v>
      </c>
      <c r="E46" s="37">
        <v>45.666666666666664</v>
      </c>
      <c r="F46" s="37">
        <v>45.18333333333333</v>
      </c>
      <c r="G46" s="37">
        <v>44.466666666666661</v>
      </c>
      <c r="H46" s="37">
        <v>46.866666666666667</v>
      </c>
      <c r="I46" s="37">
        <v>47.583333333333336</v>
      </c>
      <c r="J46" s="37">
        <v>48.06666666666667</v>
      </c>
      <c r="K46" s="28">
        <v>47.1</v>
      </c>
      <c r="L46" s="28">
        <v>45.9</v>
      </c>
      <c r="M46" s="28">
        <v>19.807929999999999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1784.3</v>
      </c>
      <c r="D47" s="37">
        <v>1796.8666666666668</v>
      </c>
      <c r="E47" s="37">
        <v>1767.4333333333336</v>
      </c>
      <c r="F47" s="37">
        <v>1750.5666666666668</v>
      </c>
      <c r="G47" s="37">
        <v>1721.1333333333337</v>
      </c>
      <c r="H47" s="37">
        <v>1813.7333333333336</v>
      </c>
      <c r="I47" s="37">
        <v>1843.166666666667</v>
      </c>
      <c r="J47" s="37">
        <v>1860.0333333333335</v>
      </c>
      <c r="K47" s="28">
        <v>1826.3</v>
      </c>
      <c r="L47" s="28">
        <v>1780</v>
      </c>
      <c r="M47" s="28">
        <v>1.8580000000000001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586.65</v>
      </c>
      <c r="D48" s="37">
        <v>588.65</v>
      </c>
      <c r="E48" s="37">
        <v>582.5</v>
      </c>
      <c r="F48" s="37">
        <v>578.35</v>
      </c>
      <c r="G48" s="37">
        <v>572.20000000000005</v>
      </c>
      <c r="H48" s="37">
        <v>592.79999999999995</v>
      </c>
      <c r="I48" s="37">
        <v>598.94999999999982</v>
      </c>
      <c r="J48" s="37">
        <v>603.09999999999991</v>
      </c>
      <c r="K48" s="28">
        <v>594.79999999999995</v>
      </c>
      <c r="L48" s="28">
        <v>584.5</v>
      </c>
      <c r="M48" s="28">
        <v>16.398029999999999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233.45</v>
      </c>
      <c r="D49" s="37">
        <v>233.25</v>
      </c>
      <c r="E49" s="37">
        <v>231.2</v>
      </c>
      <c r="F49" s="37">
        <v>228.95</v>
      </c>
      <c r="G49" s="37">
        <v>226.89999999999998</v>
      </c>
      <c r="H49" s="37">
        <v>235.5</v>
      </c>
      <c r="I49" s="37">
        <v>237.55</v>
      </c>
      <c r="J49" s="37">
        <v>239.8</v>
      </c>
      <c r="K49" s="28">
        <v>235.3</v>
      </c>
      <c r="L49" s="28">
        <v>231</v>
      </c>
      <c r="M49" s="28">
        <v>42.887729999999998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638.4</v>
      </c>
      <c r="D50" s="37">
        <v>637.25</v>
      </c>
      <c r="E50" s="37">
        <v>632.75</v>
      </c>
      <c r="F50" s="37">
        <v>627.1</v>
      </c>
      <c r="G50" s="37">
        <v>622.6</v>
      </c>
      <c r="H50" s="37">
        <v>642.9</v>
      </c>
      <c r="I50" s="37">
        <v>647.4</v>
      </c>
      <c r="J50" s="37">
        <v>653.04999999999995</v>
      </c>
      <c r="K50" s="28">
        <v>641.75</v>
      </c>
      <c r="L50" s="28">
        <v>631.6</v>
      </c>
      <c r="M50" s="28">
        <v>8.8365799999999997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48.35</v>
      </c>
      <c r="D51" s="37">
        <v>48.45000000000001</v>
      </c>
      <c r="E51" s="37">
        <v>47.950000000000017</v>
      </c>
      <c r="F51" s="37">
        <v>47.550000000000004</v>
      </c>
      <c r="G51" s="37">
        <v>47.050000000000011</v>
      </c>
      <c r="H51" s="37">
        <v>48.850000000000023</v>
      </c>
      <c r="I51" s="37">
        <v>49.350000000000009</v>
      </c>
      <c r="J51" s="37">
        <v>49.750000000000028</v>
      </c>
      <c r="K51" s="28">
        <v>48.95</v>
      </c>
      <c r="L51" s="28">
        <v>48.05</v>
      </c>
      <c r="M51" s="28">
        <v>113.93801999999999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310.5</v>
      </c>
      <c r="D52" s="37">
        <v>311.8</v>
      </c>
      <c r="E52" s="37">
        <v>308.20000000000005</v>
      </c>
      <c r="F52" s="37">
        <v>305.90000000000003</v>
      </c>
      <c r="G52" s="37">
        <v>302.30000000000007</v>
      </c>
      <c r="H52" s="37">
        <v>314.10000000000002</v>
      </c>
      <c r="I52" s="37">
        <v>317.70000000000005</v>
      </c>
      <c r="J52" s="37">
        <v>320</v>
      </c>
      <c r="K52" s="28">
        <v>315.39999999999998</v>
      </c>
      <c r="L52" s="28">
        <v>309.5</v>
      </c>
      <c r="M52" s="28">
        <v>48.229210000000002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643.5</v>
      </c>
      <c r="D53" s="37">
        <v>651.5</v>
      </c>
      <c r="E53" s="37">
        <v>633</v>
      </c>
      <c r="F53" s="37">
        <v>622.5</v>
      </c>
      <c r="G53" s="37">
        <v>604</v>
      </c>
      <c r="H53" s="37">
        <v>662</v>
      </c>
      <c r="I53" s="37">
        <v>680.5</v>
      </c>
      <c r="J53" s="37">
        <v>691</v>
      </c>
      <c r="K53" s="28">
        <v>670</v>
      </c>
      <c r="L53" s="28">
        <v>641</v>
      </c>
      <c r="M53" s="28">
        <v>120.30163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329.1</v>
      </c>
      <c r="D54" s="37">
        <v>328.11666666666667</v>
      </c>
      <c r="E54" s="37">
        <v>324.73333333333335</v>
      </c>
      <c r="F54" s="37">
        <v>320.36666666666667</v>
      </c>
      <c r="G54" s="37">
        <v>316.98333333333335</v>
      </c>
      <c r="H54" s="37">
        <v>332.48333333333335</v>
      </c>
      <c r="I54" s="37">
        <v>335.86666666666667</v>
      </c>
      <c r="J54" s="37">
        <v>340.23333333333335</v>
      </c>
      <c r="K54" s="28">
        <v>331.5</v>
      </c>
      <c r="L54" s="28">
        <v>323.75</v>
      </c>
      <c r="M54" s="28">
        <v>10.565810000000001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16367.35</v>
      </c>
      <c r="D55" s="37">
        <v>16454.916666666668</v>
      </c>
      <c r="E55" s="37">
        <v>16244.133333333335</v>
      </c>
      <c r="F55" s="37">
        <v>16120.916666666668</v>
      </c>
      <c r="G55" s="37">
        <v>15910.133333333335</v>
      </c>
      <c r="H55" s="37">
        <v>16578.133333333335</v>
      </c>
      <c r="I55" s="37">
        <v>16788.916666666668</v>
      </c>
      <c r="J55" s="37">
        <v>16912.133333333335</v>
      </c>
      <c r="K55" s="28">
        <v>16665.7</v>
      </c>
      <c r="L55" s="28">
        <v>16331.7</v>
      </c>
      <c r="M55" s="28">
        <v>0.16505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3726</v>
      </c>
      <c r="D56" s="37">
        <v>3733.4</v>
      </c>
      <c r="E56" s="37">
        <v>3704.7000000000003</v>
      </c>
      <c r="F56" s="37">
        <v>3683.4</v>
      </c>
      <c r="G56" s="37">
        <v>3654.7000000000003</v>
      </c>
      <c r="H56" s="37">
        <v>3754.7000000000003</v>
      </c>
      <c r="I56" s="37">
        <v>3783.4</v>
      </c>
      <c r="J56" s="37">
        <v>3804.7000000000003</v>
      </c>
      <c r="K56" s="28">
        <v>3762.1</v>
      </c>
      <c r="L56" s="28">
        <v>3712.1</v>
      </c>
      <c r="M56" s="28">
        <v>1.64377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218.2</v>
      </c>
      <c r="D57" s="37">
        <v>218.56666666666669</v>
      </c>
      <c r="E57" s="37">
        <v>216.18333333333339</v>
      </c>
      <c r="F57" s="37">
        <v>214.16666666666671</v>
      </c>
      <c r="G57" s="37">
        <v>211.78333333333342</v>
      </c>
      <c r="H57" s="37">
        <v>220.58333333333337</v>
      </c>
      <c r="I57" s="37">
        <v>222.96666666666664</v>
      </c>
      <c r="J57" s="37">
        <v>224.98333333333335</v>
      </c>
      <c r="K57" s="28">
        <v>220.95</v>
      </c>
      <c r="L57" s="28">
        <v>216.55</v>
      </c>
      <c r="M57" s="28">
        <v>86.378320000000002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626.85</v>
      </c>
      <c r="D58" s="37">
        <v>625.2833333333333</v>
      </c>
      <c r="E58" s="37">
        <v>620.56666666666661</v>
      </c>
      <c r="F58" s="37">
        <v>614.2833333333333</v>
      </c>
      <c r="G58" s="37">
        <v>609.56666666666661</v>
      </c>
      <c r="H58" s="37">
        <v>631.56666666666661</v>
      </c>
      <c r="I58" s="37">
        <v>636.2833333333333</v>
      </c>
      <c r="J58" s="37">
        <v>642.56666666666661</v>
      </c>
      <c r="K58" s="28">
        <v>630</v>
      </c>
      <c r="L58" s="28">
        <v>619</v>
      </c>
      <c r="M58" s="28">
        <v>13.05118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953.35</v>
      </c>
      <c r="D59" s="37">
        <v>948.13333333333333</v>
      </c>
      <c r="E59" s="37">
        <v>937.36666666666667</v>
      </c>
      <c r="F59" s="37">
        <v>921.38333333333333</v>
      </c>
      <c r="G59" s="37">
        <v>910.61666666666667</v>
      </c>
      <c r="H59" s="37">
        <v>964.11666666666667</v>
      </c>
      <c r="I59" s="37">
        <v>974.88333333333333</v>
      </c>
      <c r="J59" s="37">
        <v>990.86666666666667</v>
      </c>
      <c r="K59" s="28">
        <v>958.9</v>
      </c>
      <c r="L59" s="28">
        <v>932.15</v>
      </c>
      <c r="M59" s="28">
        <v>15.11059</v>
      </c>
      <c r="N59" s="1"/>
      <c r="O59" s="1"/>
    </row>
    <row r="60" spans="1:15" ht="12.75" customHeight="1">
      <c r="A60" s="53">
        <v>51</v>
      </c>
      <c r="B60" s="28" t="s">
        <v>853</v>
      </c>
      <c r="C60" s="28">
        <v>1603.55</v>
      </c>
      <c r="D60" s="37">
        <v>1575.2833333333335</v>
      </c>
      <c r="E60" s="37">
        <v>1536.666666666667</v>
      </c>
      <c r="F60" s="37">
        <v>1469.7833333333335</v>
      </c>
      <c r="G60" s="37">
        <v>1431.166666666667</v>
      </c>
      <c r="H60" s="37">
        <v>1642.166666666667</v>
      </c>
      <c r="I60" s="37">
        <v>1680.7833333333333</v>
      </c>
      <c r="J60" s="37">
        <v>1747.666666666667</v>
      </c>
      <c r="K60" s="28">
        <v>1613.9</v>
      </c>
      <c r="L60" s="28">
        <v>1508.4</v>
      </c>
      <c r="M60" s="28">
        <v>4.5438400000000003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193.45</v>
      </c>
      <c r="D61" s="37">
        <v>194.20000000000002</v>
      </c>
      <c r="E61" s="37">
        <v>192.25000000000003</v>
      </c>
      <c r="F61" s="37">
        <v>191.05</v>
      </c>
      <c r="G61" s="37">
        <v>189.10000000000002</v>
      </c>
      <c r="H61" s="37">
        <v>195.40000000000003</v>
      </c>
      <c r="I61" s="37">
        <v>197.35000000000002</v>
      </c>
      <c r="J61" s="37">
        <v>198.55000000000004</v>
      </c>
      <c r="K61" s="28">
        <v>196.15</v>
      </c>
      <c r="L61" s="28">
        <v>193</v>
      </c>
      <c r="M61" s="28">
        <v>78.429299999999998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3505.3</v>
      </c>
      <c r="D62" s="37">
        <v>3526.8333333333335</v>
      </c>
      <c r="E62" s="37">
        <v>3473.4666666666672</v>
      </c>
      <c r="F62" s="37">
        <v>3441.6333333333337</v>
      </c>
      <c r="G62" s="37">
        <v>3388.2666666666673</v>
      </c>
      <c r="H62" s="37">
        <v>3558.666666666667</v>
      </c>
      <c r="I62" s="37">
        <v>3612.0333333333328</v>
      </c>
      <c r="J62" s="37">
        <v>3643.8666666666668</v>
      </c>
      <c r="K62" s="28">
        <v>3580.2</v>
      </c>
      <c r="L62" s="28">
        <v>3495</v>
      </c>
      <c r="M62" s="28">
        <v>3.1841499999999998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1561.65</v>
      </c>
      <c r="D63" s="37">
        <v>1558.0333333333335</v>
      </c>
      <c r="E63" s="37">
        <v>1543.5666666666671</v>
      </c>
      <c r="F63" s="37">
        <v>1525.4833333333336</v>
      </c>
      <c r="G63" s="37">
        <v>1511.0166666666671</v>
      </c>
      <c r="H63" s="37">
        <v>1576.116666666667</v>
      </c>
      <c r="I63" s="37">
        <v>1590.5833333333337</v>
      </c>
      <c r="J63" s="37">
        <v>1608.666666666667</v>
      </c>
      <c r="K63" s="28">
        <v>1572.5</v>
      </c>
      <c r="L63" s="28">
        <v>1539.95</v>
      </c>
      <c r="M63" s="28">
        <v>3.6144699999999998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673.35</v>
      </c>
      <c r="D64" s="37">
        <v>674.98333333333335</v>
      </c>
      <c r="E64" s="37">
        <v>665.41666666666674</v>
      </c>
      <c r="F64" s="37">
        <v>657.48333333333335</v>
      </c>
      <c r="G64" s="37">
        <v>647.91666666666674</v>
      </c>
      <c r="H64" s="37">
        <v>682.91666666666674</v>
      </c>
      <c r="I64" s="37">
        <v>692.48333333333335</v>
      </c>
      <c r="J64" s="37">
        <v>700.41666666666674</v>
      </c>
      <c r="K64" s="28">
        <v>684.55</v>
      </c>
      <c r="L64" s="28">
        <v>667.05</v>
      </c>
      <c r="M64" s="28">
        <v>23.818339999999999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983.5</v>
      </c>
      <c r="D65" s="37">
        <v>980.05000000000007</v>
      </c>
      <c r="E65" s="37">
        <v>968.95000000000016</v>
      </c>
      <c r="F65" s="37">
        <v>954.40000000000009</v>
      </c>
      <c r="G65" s="37">
        <v>943.30000000000018</v>
      </c>
      <c r="H65" s="37">
        <v>994.60000000000014</v>
      </c>
      <c r="I65" s="37">
        <v>1005.7</v>
      </c>
      <c r="J65" s="37">
        <v>1020.2500000000001</v>
      </c>
      <c r="K65" s="28">
        <v>991.15</v>
      </c>
      <c r="L65" s="28">
        <v>965.5</v>
      </c>
      <c r="M65" s="28">
        <v>3.1303700000000001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383.85</v>
      </c>
      <c r="D66" s="37">
        <v>379.58333333333331</v>
      </c>
      <c r="E66" s="37">
        <v>371.71666666666664</v>
      </c>
      <c r="F66" s="37">
        <v>359.58333333333331</v>
      </c>
      <c r="G66" s="37">
        <v>351.71666666666664</v>
      </c>
      <c r="H66" s="37">
        <v>391.71666666666664</v>
      </c>
      <c r="I66" s="37">
        <v>399.58333333333331</v>
      </c>
      <c r="J66" s="37">
        <v>411.71666666666664</v>
      </c>
      <c r="K66" s="28">
        <v>387.45</v>
      </c>
      <c r="L66" s="28">
        <v>367.45</v>
      </c>
      <c r="M66" s="28">
        <v>26.532789999999999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1087.1500000000001</v>
      </c>
      <c r="D67" s="37">
        <v>1091.4333333333332</v>
      </c>
      <c r="E67" s="37">
        <v>1080.3166666666664</v>
      </c>
      <c r="F67" s="37">
        <v>1073.4833333333331</v>
      </c>
      <c r="G67" s="37">
        <v>1062.3666666666663</v>
      </c>
      <c r="H67" s="37">
        <v>1098.2666666666664</v>
      </c>
      <c r="I67" s="37">
        <v>1109.3833333333332</v>
      </c>
      <c r="J67" s="37">
        <v>1116.2166666666665</v>
      </c>
      <c r="K67" s="28">
        <v>1102.55</v>
      </c>
      <c r="L67" s="28">
        <v>1084.5999999999999</v>
      </c>
      <c r="M67" s="28">
        <v>0.97070999999999996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347.45</v>
      </c>
      <c r="D68" s="37">
        <v>348.75</v>
      </c>
      <c r="E68" s="37">
        <v>343.55</v>
      </c>
      <c r="F68" s="37">
        <v>339.65000000000003</v>
      </c>
      <c r="G68" s="37">
        <v>334.45000000000005</v>
      </c>
      <c r="H68" s="37">
        <v>352.65</v>
      </c>
      <c r="I68" s="37">
        <v>357.85</v>
      </c>
      <c r="J68" s="37">
        <v>361.74999999999994</v>
      </c>
      <c r="K68" s="28">
        <v>353.95</v>
      </c>
      <c r="L68" s="28">
        <v>344.85</v>
      </c>
      <c r="M68" s="28">
        <v>53.979520000000001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545.29999999999995</v>
      </c>
      <c r="D69" s="37">
        <v>544.49999999999989</v>
      </c>
      <c r="E69" s="37">
        <v>540.8499999999998</v>
      </c>
      <c r="F69" s="37">
        <v>536.39999999999986</v>
      </c>
      <c r="G69" s="37">
        <v>532.74999999999977</v>
      </c>
      <c r="H69" s="37">
        <v>548.94999999999982</v>
      </c>
      <c r="I69" s="37">
        <v>552.59999999999991</v>
      </c>
      <c r="J69" s="37">
        <v>557.04999999999984</v>
      </c>
      <c r="K69" s="28">
        <v>548.15</v>
      </c>
      <c r="L69" s="28">
        <v>540.04999999999995</v>
      </c>
      <c r="M69" s="28">
        <v>16.558679999999999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1477.15</v>
      </c>
      <c r="D70" s="37">
        <v>1472.3500000000001</v>
      </c>
      <c r="E70" s="37">
        <v>1452.0000000000002</v>
      </c>
      <c r="F70" s="37">
        <v>1426.8500000000001</v>
      </c>
      <c r="G70" s="37">
        <v>1406.5000000000002</v>
      </c>
      <c r="H70" s="37">
        <v>1497.5000000000002</v>
      </c>
      <c r="I70" s="37">
        <v>1517.8500000000001</v>
      </c>
      <c r="J70" s="37">
        <v>1543.0000000000002</v>
      </c>
      <c r="K70" s="28">
        <v>1492.7</v>
      </c>
      <c r="L70" s="28">
        <v>1447.2</v>
      </c>
      <c r="M70" s="28">
        <v>3.6590699999999998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1815.95</v>
      </c>
      <c r="D71" s="37">
        <v>1826.3166666666666</v>
      </c>
      <c r="E71" s="37">
        <v>1802.6333333333332</v>
      </c>
      <c r="F71" s="37">
        <v>1789.3166666666666</v>
      </c>
      <c r="G71" s="37">
        <v>1765.6333333333332</v>
      </c>
      <c r="H71" s="37">
        <v>1839.6333333333332</v>
      </c>
      <c r="I71" s="37">
        <v>1863.3166666666666</v>
      </c>
      <c r="J71" s="37">
        <v>1876.6333333333332</v>
      </c>
      <c r="K71" s="28">
        <v>1850</v>
      </c>
      <c r="L71" s="28">
        <v>1813</v>
      </c>
      <c r="M71" s="28">
        <v>6.5894500000000003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3778.8</v>
      </c>
      <c r="D72" s="37">
        <v>3751.9166666666665</v>
      </c>
      <c r="E72" s="37">
        <v>3716.8833333333332</v>
      </c>
      <c r="F72" s="37">
        <v>3654.9666666666667</v>
      </c>
      <c r="G72" s="37">
        <v>3619.9333333333334</v>
      </c>
      <c r="H72" s="37">
        <v>3813.833333333333</v>
      </c>
      <c r="I72" s="37">
        <v>3848.8666666666668</v>
      </c>
      <c r="J72" s="37">
        <v>3910.7833333333328</v>
      </c>
      <c r="K72" s="28">
        <v>3786.95</v>
      </c>
      <c r="L72" s="28">
        <v>3690</v>
      </c>
      <c r="M72" s="28">
        <v>4.8078099999999999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3820.8</v>
      </c>
      <c r="D73" s="37">
        <v>3846.9333333333329</v>
      </c>
      <c r="E73" s="37">
        <v>3780.8666666666659</v>
      </c>
      <c r="F73" s="37">
        <v>3740.9333333333329</v>
      </c>
      <c r="G73" s="37">
        <v>3674.8666666666659</v>
      </c>
      <c r="H73" s="37">
        <v>3886.8666666666659</v>
      </c>
      <c r="I73" s="37">
        <v>3952.9333333333325</v>
      </c>
      <c r="J73" s="37">
        <v>3992.8666666666659</v>
      </c>
      <c r="K73" s="28">
        <v>3913</v>
      </c>
      <c r="L73" s="28">
        <v>3807</v>
      </c>
      <c r="M73" s="28">
        <v>3.55498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2006.65</v>
      </c>
      <c r="D74" s="37">
        <v>2031.8833333333332</v>
      </c>
      <c r="E74" s="37">
        <v>1975.7666666666664</v>
      </c>
      <c r="F74" s="37">
        <v>1944.8833333333332</v>
      </c>
      <c r="G74" s="37">
        <v>1888.7666666666664</v>
      </c>
      <c r="H74" s="37">
        <v>2062.7666666666664</v>
      </c>
      <c r="I74" s="37">
        <v>2118.8833333333332</v>
      </c>
      <c r="J74" s="37">
        <v>2149.7666666666664</v>
      </c>
      <c r="K74" s="28">
        <v>2088</v>
      </c>
      <c r="L74" s="28">
        <v>2001</v>
      </c>
      <c r="M74" s="28">
        <v>3.2967499999999998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4501.6000000000004</v>
      </c>
      <c r="D75" s="37">
        <v>4495.4333333333334</v>
      </c>
      <c r="E75" s="37">
        <v>4456.166666666667</v>
      </c>
      <c r="F75" s="37">
        <v>4410.7333333333336</v>
      </c>
      <c r="G75" s="37">
        <v>4371.4666666666672</v>
      </c>
      <c r="H75" s="37">
        <v>4540.8666666666668</v>
      </c>
      <c r="I75" s="37">
        <v>4580.1333333333332</v>
      </c>
      <c r="J75" s="37">
        <v>4625.5666666666666</v>
      </c>
      <c r="K75" s="28">
        <v>4534.7</v>
      </c>
      <c r="L75" s="28">
        <v>4450</v>
      </c>
      <c r="M75" s="28">
        <v>3.7876699999999999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2967.4</v>
      </c>
      <c r="D76" s="37">
        <v>2968.1166666666668</v>
      </c>
      <c r="E76" s="37">
        <v>2941.2833333333338</v>
      </c>
      <c r="F76" s="37">
        <v>2915.166666666667</v>
      </c>
      <c r="G76" s="37">
        <v>2888.3333333333339</v>
      </c>
      <c r="H76" s="37">
        <v>2994.2333333333336</v>
      </c>
      <c r="I76" s="37">
        <v>3021.0666666666666</v>
      </c>
      <c r="J76" s="37">
        <v>3047.1833333333334</v>
      </c>
      <c r="K76" s="28">
        <v>2994.95</v>
      </c>
      <c r="L76" s="28">
        <v>2942</v>
      </c>
      <c r="M76" s="28">
        <v>7.6826999999999996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469.15</v>
      </c>
      <c r="D77" s="37">
        <v>470.9666666666667</v>
      </c>
      <c r="E77" s="37">
        <v>463.18333333333339</v>
      </c>
      <c r="F77" s="37">
        <v>457.2166666666667</v>
      </c>
      <c r="G77" s="37">
        <v>449.43333333333339</v>
      </c>
      <c r="H77" s="37">
        <v>476.93333333333339</v>
      </c>
      <c r="I77" s="37">
        <v>484.7166666666667</v>
      </c>
      <c r="J77" s="37">
        <v>490.68333333333339</v>
      </c>
      <c r="K77" s="28">
        <v>478.75</v>
      </c>
      <c r="L77" s="28">
        <v>465</v>
      </c>
      <c r="M77" s="28">
        <v>2.21855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1605.3</v>
      </c>
      <c r="D78" s="37">
        <v>1601.3</v>
      </c>
      <c r="E78" s="37">
        <v>1582.6</v>
      </c>
      <c r="F78" s="37">
        <v>1559.8999999999999</v>
      </c>
      <c r="G78" s="37">
        <v>1541.1999999999998</v>
      </c>
      <c r="H78" s="37">
        <v>1624</v>
      </c>
      <c r="I78" s="37">
        <v>1642.7000000000003</v>
      </c>
      <c r="J78" s="37">
        <v>1665.4</v>
      </c>
      <c r="K78" s="28">
        <v>1620</v>
      </c>
      <c r="L78" s="28">
        <v>1578.6</v>
      </c>
      <c r="M78" s="28">
        <v>5.0925700000000003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150.35</v>
      </c>
      <c r="D79" s="37">
        <v>150.81666666666666</v>
      </c>
      <c r="E79" s="37">
        <v>149.08333333333331</v>
      </c>
      <c r="F79" s="37">
        <v>147.81666666666666</v>
      </c>
      <c r="G79" s="37">
        <v>146.08333333333331</v>
      </c>
      <c r="H79" s="37">
        <v>152.08333333333331</v>
      </c>
      <c r="I79" s="37">
        <v>153.81666666666666</v>
      </c>
      <c r="J79" s="37">
        <v>155.08333333333331</v>
      </c>
      <c r="K79" s="28">
        <v>152.55000000000001</v>
      </c>
      <c r="L79" s="28">
        <v>149.55000000000001</v>
      </c>
      <c r="M79" s="28">
        <v>11.105650000000001</v>
      </c>
      <c r="N79" s="1"/>
      <c r="O79" s="1"/>
    </row>
    <row r="80" spans="1:15" ht="12.75" customHeight="1">
      <c r="A80" s="53">
        <v>71</v>
      </c>
      <c r="B80" s="28" t="s">
        <v>854</v>
      </c>
      <c r="C80" s="28">
        <v>1435.75</v>
      </c>
      <c r="D80" s="37">
        <v>1428.8</v>
      </c>
      <c r="E80" s="37">
        <v>1408.9499999999998</v>
      </c>
      <c r="F80" s="37">
        <v>1382.1499999999999</v>
      </c>
      <c r="G80" s="37">
        <v>1362.2999999999997</v>
      </c>
      <c r="H80" s="37">
        <v>1455.6</v>
      </c>
      <c r="I80" s="37">
        <v>1475.4499999999998</v>
      </c>
      <c r="J80" s="37">
        <v>1502.25</v>
      </c>
      <c r="K80" s="28">
        <v>1448.65</v>
      </c>
      <c r="L80" s="28">
        <v>1402</v>
      </c>
      <c r="M80" s="28">
        <v>2.9993099999999999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98</v>
      </c>
      <c r="D81" s="37">
        <v>98.3</v>
      </c>
      <c r="E81" s="37">
        <v>96.949999999999989</v>
      </c>
      <c r="F81" s="37">
        <v>95.899999999999991</v>
      </c>
      <c r="G81" s="37">
        <v>94.549999999999983</v>
      </c>
      <c r="H81" s="37">
        <v>99.35</v>
      </c>
      <c r="I81" s="37">
        <v>100.69999999999999</v>
      </c>
      <c r="J81" s="37">
        <v>101.75</v>
      </c>
      <c r="K81" s="28">
        <v>99.65</v>
      </c>
      <c r="L81" s="28">
        <v>97.25</v>
      </c>
      <c r="M81" s="28">
        <v>68.434920000000005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252.6</v>
      </c>
      <c r="D82" s="37">
        <v>253.5333333333333</v>
      </c>
      <c r="E82" s="37">
        <v>250.11666666666662</v>
      </c>
      <c r="F82" s="37">
        <v>247.63333333333333</v>
      </c>
      <c r="G82" s="37">
        <v>244.21666666666664</v>
      </c>
      <c r="H82" s="37">
        <v>256.01666666666659</v>
      </c>
      <c r="I82" s="37">
        <v>259.43333333333328</v>
      </c>
      <c r="J82" s="37">
        <v>261.91666666666657</v>
      </c>
      <c r="K82" s="28">
        <v>256.95</v>
      </c>
      <c r="L82" s="28">
        <v>251.05</v>
      </c>
      <c r="M82" s="28">
        <v>3.4742500000000001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137.5</v>
      </c>
      <c r="D83" s="37">
        <v>137.93333333333331</v>
      </c>
      <c r="E83" s="37">
        <v>135.91666666666663</v>
      </c>
      <c r="F83" s="37">
        <v>134.33333333333331</v>
      </c>
      <c r="G83" s="37">
        <v>132.31666666666663</v>
      </c>
      <c r="H83" s="37">
        <v>139.51666666666662</v>
      </c>
      <c r="I83" s="37">
        <v>141.53333333333333</v>
      </c>
      <c r="J83" s="37">
        <v>143.11666666666662</v>
      </c>
      <c r="K83" s="28">
        <v>139.94999999999999</v>
      </c>
      <c r="L83" s="28">
        <v>136.35</v>
      </c>
      <c r="M83" s="28">
        <v>92.663039999999995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2445.65</v>
      </c>
      <c r="D84" s="37">
        <v>2466.8833333333332</v>
      </c>
      <c r="E84" s="37">
        <v>2418.7666666666664</v>
      </c>
      <c r="F84" s="37">
        <v>2391.8833333333332</v>
      </c>
      <c r="G84" s="37">
        <v>2343.7666666666664</v>
      </c>
      <c r="H84" s="37">
        <v>2493.7666666666664</v>
      </c>
      <c r="I84" s="37">
        <v>2541.8833333333332</v>
      </c>
      <c r="J84" s="37">
        <v>2568.7666666666664</v>
      </c>
      <c r="K84" s="28">
        <v>2515</v>
      </c>
      <c r="L84" s="28">
        <v>2440</v>
      </c>
      <c r="M84" s="28">
        <v>1.4677500000000001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385.7</v>
      </c>
      <c r="D85" s="37">
        <v>384.2833333333333</v>
      </c>
      <c r="E85" s="37">
        <v>380.76666666666659</v>
      </c>
      <c r="F85" s="37">
        <v>375.83333333333331</v>
      </c>
      <c r="G85" s="37">
        <v>372.31666666666661</v>
      </c>
      <c r="H85" s="37">
        <v>389.21666666666658</v>
      </c>
      <c r="I85" s="37">
        <v>392.73333333333323</v>
      </c>
      <c r="J85" s="37">
        <v>397.66666666666657</v>
      </c>
      <c r="K85" s="28">
        <v>387.8</v>
      </c>
      <c r="L85" s="28">
        <v>379.35</v>
      </c>
      <c r="M85" s="28">
        <v>8.3451799999999992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872.5</v>
      </c>
      <c r="D86" s="37">
        <v>870.5</v>
      </c>
      <c r="E86" s="37">
        <v>863</v>
      </c>
      <c r="F86" s="37">
        <v>853.5</v>
      </c>
      <c r="G86" s="37">
        <v>846</v>
      </c>
      <c r="H86" s="37">
        <v>880</v>
      </c>
      <c r="I86" s="37">
        <v>887.5</v>
      </c>
      <c r="J86" s="37">
        <v>897</v>
      </c>
      <c r="K86" s="28">
        <v>878</v>
      </c>
      <c r="L86" s="28">
        <v>861</v>
      </c>
      <c r="M86" s="28">
        <v>9.25854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1321.95</v>
      </c>
      <c r="D87" s="37">
        <v>1320.85</v>
      </c>
      <c r="E87" s="37">
        <v>1301.6999999999998</v>
      </c>
      <c r="F87" s="37">
        <v>1281.4499999999998</v>
      </c>
      <c r="G87" s="37">
        <v>1262.2999999999997</v>
      </c>
      <c r="H87" s="37">
        <v>1341.1</v>
      </c>
      <c r="I87" s="37">
        <v>1360.25</v>
      </c>
      <c r="J87" s="37">
        <v>1380.5</v>
      </c>
      <c r="K87" s="28">
        <v>1340</v>
      </c>
      <c r="L87" s="28">
        <v>1300.5999999999999</v>
      </c>
      <c r="M87" s="28">
        <v>5.3299099999999999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1399.15</v>
      </c>
      <c r="D88" s="37">
        <v>1397.8833333333334</v>
      </c>
      <c r="E88" s="37">
        <v>1389.5666666666668</v>
      </c>
      <c r="F88" s="37">
        <v>1379.9833333333333</v>
      </c>
      <c r="G88" s="37">
        <v>1371.6666666666667</v>
      </c>
      <c r="H88" s="37">
        <v>1407.4666666666669</v>
      </c>
      <c r="I88" s="37">
        <v>1415.7833333333335</v>
      </c>
      <c r="J88" s="37">
        <v>1425.366666666667</v>
      </c>
      <c r="K88" s="28">
        <v>1406.2</v>
      </c>
      <c r="L88" s="28">
        <v>1388.3</v>
      </c>
      <c r="M88" s="28">
        <v>4.6862599999999999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454.55</v>
      </c>
      <c r="D89" s="37">
        <v>454.7833333333333</v>
      </c>
      <c r="E89" s="37">
        <v>448.11666666666662</v>
      </c>
      <c r="F89" s="37">
        <v>441.68333333333334</v>
      </c>
      <c r="G89" s="37">
        <v>435.01666666666665</v>
      </c>
      <c r="H89" s="37">
        <v>461.21666666666658</v>
      </c>
      <c r="I89" s="37">
        <v>467.88333333333333</v>
      </c>
      <c r="J89" s="37">
        <v>474.31666666666655</v>
      </c>
      <c r="K89" s="28">
        <v>461.45</v>
      </c>
      <c r="L89" s="28">
        <v>448.35</v>
      </c>
      <c r="M89" s="28">
        <v>19.868919999999999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227.25</v>
      </c>
      <c r="D90" s="37">
        <v>228.1</v>
      </c>
      <c r="E90" s="37">
        <v>224.25</v>
      </c>
      <c r="F90" s="37">
        <v>221.25</v>
      </c>
      <c r="G90" s="37">
        <v>217.4</v>
      </c>
      <c r="H90" s="37">
        <v>231.1</v>
      </c>
      <c r="I90" s="37">
        <v>234.94999999999996</v>
      </c>
      <c r="J90" s="37">
        <v>237.95</v>
      </c>
      <c r="K90" s="28">
        <v>231.95</v>
      </c>
      <c r="L90" s="28">
        <v>225.1</v>
      </c>
      <c r="M90" s="28">
        <v>8.0924300000000002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917.75</v>
      </c>
      <c r="D91" s="37">
        <v>919.58333333333337</v>
      </c>
      <c r="E91" s="37">
        <v>903.16666666666674</v>
      </c>
      <c r="F91" s="37">
        <v>888.58333333333337</v>
      </c>
      <c r="G91" s="37">
        <v>872.16666666666674</v>
      </c>
      <c r="H91" s="37">
        <v>934.16666666666674</v>
      </c>
      <c r="I91" s="37">
        <v>950.58333333333348</v>
      </c>
      <c r="J91" s="37">
        <v>965.16666666666674</v>
      </c>
      <c r="K91" s="28">
        <v>936</v>
      </c>
      <c r="L91" s="28">
        <v>905</v>
      </c>
      <c r="M91" s="28">
        <v>128.74341999999999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1906.85</v>
      </c>
      <c r="D92" s="37">
        <v>1912.2833333333331</v>
      </c>
      <c r="E92" s="37">
        <v>1890.5166666666662</v>
      </c>
      <c r="F92" s="37">
        <v>1874.1833333333332</v>
      </c>
      <c r="G92" s="37">
        <v>1852.4166666666663</v>
      </c>
      <c r="H92" s="37">
        <v>1928.6166666666661</v>
      </c>
      <c r="I92" s="37">
        <v>1950.383333333333</v>
      </c>
      <c r="J92" s="37">
        <v>1966.716666666666</v>
      </c>
      <c r="K92" s="28">
        <v>1934.05</v>
      </c>
      <c r="L92" s="28">
        <v>1895.95</v>
      </c>
      <c r="M92" s="28">
        <v>1.3826499999999999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1357.85</v>
      </c>
      <c r="D93" s="37">
        <v>1368.7666666666667</v>
      </c>
      <c r="E93" s="37">
        <v>1343.3333333333333</v>
      </c>
      <c r="F93" s="37">
        <v>1328.8166666666666</v>
      </c>
      <c r="G93" s="37">
        <v>1303.3833333333332</v>
      </c>
      <c r="H93" s="37">
        <v>1383.2833333333333</v>
      </c>
      <c r="I93" s="37">
        <v>1408.7166666666667</v>
      </c>
      <c r="J93" s="37">
        <v>1423.2333333333333</v>
      </c>
      <c r="K93" s="28">
        <v>1394.2</v>
      </c>
      <c r="L93" s="28">
        <v>1354.25</v>
      </c>
      <c r="M93" s="28">
        <v>79.728049999999996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539.5</v>
      </c>
      <c r="D94" s="37">
        <v>541.26666666666665</v>
      </c>
      <c r="E94" s="37">
        <v>536.7833333333333</v>
      </c>
      <c r="F94" s="37">
        <v>534.06666666666661</v>
      </c>
      <c r="G94" s="37">
        <v>529.58333333333326</v>
      </c>
      <c r="H94" s="37">
        <v>543.98333333333335</v>
      </c>
      <c r="I94" s="37">
        <v>548.4666666666667</v>
      </c>
      <c r="J94" s="37">
        <v>551.18333333333339</v>
      </c>
      <c r="K94" s="28">
        <v>545.75</v>
      </c>
      <c r="L94" s="28">
        <v>538.54999999999995</v>
      </c>
      <c r="M94" s="28">
        <v>11.696249999999999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1228.55</v>
      </c>
      <c r="D95" s="37">
        <v>1231.3833333333334</v>
      </c>
      <c r="E95" s="37">
        <v>1219.7666666666669</v>
      </c>
      <c r="F95" s="37">
        <v>1210.9833333333333</v>
      </c>
      <c r="G95" s="37">
        <v>1199.3666666666668</v>
      </c>
      <c r="H95" s="37">
        <v>1240.166666666667</v>
      </c>
      <c r="I95" s="37">
        <v>1251.7833333333333</v>
      </c>
      <c r="J95" s="37">
        <v>1260.5666666666671</v>
      </c>
      <c r="K95" s="28">
        <v>1243</v>
      </c>
      <c r="L95" s="28">
        <v>1222.5999999999999</v>
      </c>
      <c r="M95" s="28">
        <v>6.9987599999999999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2843.35</v>
      </c>
      <c r="D96" s="37">
        <v>2856.7166666666667</v>
      </c>
      <c r="E96" s="37">
        <v>2821.6333333333332</v>
      </c>
      <c r="F96" s="37">
        <v>2799.9166666666665</v>
      </c>
      <c r="G96" s="37">
        <v>2764.833333333333</v>
      </c>
      <c r="H96" s="37">
        <v>2878.4333333333334</v>
      </c>
      <c r="I96" s="37">
        <v>2913.5166666666664</v>
      </c>
      <c r="J96" s="37">
        <v>2935.2333333333336</v>
      </c>
      <c r="K96" s="28">
        <v>2891.8</v>
      </c>
      <c r="L96" s="28">
        <v>2835</v>
      </c>
      <c r="M96" s="28">
        <v>5.3991699999999998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348.9</v>
      </c>
      <c r="D97" s="37">
        <v>348.26666666666665</v>
      </c>
      <c r="E97" s="37">
        <v>344.63333333333333</v>
      </c>
      <c r="F97" s="37">
        <v>340.36666666666667</v>
      </c>
      <c r="G97" s="37">
        <v>336.73333333333335</v>
      </c>
      <c r="H97" s="37">
        <v>352.5333333333333</v>
      </c>
      <c r="I97" s="37">
        <v>356.16666666666663</v>
      </c>
      <c r="J97" s="37">
        <v>360.43333333333328</v>
      </c>
      <c r="K97" s="28">
        <v>351.9</v>
      </c>
      <c r="L97" s="28">
        <v>344</v>
      </c>
      <c r="M97" s="28">
        <v>136.90887000000001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1724.1</v>
      </c>
      <c r="D98" s="37">
        <v>1733.1666666666667</v>
      </c>
      <c r="E98" s="37">
        <v>1711.0333333333335</v>
      </c>
      <c r="F98" s="37">
        <v>1697.9666666666667</v>
      </c>
      <c r="G98" s="37">
        <v>1675.8333333333335</v>
      </c>
      <c r="H98" s="37">
        <v>1746.2333333333336</v>
      </c>
      <c r="I98" s="37">
        <v>1768.3666666666668</v>
      </c>
      <c r="J98" s="37">
        <v>1781.4333333333336</v>
      </c>
      <c r="K98" s="28">
        <v>1755.3</v>
      </c>
      <c r="L98" s="28">
        <v>1720.1</v>
      </c>
      <c r="M98" s="28">
        <v>7.6984899999999996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232.05</v>
      </c>
      <c r="D99" s="37">
        <v>235.38333333333333</v>
      </c>
      <c r="E99" s="37">
        <v>227.76666666666665</v>
      </c>
      <c r="F99" s="37">
        <v>223.48333333333332</v>
      </c>
      <c r="G99" s="37">
        <v>215.86666666666665</v>
      </c>
      <c r="H99" s="37">
        <v>239.66666666666666</v>
      </c>
      <c r="I99" s="37">
        <v>247.28333333333333</v>
      </c>
      <c r="J99" s="37">
        <v>251.56666666666666</v>
      </c>
      <c r="K99" s="28">
        <v>243</v>
      </c>
      <c r="L99" s="28">
        <v>231.1</v>
      </c>
      <c r="M99" s="28">
        <v>60.616549999999997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2497.75</v>
      </c>
      <c r="D100" s="37">
        <v>2492.8333333333335</v>
      </c>
      <c r="E100" s="37">
        <v>2466.3166666666671</v>
      </c>
      <c r="F100" s="37">
        <v>2434.8833333333337</v>
      </c>
      <c r="G100" s="37">
        <v>2408.3666666666672</v>
      </c>
      <c r="H100" s="37">
        <v>2524.2666666666669</v>
      </c>
      <c r="I100" s="37">
        <v>2550.7833333333333</v>
      </c>
      <c r="J100" s="37">
        <v>2582.2166666666667</v>
      </c>
      <c r="K100" s="28">
        <v>2519.35</v>
      </c>
      <c r="L100" s="28">
        <v>2461.4</v>
      </c>
      <c r="M100" s="28">
        <v>25.28792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271.64999999999998</v>
      </c>
      <c r="D101" s="37">
        <v>271.09999999999997</v>
      </c>
      <c r="E101" s="37">
        <v>269.04999999999995</v>
      </c>
      <c r="F101" s="37">
        <v>266.45</v>
      </c>
      <c r="G101" s="37">
        <v>264.39999999999998</v>
      </c>
      <c r="H101" s="37">
        <v>273.69999999999993</v>
      </c>
      <c r="I101" s="37">
        <v>275.75</v>
      </c>
      <c r="J101" s="37">
        <v>278.34999999999991</v>
      </c>
      <c r="K101" s="28">
        <v>273.14999999999998</v>
      </c>
      <c r="L101" s="28">
        <v>268.5</v>
      </c>
      <c r="M101" s="28">
        <v>7.8030299999999997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35620.85</v>
      </c>
      <c r="D102" s="37">
        <v>35651.616666666669</v>
      </c>
      <c r="E102" s="37">
        <v>35353.233333333337</v>
      </c>
      <c r="F102" s="37">
        <v>35085.616666666669</v>
      </c>
      <c r="G102" s="37">
        <v>34787.233333333337</v>
      </c>
      <c r="H102" s="37">
        <v>35919.233333333337</v>
      </c>
      <c r="I102" s="37">
        <v>36217.616666666669</v>
      </c>
      <c r="J102" s="37">
        <v>36485.233333333337</v>
      </c>
      <c r="K102" s="28">
        <v>35950</v>
      </c>
      <c r="L102" s="28">
        <v>35384</v>
      </c>
      <c r="M102" s="28">
        <v>1.9779999999999999E-2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2165.0500000000002</v>
      </c>
      <c r="D103" s="37">
        <v>2188.4</v>
      </c>
      <c r="E103" s="37">
        <v>2137.2000000000003</v>
      </c>
      <c r="F103" s="37">
        <v>2109.3500000000004</v>
      </c>
      <c r="G103" s="37">
        <v>2058.1500000000005</v>
      </c>
      <c r="H103" s="37">
        <v>2216.25</v>
      </c>
      <c r="I103" s="37">
        <v>2267.4499999999998</v>
      </c>
      <c r="J103" s="37">
        <v>2295.2999999999997</v>
      </c>
      <c r="K103" s="28">
        <v>2239.6</v>
      </c>
      <c r="L103" s="28">
        <v>2160.5500000000002</v>
      </c>
      <c r="M103" s="28">
        <v>33.641640000000002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753.2</v>
      </c>
      <c r="D104" s="37">
        <v>755.94999999999993</v>
      </c>
      <c r="E104" s="37">
        <v>747.14999999999986</v>
      </c>
      <c r="F104" s="37">
        <v>741.09999999999991</v>
      </c>
      <c r="G104" s="37">
        <v>732.29999999999984</v>
      </c>
      <c r="H104" s="37">
        <v>761.99999999999989</v>
      </c>
      <c r="I104" s="37">
        <v>770.79999999999984</v>
      </c>
      <c r="J104" s="37">
        <v>776.84999999999991</v>
      </c>
      <c r="K104" s="28">
        <v>764.75</v>
      </c>
      <c r="L104" s="28">
        <v>749.9</v>
      </c>
      <c r="M104" s="28">
        <v>86.741209999999995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1231.95</v>
      </c>
      <c r="D105" s="37">
        <v>1228.7666666666667</v>
      </c>
      <c r="E105" s="37">
        <v>1216.6833333333334</v>
      </c>
      <c r="F105" s="37">
        <v>1201.4166666666667</v>
      </c>
      <c r="G105" s="37">
        <v>1189.3333333333335</v>
      </c>
      <c r="H105" s="37">
        <v>1244.0333333333333</v>
      </c>
      <c r="I105" s="37">
        <v>1256.1166666666668</v>
      </c>
      <c r="J105" s="37">
        <v>1271.3833333333332</v>
      </c>
      <c r="K105" s="28">
        <v>1240.8499999999999</v>
      </c>
      <c r="L105" s="28">
        <v>1213.5</v>
      </c>
      <c r="M105" s="28">
        <v>6.2477999999999998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524.85</v>
      </c>
      <c r="D106" s="37">
        <v>525.58333333333337</v>
      </c>
      <c r="E106" s="37">
        <v>520.36666666666679</v>
      </c>
      <c r="F106" s="37">
        <v>515.88333333333344</v>
      </c>
      <c r="G106" s="37">
        <v>510.66666666666686</v>
      </c>
      <c r="H106" s="37">
        <v>530.06666666666672</v>
      </c>
      <c r="I106" s="37">
        <v>535.28333333333319</v>
      </c>
      <c r="J106" s="37">
        <v>539.76666666666665</v>
      </c>
      <c r="K106" s="28">
        <v>530.79999999999995</v>
      </c>
      <c r="L106" s="28">
        <v>521.1</v>
      </c>
      <c r="M106" s="28">
        <v>3.70275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451.1</v>
      </c>
      <c r="D107" s="37">
        <v>450.36666666666673</v>
      </c>
      <c r="E107" s="37">
        <v>442.93333333333345</v>
      </c>
      <c r="F107" s="37">
        <v>434.76666666666671</v>
      </c>
      <c r="G107" s="37">
        <v>427.33333333333343</v>
      </c>
      <c r="H107" s="37">
        <v>458.53333333333347</v>
      </c>
      <c r="I107" s="37">
        <v>465.96666666666675</v>
      </c>
      <c r="J107" s="37">
        <v>474.1333333333335</v>
      </c>
      <c r="K107" s="28">
        <v>457.8</v>
      </c>
      <c r="L107" s="28">
        <v>442.2</v>
      </c>
      <c r="M107" s="28">
        <v>6.3649300000000002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33.85</v>
      </c>
      <c r="D108" s="37">
        <v>33.450000000000003</v>
      </c>
      <c r="E108" s="37">
        <v>32.600000000000009</v>
      </c>
      <c r="F108" s="37">
        <v>31.350000000000009</v>
      </c>
      <c r="G108" s="37">
        <v>30.500000000000014</v>
      </c>
      <c r="H108" s="37">
        <v>34.700000000000003</v>
      </c>
      <c r="I108" s="37">
        <v>35.549999999999997</v>
      </c>
      <c r="J108" s="37">
        <v>36.799999999999997</v>
      </c>
      <c r="K108" s="28">
        <v>34.299999999999997</v>
      </c>
      <c r="L108" s="28">
        <v>32.200000000000003</v>
      </c>
      <c r="M108" s="28">
        <v>125.71709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33.9</v>
      </c>
      <c r="D109" s="37">
        <v>33.966666666666669</v>
      </c>
      <c r="E109" s="37">
        <v>33.683333333333337</v>
      </c>
      <c r="F109" s="37">
        <v>33.466666666666669</v>
      </c>
      <c r="G109" s="37">
        <v>33.183333333333337</v>
      </c>
      <c r="H109" s="37">
        <v>34.183333333333337</v>
      </c>
      <c r="I109" s="37">
        <v>34.466666666666669</v>
      </c>
      <c r="J109" s="37">
        <v>34.683333333333337</v>
      </c>
      <c r="K109" s="28">
        <v>34.25</v>
      </c>
      <c r="L109" s="28">
        <v>33.75</v>
      </c>
      <c r="M109" s="28">
        <v>107.97266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294.05</v>
      </c>
      <c r="D110" s="37">
        <v>293.84999999999997</v>
      </c>
      <c r="E110" s="37">
        <v>292.89999999999992</v>
      </c>
      <c r="F110" s="37">
        <v>291.74999999999994</v>
      </c>
      <c r="G110" s="37">
        <v>290.7999999999999</v>
      </c>
      <c r="H110" s="37">
        <v>294.99999999999994</v>
      </c>
      <c r="I110" s="37">
        <v>295.95</v>
      </c>
      <c r="J110" s="37">
        <v>297.09999999999997</v>
      </c>
      <c r="K110" s="28">
        <v>294.8</v>
      </c>
      <c r="L110" s="28">
        <v>292.7</v>
      </c>
      <c r="M110" s="28">
        <v>92.775700000000001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3911.3</v>
      </c>
      <c r="D111" s="37">
        <v>3901.8333333333335</v>
      </c>
      <c r="E111" s="37">
        <v>3868.666666666667</v>
      </c>
      <c r="F111" s="37">
        <v>3826.0333333333333</v>
      </c>
      <c r="G111" s="37">
        <v>3792.8666666666668</v>
      </c>
      <c r="H111" s="37">
        <v>3944.4666666666672</v>
      </c>
      <c r="I111" s="37">
        <v>3977.6333333333341</v>
      </c>
      <c r="J111" s="37">
        <v>4020.2666666666673</v>
      </c>
      <c r="K111" s="28">
        <v>3935</v>
      </c>
      <c r="L111" s="28">
        <v>3859.2</v>
      </c>
      <c r="M111" s="28">
        <v>0.81089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174.05</v>
      </c>
      <c r="D112" s="37">
        <v>175.51666666666665</v>
      </c>
      <c r="E112" s="37">
        <v>171.33333333333331</v>
      </c>
      <c r="F112" s="37">
        <v>168.61666666666667</v>
      </c>
      <c r="G112" s="37">
        <v>164.43333333333334</v>
      </c>
      <c r="H112" s="37">
        <v>178.23333333333329</v>
      </c>
      <c r="I112" s="37">
        <v>182.41666666666663</v>
      </c>
      <c r="J112" s="37">
        <v>185.13333333333327</v>
      </c>
      <c r="K112" s="28">
        <v>179.7</v>
      </c>
      <c r="L112" s="28">
        <v>172.8</v>
      </c>
      <c r="M112" s="28">
        <v>32.804099999999998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163.55000000000001</v>
      </c>
      <c r="D113" s="37">
        <v>163.93333333333331</v>
      </c>
      <c r="E113" s="37">
        <v>162.51666666666662</v>
      </c>
      <c r="F113" s="37">
        <v>161.48333333333332</v>
      </c>
      <c r="G113" s="37">
        <v>160.06666666666663</v>
      </c>
      <c r="H113" s="37">
        <v>164.96666666666661</v>
      </c>
      <c r="I113" s="37">
        <v>166.3833333333333</v>
      </c>
      <c r="J113" s="37">
        <v>167.4166666666666</v>
      </c>
      <c r="K113" s="28">
        <v>165.35</v>
      </c>
      <c r="L113" s="28">
        <v>162.9</v>
      </c>
      <c r="M113" s="28">
        <v>33.803530000000002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245.55</v>
      </c>
      <c r="D114" s="37">
        <v>247.01666666666665</v>
      </c>
      <c r="E114" s="37">
        <v>242.93333333333331</v>
      </c>
      <c r="F114" s="37">
        <v>240.31666666666666</v>
      </c>
      <c r="G114" s="37">
        <v>236.23333333333332</v>
      </c>
      <c r="H114" s="37">
        <v>249.6333333333333</v>
      </c>
      <c r="I114" s="37">
        <v>253.71666666666667</v>
      </c>
      <c r="J114" s="37">
        <v>256.33333333333326</v>
      </c>
      <c r="K114" s="28">
        <v>251.1</v>
      </c>
      <c r="L114" s="28">
        <v>244.4</v>
      </c>
      <c r="M114" s="28">
        <v>49.912959999999998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70.400000000000006</v>
      </c>
      <c r="D115" s="37">
        <v>70.533333333333346</v>
      </c>
      <c r="E115" s="37">
        <v>70.116666666666688</v>
      </c>
      <c r="F115" s="37">
        <v>69.833333333333343</v>
      </c>
      <c r="G115" s="37">
        <v>69.416666666666686</v>
      </c>
      <c r="H115" s="37">
        <v>70.816666666666691</v>
      </c>
      <c r="I115" s="37">
        <v>71.233333333333348</v>
      </c>
      <c r="J115" s="37">
        <v>71.516666666666694</v>
      </c>
      <c r="K115" s="28">
        <v>70.95</v>
      </c>
      <c r="L115" s="28">
        <v>70.25</v>
      </c>
      <c r="M115" s="28">
        <v>137.04386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592.79999999999995</v>
      </c>
      <c r="D116" s="37">
        <v>596.56666666666672</v>
      </c>
      <c r="E116" s="37">
        <v>587.53333333333342</v>
      </c>
      <c r="F116" s="37">
        <v>582.26666666666665</v>
      </c>
      <c r="G116" s="37">
        <v>573.23333333333335</v>
      </c>
      <c r="H116" s="37">
        <v>601.83333333333348</v>
      </c>
      <c r="I116" s="37">
        <v>610.86666666666679</v>
      </c>
      <c r="J116" s="37">
        <v>616.13333333333355</v>
      </c>
      <c r="K116" s="28">
        <v>605.6</v>
      </c>
      <c r="L116" s="28">
        <v>591.29999999999995</v>
      </c>
      <c r="M116" s="28">
        <v>29.914459999999998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365.25</v>
      </c>
      <c r="D117" s="37">
        <v>367.65000000000003</v>
      </c>
      <c r="E117" s="37">
        <v>362.10000000000008</v>
      </c>
      <c r="F117" s="37">
        <v>358.95000000000005</v>
      </c>
      <c r="G117" s="37">
        <v>353.40000000000009</v>
      </c>
      <c r="H117" s="37">
        <v>370.80000000000007</v>
      </c>
      <c r="I117" s="37">
        <v>376.35</v>
      </c>
      <c r="J117" s="37">
        <v>379.50000000000006</v>
      </c>
      <c r="K117" s="28">
        <v>373.2</v>
      </c>
      <c r="L117" s="28">
        <v>364.5</v>
      </c>
      <c r="M117" s="28">
        <v>13.19233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222.65</v>
      </c>
      <c r="D118" s="37">
        <v>222.75</v>
      </c>
      <c r="E118" s="37">
        <v>220</v>
      </c>
      <c r="F118" s="37">
        <v>217.35</v>
      </c>
      <c r="G118" s="37">
        <v>214.6</v>
      </c>
      <c r="H118" s="37">
        <v>225.4</v>
      </c>
      <c r="I118" s="37">
        <v>228.15</v>
      </c>
      <c r="J118" s="37">
        <v>230.8</v>
      </c>
      <c r="K118" s="28">
        <v>225.5</v>
      </c>
      <c r="L118" s="28">
        <v>220.1</v>
      </c>
      <c r="M118" s="28">
        <v>37.249859999999998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819.05</v>
      </c>
      <c r="D119" s="37">
        <v>821.56666666666661</v>
      </c>
      <c r="E119" s="37">
        <v>786.98333333333323</v>
      </c>
      <c r="F119" s="37">
        <v>754.91666666666663</v>
      </c>
      <c r="G119" s="37">
        <v>720.33333333333326</v>
      </c>
      <c r="H119" s="37">
        <v>853.63333333333321</v>
      </c>
      <c r="I119" s="37">
        <v>888.2166666666667</v>
      </c>
      <c r="J119" s="37">
        <v>920.28333333333319</v>
      </c>
      <c r="K119" s="28">
        <v>856.15</v>
      </c>
      <c r="L119" s="28">
        <v>789.5</v>
      </c>
      <c r="M119" s="28">
        <v>108.50036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3882.05</v>
      </c>
      <c r="D120" s="37">
        <v>3870.9666666666672</v>
      </c>
      <c r="E120" s="37">
        <v>3833.1333333333341</v>
      </c>
      <c r="F120" s="37">
        <v>3784.2166666666672</v>
      </c>
      <c r="G120" s="37">
        <v>3746.3833333333341</v>
      </c>
      <c r="H120" s="37">
        <v>3919.8833333333341</v>
      </c>
      <c r="I120" s="37">
        <v>3957.7166666666672</v>
      </c>
      <c r="J120" s="37">
        <v>4006.6333333333341</v>
      </c>
      <c r="K120" s="28">
        <v>3908.8</v>
      </c>
      <c r="L120" s="28">
        <v>3822.05</v>
      </c>
      <c r="M120" s="28">
        <v>2.36897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1444.45</v>
      </c>
      <c r="D121" s="37">
        <v>1447.6833333333332</v>
      </c>
      <c r="E121" s="37">
        <v>1435.3666666666663</v>
      </c>
      <c r="F121" s="37">
        <v>1426.2833333333331</v>
      </c>
      <c r="G121" s="37">
        <v>1413.9666666666662</v>
      </c>
      <c r="H121" s="37">
        <v>1456.7666666666664</v>
      </c>
      <c r="I121" s="37">
        <v>1469.0833333333335</v>
      </c>
      <c r="J121" s="37">
        <v>1478.1666666666665</v>
      </c>
      <c r="K121" s="28">
        <v>1460</v>
      </c>
      <c r="L121" s="28">
        <v>1438.6</v>
      </c>
      <c r="M121" s="28">
        <v>52.640250000000002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1737.7</v>
      </c>
      <c r="D122" s="37">
        <v>1737.4333333333332</v>
      </c>
      <c r="E122" s="37">
        <v>1714.8666666666663</v>
      </c>
      <c r="F122" s="37">
        <v>1692.0333333333331</v>
      </c>
      <c r="G122" s="37">
        <v>1669.4666666666662</v>
      </c>
      <c r="H122" s="37">
        <v>1760.2666666666664</v>
      </c>
      <c r="I122" s="37">
        <v>1782.8333333333335</v>
      </c>
      <c r="J122" s="37">
        <v>1805.6666666666665</v>
      </c>
      <c r="K122" s="28">
        <v>1760</v>
      </c>
      <c r="L122" s="28">
        <v>1714.6</v>
      </c>
      <c r="M122" s="28">
        <v>15.92742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974.85</v>
      </c>
      <c r="D123" s="37">
        <v>975.23333333333323</v>
      </c>
      <c r="E123" s="37">
        <v>969.61666666666645</v>
      </c>
      <c r="F123" s="37">
        <v>964.38333333333321</v>
      </c>
      <c r="G123" s="37">
        <v>958.76666666666642</v>
      </c>
      <c r="H123" s="37">
        <v>980.46666666666647</v>
      </c>
      <c r="I123" s="37">
        <v>986.08333333333326</v>
      </c>
      <c r="J123" s="37">
        <v>991.31666666666649</v>
      </c>
      <c r="K123" s="28">
        <v>980.85</v>
      </c>
      <c r="L123" s="28">
        <v>970</v>
      </c>
      <c r="M123" s="28">
        <v>3.9630100000000001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228.35</v>
      </c>
      <c r="D124" s="37">
        <v>229.71666666666667</v>
      </c>
      <c r="E124" s="37">
        <v>223.63333333333333</v>
      </c>
      <c r="F124" s="37">
        <v>218.91666666666666</v>
      </c>
      <c r="G124" s="37">
        <v>212.83333333333331</v>
      </c>
      <c r="H124" s="37">
        <v>234.43333333333334</v>
      </c>
      <c r="I124" s="37">
        <v>240.51666666666665</v>
      </c>
      <c r="J124" s="37">
        <v>245.23333333333335</v>
      </c>
      <c r="K124" s="28">
        <v>235.8</v>
      </c>
      <c r="L124" s="28">
        <v>225</v>
      </c>
      <c r="M124" s="28">
        <v>8.6134599999999999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588.6</v>
      </c>
      <c r="D125" s="37">
        <v>585.65</v>
      </c>
      <c r="E125" s="37">
        <v>577.54999999999995</v>
      </c>
      <c r="F125" s="37">
        <v>566.5</v>
      </c>
      <c r="G125" s="37">
        <v>558.4</v>
      </c>
      <c r="H125" s="37">
        <v>596.69999999999993</v>
      </c>
      <c r="I125" s="37">
        <v>604.80000000000007</v>
      </c>
      <c r="J125" s="37">
        <v>615.84999999999991</v>
      </c>
      <c r="K125" s="28">
        <v>593.75</v>
      </c>
      <c r="L125" s="28">
        <v>574.6</v>
      </c>
      <c r="M125" s="28">
        <v>45.699080000000002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355.35</v>
      </c>
      <c r="D126" s="37">
        <v>353.35000000000008</v>
      </c>
      <c r="E126" s="37">
        <v>349.90000000000015</v>
      </c>
      <c r="F126" s="37">
        <v>344.45000000000005</v>
      </c>
      <c r="G126" s="37">
        <v>341.00000000000011</v>
      </c>
      <c r="H126" s="37">
        <v>358.80000000000018</v>
      </c>
      <c r="I126" s="37">
        <v>362.25000000000011</v>
      </c>
      <c r="J126" s="37">
        <v>367.70000000000022</v>
      </c>
      <c r="K126" s="28">
        <v>356.8</v>
      </c>
      <c r="L126" s="28">
        <v>347.9</v>
      </c>
      <c r="M126" s="28">
        <v>44.120060000000002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581.70000000000005</v>
      </c>
      <c r="D127" s="37">
        <v>583.58333333333337</v>
      </c>
      <c r="E127" s="37">
        <v>577.2166666666667</v>
      </c>
      <c r="F127" s="37">
        <v>572.73333333333335</v>
      </c>
      <c r="G127" s="37">
        <v>566.36666666666667</v>
      </c>
      <c r="H127" s="37">
        <v>588.06666666666672</v>
      </c>
      <c r="I127" s="37">
        <v>594.43333333333328</v>
      </c>
      <c r="J127" s="37">
        <v>598.91666666666674</v>
      </c>
      <c r="K127" s="28">
        <v>589.95000000000005</v>
      </c>
      <c r="L127" s="28">
        <v>579.1</v>
      </c>
      <c r="M127" s="28">
        <v>15.327669999999999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1742.05</v>
      </c>
      <c r="D128" s="37">
        <v>1737.1333333333332</v>
      </c>
      <c r="E128" s="37">
        <v>1728.3166666666664</v>
      </c>
      <c r="F128" s="37">
        <v>1714.5833333333333</v>
      </c>
      <c r="G128" s="37">
        <v>1705.7666666666664</v>
      </c>
      <c r="H128" s="37">
        <v>1750.8666666666663</v>
      </c>
      <c r="I128" s="37">
        <v>1759.6833333333329</v>
      </c>
      <c r="J128" s="37">
        <v>1773.4166666666663</v>
      </c>
      <c r="K128" s="28">
        <v>1745.95</v>
      </c>
      <c r="L128" s="28">
        <v>1723.4</v>
      </c>
      <c r="M128" s="28">
        <v>36.134680000000003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72.2</v>
      </c>
      <c r="D129" s="37">
        <v>72.283333333333346</v>
      </c>
      <c r="E129" s="37">
        <v>71.466666666666697</v>
      </c>
      <c r="F129" s="37">
        <v>70.733333333333348</v>
      </c>
      <c r="G129" s="37">
        <v>69.9166666666667</v>
      </c>
      <c r="H129" s="37">
        <v>73.016666666666694</v>
      </c>
      <c r="I129" s="37">
        <v>73.833333333333329</v>
      </c>
      <c r="J129" s="37">
        <v>74.566666666666691</v>
      </c>
      <c r="K129" s="28">
        <v>73.099999999999994</v>
      </c>
      <c r="L129" s="28">
        <v>71.55</v>
      </c>
      <c r="M129" s="28">
        <v>29.36833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3102.45</v>
      </c>
      <c r="D130" s="37">
        <v>3131.6666666666665</v>
      </c>
      <c r="E130" s="37">
        <v>3055.7833333333328</v>
      </c>
      <c r="F130" s="37">
        <v>3009.1166666666663</v>
      </c>
      <c r="G130" s="37">
        <v>2933.2333333333327</v>
      </c>
      <c r="H130" s="37">
        <v>3178.333333333333</v>
      </c>
      <c r="I130" s="37">
        <v>3254.2166666666672</v>
      </c>
      <c r="J130" s="37">
        <v>3300.8833333333332</v>
      </c>
      <c r="K130" s="28">
        <v>3207.55</v>
      </c>
      <c r="L130" s="28">
        <v>3085</v>
      </c>
      <c r="M130" s="28">
        <v>5.7339599999999997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357.2</v>
      </c>
      <c r="D131" s="37">
        <v>358.38333333333338</v>
      </c>
      <c r="E131" s="37">
        <v>354.81666666666678</v>
      </c>
      <c r="F131" s="37">
        <v>352.43333333333339</v>
      </c>
      <c r="G131" s="37">
        <v>348.86666666666679</v>
      </c>
      <c r="H131" s="37">
        <v>360.76666666666677</v>
      </c>
      <c r="I131" s="37">
        <v>364.33333333333337</v>
      </c>
      <c r="J131" s="37">
        <v>366.71666666666675</v>
      </c>
      <c r="K131" s="28">
        <v>361.95</v>
      </c>
      <c r="L131" s="28">
        <v>356</v>
      </c>
      <c r="M131" s="28">
        <v>8.4138099999999998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4015.45</v>
      </c>
      <c r="D132" s="37">
        <v>4008.8166666666671</v>
      </c>
      <c r="E132" s="37">
        <v>3962.6333333333341</v>
      </c>
      <c r="F132" s="37">
        <v>3909.8166666666671</v>
      </c>
      <c r="G132" s="37">
        <v>3863.6333333333341</v>
      </c>
      <c r="H132" s="37">
        <v>4061.6333333333341</v>
      </c>
      <c r="I132" s="37">
        <v>4107.8166666666675</v>
      </c>
      <c r="J132" s="37">
        <v>4160.6333333333341</v>
      </c>
      <c r="K132" s="28">
        <v>4055</v>
      </c>
      <c r="L132" s="28">
        <v>3956</v>
      </c>
      <c r="M132" s="28">
        <v>4.2083899999999996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1647.25</v>
      </c>
      <c r="D133" s="37">
        <v>1658.3</v>
      </c>
      <c r="E133" s="37">
        <v>1633.35</v>
      </c>
      <c r="F133" s="37">
        <v>1619.45</v>
      </c>
      <c r="G133" s="37">
        <v>1594.5</v>
      </c>
      <c r="H133" s="37">
        <v>1672.1999999999998</v>
      </c>
      <c r="I133" s="37">
        <v>1697.15</v>
      </c>
      <c r="J133" s="37">
        <v>1711.0499999999997</v>
      </c>
      <c r="K133" s="28">
        <v>1683.25</v>
      </c>
      <c r="L133" s="28">
        <v>1644.4</v>
      </c>
      <c r="M133" s="28">
        <v>19.148140000000001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512.65</v>
      </c>
      <c r="D134" s="37">
        <v>507.08333333333326</v>
      </c>
      <c r="E134" s="37">
        <v>499.36666666666656</v>
      </c>
      <c r="F134" s="37">
        <v>486.08333333333331</v>
      </c>
      <c r="G134" s="37">
        <v>478.36666666666662</v>
      </c>
      <c r="H134" s="37">
        <v>520.36666666666656</v>
      </c>
      <c r="I134" s="37">
        <v>528.08333333333326</v>
      </c>
      <c r="J134" s="37">
        <v>541.36666666666645</v>
      </c>
      <c r="K134" s="28">
        <v>514.79999999999995</v>
      </c>
      <c r="L134" s="28">
        <v>493.8</v>
      </c>
      <c r="M134" s="28">
        <v>26.267779999999998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647</v>
      </c>
      <c r="D135" s="37">
        <v>643.61666666666667</v>
      </c>
      <c r="E135" s="37">
        <v>636.23333333333335</v>
      </c>
      <c r="F135" s="37">
        <v>625.4666666666667</v>
      </c>
      <c r="G135" s="37">
        <v>618.08333333333337</v>
      </c>
      <c r="H135" s="37">
        <v>654.38333333333333</v>
      </c>
      <c r="I135" s="37">
        <v>661.76666666666677</v>
      </c>
      <c r="J135" s="37">
        <v>672.5333333333333</v>
      </c>
      <c r="K135" s="28">
        <v>651</v>
      </c>
      <c r="L135" s="28">
        <v>632.85</v>
      </c>
      <c r="M135" s="28">
        <v>9.0837900000000005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77273.75</v>
      </c>
      <c r="D136" s="37">
        <v>77182.583333333328</v>
      </c>
      <c r="E136" s="37">
        <v>76765.166666666657</v>
      </c>
      <c r="F136" s="37">
        <v>76256.583333333328</v>
      </c>
      <c r="G136" s="37">
        <v>75839.166666666657</v>
      </c>
      <c r="H136" s="37">
        <v>77691.166666666657</v>
      </c>
      <c r="I136" s="37">
        <v>78108.583333333314</v>
      </c>
      <c r="J136" s="37">
        <v>78617.166666666657</v>
      </c>
      <c r="K136" s="28">
        <v>77600</v>
      </c>
      <c r="L136" s="28">
        <v>76674</v>
      </c>
      <c r="M136" s="28">
        <v>7.9920000000000005E-2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202.7</v>
      </c>
      <c r="D137" s="37">
        <v>203.6</v>
      </c>
      <c r="E137" s="37">
        <v>201.29999999999998</v>
      </c>
      <c r="F137" s="37">
        <v>199.89999999999998</v>
      </c>
      <c r="G137" s="37">
        <v>197.59999999999997</v>
      </c>
      <c r="H137" s="37">
        <v>205</v>
      </c>
      <c r="I137" s="37">
        <v>207.3</v>
      </c>
      <c r="J137" s="37">
        <v>208.70000000000002</v>
      </c>
      <c r="K137" s="28">
        <v>205.9</v>
      </c>
      <c r="L137" s="28">
        <v>202.2</v>
      </c>
      <c r="M137" s="28">
        <v>24.90119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1140.3499999999999</v>
      </c>
      <c r="D138" s="37">
        <v>1144.9833333333333</v>
      </c>
      <c r="E138" s="37">
        <v>1133.4666666666667</v>
      </c>
      <c r="F138" s="37">
        <v>1126.5833333333333</v>
      </c>
      <c r="G138" s="37">
        <v>1115.0666666666666</v>
      </c>
      <c r="H138" s="37">
        <v>1151.8666666666668</v>
      </c>
      <c r="I138" s="37">
        <v>1163.3833333333337</v>
      </c>
      <c r="J138" s="37">
        <v>1170.2666666666669</v>
      </c>
      <c r="K138" s="28">
        <v>1156.5</v>
      </c>
      <c r="L138" s="28">
        <v>1138.0999999999999</v>
      </c>
      <c r="M138" s="28">
        <v>33.796950000000002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91</v>
      </c>
      <c r="D139" s="37">
        <v>91.2</v>
      </c>
      <c r="E139" s="37">
        <v>90.050000000000011</v>
      </c>
      <c r="F139" s="37">
        <v>89.100000000000009</v>
      </c>
      <c r="G139" s="37">
        <v>87.950000000000017</v>
      </c>
      <c r="H139" s="37">
        <v>92.15</v>
      </c>
      <c r="I139" s="37">
        <v>93.300000000000011</v>
      </c>
      <c r="J139" s="37">
        <v>94.25</v>
      </c>
      <c r="K139" s="28">
        <v>92.35</v>
      </c>
      <c r="L139" s="28">
        <v>90.25</v>
      </c>
      <c r="M139" s="28">
        <v>36.440359999999998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502.25</v>
      </c>
      <c r="D140" s="37">
        <v>501.05</v>
      </c>
      <c r="E140" s="37">
        <v>498.20000000000005</v>
      </c>
      <c r="F140" s="37">
        <v>494.15000000000003</v>
      </c>
      <c r="G140" s="37">
        <v>491.30000000000007</v>
      </c>
      <c r="H140" s="37">
        <v>505.1</v>
      </c>
      <c r="I140" s="37">
        <v>507.95000000000005</v>
      </c>
      <c r="J140" s="37">
        <v>512</v>
      </c>
      <c r="K140" s="28">
        <v>503.9</v>
      </c>
      <c r="L140" s="28">
        <v>497</v>
      </c>
      <c r="M140" s="28">
        <v>11.69717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8440.2000000000007</v>
      </c>
      <c r="D141" s="37">
        <v>8436.4499999999989</v>
      </c>
      <c r="E141" s="37">
        <v>8384.7499999999982</v>
      </c>
      <c r="F141" s="37">
        <v>8329.2999999999993</v>
      </c>
      <c r="G141" s="37">
        <v>8277.5999999999985</v>
      </c>
      <c r="H141" s="37">
        <v>8491.8999999999978</v>
      </c>
      <c r="I141" s="37">
        <v>8543.5999999999985</v>
      </c>
      <c r="J141" s="37">
        <v>8599.0499999999975</v>
      </c>
      <c r="K141" s="28">
        <v>8488.15</v>
      </c>
      <c r="L141" s="28">
        <v>8381</v>
      </c>
      <c r="M141" s="28">
        <v>4.1385500000000004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826.55</v>
      </c>
      <c r="D142" s="37">
        <v>831</v>
      </c>
      <c r="E142" s="37">
        <v>817.8</v>
      </c>
      <c r="F142" s="37">
        <v>809.05</v>
      </c>
      <c r="G142" s="37">
        <v>795.84999999999991</v>
      </c>
      <c r="H142" s="37">
        <v>839.75</v>
      </c>
      <c r="I142" s="37">
        <v>852.95</v>
      </c>
      <c r="J142" s="37">
        <v>861.7</v>
      </c>
      <c r="K142" s="28">
        <v>844.2</v>
      </c>
      <c r="L142" s="28">
        <v>822.25</v>
      </c>
      <c r="M142" s="28">
        <v>2.4911300000000001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368.25</v>
      </c>
      <c r="D143" s="37">
        <v>369.81666666666666</v>
      </c>
      <c r="E143" s="37">
        <v>364.63333333333333</v>
      </c>
      <c r="F143" s="37">
        <v>361.01666666666665</v>
      </c>
      <c r="G143" s="37">
        <v>355.83333333333331</v>
      </c>
      <c r="H143" s="37">
        <v>373.43333333333334</v>
      </c>
      <c r="I143" s="37">
        <v>378.61666666666662</v>
      </c>
      <c r="J143" s="37">
        <v>382.23333333333335</v>
      </c>
      <c r="K143" s="28">
        <v>375</v>
      </c>
      <c r="L143" s="28">
        <v>366.2</v>
      </c>
      <c r="M143" s="28">
        <v>6.2298400000000003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1424.1</v>
      </c>
      <c r="D144" s="37">
        <v>1422.8333333333333</v>
      </c>
      <c r="E144" s="37">
        <v>1399.6666666666665</v>
      </c>
      <c r="F144" s="37">
        <v>1375.2333333333333</v>
      </c>
      <c r="G144" s="37">
        <v>1352.0666666666666</v>
      </c>
      <c r="H144" s="37">
        <v>1447.2666666666664</v>
      </c>
      <c r="I144" s="37">
        <v>1470.4333333333329</v>
      </c>
      <c r="J144" s="37">
        <v>1494.8666666666663</v>
      </c>
      <c r="K144" s="28">
        <v>1446</v>
      </c>
      <c r="L144" s="28">
        <v>1398.4</v>
      </c>
      <c r="M144" s="28">
        <v>3.2703600000000002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2900.6</v>
      </c>
      <c r="D145" s="37">
        <v>2889.5666666666671</v>
      </c>
      <c r="E145" s="37">
        <v>2864.1333333333341</v>
      </c>
      <c r="F145" s="37">
        <v>2827.666666666667</v>
      </c>
      <c r="G145" s="37">
        <v>2802.233333333334</v>
      </c>
      <c r="H145" s="37">
        <v>2926.0333333333342</v>
      </c>
      <c r="I145" s="37">
        <v>2951.4666666666676</v>
      </c>
      <c r="J145" s="37">
        <v>2987.9333333333343</v>
      </c>
      <c r="K145" s="28">
        <v>2915</v>
      </c>
      <c r="L145" s="28">
        <v>2853.1</v>
      </c>
      <c r="M145" s="28">
        <v>11.20124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2147.0500000000002</v>
      </c>
      <c r="D146" s="37">
        <v>2160</v>
      </c>
      <c r="E146" s="37">
        <v>2127.0500000000002</v>
      </c>
      <c r="F146" s="37">
        <v>2107.0500000000002</v>
      </c>
      <c r="G146" s="37">
        <v>2074.1000000000004</v>
      </c>
      <c r="H146" s="37">
        <v>2180</v>
      </c>
      <c r="I146" s="37">
        <v>2212.9499999999998</v>
      </c>
      <c r="J146" s="37">
        <v>2232.9499999999998</v>
      </c>
      <c r="K146" s="28">
        <v>2192.9499999999998</v>
      </c>
      <c r="L146" s="28">
        <v>2140</v>
      </c>
      <c r="M146" s="28">
        <v>3.2980499999999999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1002.15</v>
      </c>
      <c r="D147" s="37">
        <v>1008.1333333333333</v>
      </c>
      <c r="E147" s="37">
        <v>994.26666666666665</v>
      </c>
      <c r="F147" s="37">
        <v>986.38333333333333</v>
      </c>
      <c r="G147" s="37">
        <v>972.51666666666665</v>
      </c>
      <c r="H147" s="37">
        <v>1016.0166666666667</v>
      </c>
      <c r="I147" s="37">
        <v>1029.8833333333332</v>
      </c>
      <c r="J147" s="37">
        <v>1037.7666666666667</v>
      </c>
      <c r="K147" s="28">
        <v>1022</v>
      </c>
      <c r="L147" s="28">
        <v>1000.25</v>
      </c>
      <c r="M147" s="28">
        <v>6.1317500000000003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105.55</v>
      </c>
      <c r="D148" s="37">
        <v>104.78333333333335</v>
      </c>
      <c r="E148" s="37">
        <v>103.41666666666669</v>
      </c>
      <c r="F148" s="37">
        <v>101.28333333333335</v>
      </c>
      <c r="G148" s="37">
        <v>99.916666666666686</v>
      </c>
      <c r="H148" s="37">
        <v>106.91666666666669</v>
      </c>
      <c r="I148" s="37">
        <v>108.28333333333333</v>
      </c>
      <c r="J148" s="37">
        <v>110.41666666666669</v>
      </c>
      <c r="K148" s="28">
        <v>106.15</v>
      </c>
      <c r="L148" s="28">
        <v>102.65</v>
      </c>
      <c r="M148" s="28">
        <v>143.87357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148.6</v>
      </c>
      <c r="D149" s="37">
        <v>148.48333333333332</v>
      </c>
      <c r="E149" s="37">
        <v>147.61666666666665</v>
      </c>
      <c r="F149" s="37">
        <v>146.63333333333333</v>
      </c>
      <c r="G149" s="37">
        <v>145.76666666666665</v>
      </c>
      <c r="H149" s="37">
        <v>149.46666666666664</v>
      </c>
      <c r="I149" s="37">
        <v>150.33333333333331</v>
      </c>
      <c r="J149" s="37">
        <v>151.31666666666663</v>
      </c>
      <c r="K149" s="28">
        <v>149.35</v>
      </c>
      <c r="L149" s="28">
        <v>147.5</v>
      </c>
      <c r="M149" s="28">
        <v>136.44449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72.7</v>
      </c>
      <c r="D150" s="37">
        <v>72.7</v>
      </c>
      <c r="E150" s="37">
        <v>72.100000000000009</v>
      </c>
      <c r="F150" s="37">
        <v>71.5</v>
      </c>
      <c r="G150" s="37">
        <v>70.900000000000006</v>
      </c>
      <c r="H150" s="37">
        <v>73.300000000000011</v>
      </c>
      <c r="I150" s="37">
        <v>73.900000000000006</v>
      </c>
      <c r="J150" s="37">
        <v>74.500000000000014</v>
      </c>
      <c r="K150" s="28">
        <v>73.3</v>
      </c>
      <c r="L150" s="28">
        <v>72.099999999999994</v>
      </c>
      <c r="M150" s="28">
        <v>116.18514999999999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3710.3</v>
      </c>
      <c r="D151" s="37">
        <v>3730.7666666666664</v>
      </c>
      <c r="E151" s="37">
        <v>3671.5333333333328</v>
      </c>
      <c r="F151" s="37">
        <v>3632.7666666666664</v>
      </c>
      <c r="G151" s="37">
        <v>3573.5333333333328</v>
      </c>
      <c r="H151" s="37">
        <v>3769.5333333333328</v>
      </c>
      <c r="I151" s="37">
        <v>3828.7666666666664</v>
      </c>
      <c r="J151" s="37">
        <v>3867.5333333333328</v>
      </c>
      <c r="K151" s="28">
        <v>3790</v>
      </c>
      <c r="L151" s="28">
        <v>3692</v>
      </c>
      <c r="M151" s="28">
        <v>1.16398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18249.650000000001</v>
      </c>
      <c r="D152" s="37">
        <v>18234.850000000002</v>
      </c>
      <c r="E152" s="37">
        <v>18144.800000000003</v>
      </c>
      <c r="F152" s="37">
        <v>18039.95</v>
      </c>
      <c r="G152" s="37">
        <v>17949.900000000001</v>
      </c>
      <c r="H152" s="37">
        <v>18339.700000000004</v>
      </c>
      <c r="I152" s="37">
        <v>18429.75</v>
      </c>
      <c r="J152" s="37">
        <v>18534.600000000006</v>
      </c>
      <c r="K152" s="28">
        <v>18324.900000000001</v>
      </c>
      <c r="L152" s="28">
        <v>18130</v>
      </c>
      <c r="M152" s="28">
        <v>0.22750999999999999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288.3</v>
      </c>
      <c r="D153" s="37">
        <v>290.25</v>
      </c>
      <c r="E153" s="37">
        <v>285.45</v>
      </c>
      <c r="F153" s="37">
        <v>282.59999999999997</v>
      </c>
      <c r="G153" s="37">
        <v>277.79999999999995</v>
      </c>
      <c r="H153" s="37">
        <v>293.10000000000002</v>
      </c>
      <c r="I153" s="37">
        <v>297.89999999999998</v>
      </c>
      <c r="J153" s="37">
        <v>300.75000000000006</v>
      </c>
      <c r="K153" s="28">
        <v>295.05</v>
      </c>
      <c r="L153" s="28">
        <v>287.39999999999998</v>
      </c>
      <c r="M153" s="28">
        <v>2.65768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840.3</v>
      </c>
      <c r="D154" s="37">
        <v>842.38333333333333</v>
      </c>
      <c r="E154" s="37">
        <v>830.06666666666661</v>
      </c>
      <c r="F154" s="37">
        <v>819.83333333333326</v>
      </c>
      <c r="G154" s="37">
        <v>807.51666666666654</v>
      </c>
      <c r="H154" s="37">
        <v>852.61666666666667</v>
      </c>
      <c r="I154" s="37">
        <v>864.93333333333351</v>
      </c>
      <c r="J154" s="37">
        <v>875.16666666666674</v>
      </c>
      <c r="K154" s="28">
        <v>854.7</v>
      </c>
      <c r="L154" s="28">
        <v>832.15</v>
      </c>
      <c r="M154" s="28">
        <v>5.31107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124.45</v>
      </c>
      <c r="D155" s="37">
        <v>123.58333333333333</v>
      </c>
      <c r="E155" s="37">
        <v>122.26666666666665</v>
      </c>
      <c r="F155" s="37">
        <v>120.08333333333333</v>
      </c>
      <c r="G155" s="37">
        <v>118.76666666666665</v>
      </c>
      <c r="H155" s="37">
        <v>125.76666666666665</v>
      </c>
      <c r="I155" s="37">
        <v>127.08333333333334</v>
      </c>
      <c r="J155" s="37">
        <v>129.26666666666665</v>
      </c>
      <c r="K155" s="28">
        <v>124.9</v>
      </c>
      <c r="L155" s="28">
        <v>121.4</v>
      </c>
      <c r="M155" s="28">
        <v>271.66975000000002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185.45</v>
      </c>
      <c r="D156" s="37">
        <v>183.5</v>
      </c>
      <c r="E156" s="37">
        <v>180</v>
      </c>
      <c r="F156" s="37">
        <v>174.55</v>
      </c>
      <c r="G156" s="37">
        <v>171.05</v>
      </c>
      <c r="H156" s="37">
        <v>188.95</v>
      </c>
      <c r="I156" s="37">
        <v>192.45</v>
      </c>
      <c r="J156" s="37">
        <v>197.89999999999998</v>
      </c>
      <c r="K156" s="28">
        <v>187</v>
      </c>
      <c r="L156" s="28">
        <v>178.05</v>
      </c>
      <c r="M156" s="28">
        <v>33.195010000000003</v>
      </c>
      <c r="N156" s="1"/>
      <c r="O156" s="1"/>
    </row>
    <row r="157" spans="1:15" ht="12.75" customHeight="1">
      <c r="A157" s="53">
        <v>148</v>
      </c>
      <c r="B157" s="28" t="s">
        <v>855</v>
      </c>
      <c r="C157" s="28">
        <v>707.75</v>
      </c>
      <c r="D157" s="37">
        <v>709.25</v>
      </c>
      <c r="E157" s="37">
        <v>699.7</v>
      </c>
      <c r="F157" s="37">
        <v>691.65000000000009</v>
      </c>
      <c r="G157" s="37">
        <v>682.10000000000014</v>
      </c>
      <c r="H157" s="37">
        <v>717.3</v>
      </c>
      <c r="I157" s="37">
        <v>726.84999999999991</v>
      </c>
      <c r="J157" s="37">
        <v>734.89999999999986</v>
      </c>
      <c r="K157" s="28">
        <v>718.8</v>
      </c>
      <c r="L157" s="28">
        <v>701.2</v>
      </c>
      <c r="M157" s="28">
        <v>23.244250000000001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3200.75</v>
      </c>
      <c r="D158" s="37">
        <v>3187.9166666666665</v>
      </c>
      <c r="E158" s="37">
        <v>3158.8833333333332</v>
      </c>
      <c r="F158" s="37">
        <v>3117.0166666666669</v>
      </c>
      <c r="G158" s="37">
        <v>3087.9833333333336</v>
      </c>
      <c r="H158" s="37">
        <v>3229.7833333333328</v>
      </c>
      <c r="I158" s="37">
        <v>3258.8166666666666</v>
      </c>
      <c r="J158" s="37">
        <v>3300.6833333333325</v>
      </c>
      <c r="K158" s="28">
        <v>3216.95</v>
      </c>
      <c r="L158" s="28">
        <v>3146.05</v>
      </c>
      <c r="M158" s="28">
        <v>0.47687000000000002</v>
      </c>
      <c r="N158" s="1"/>
      <c r="O158" s="1"/>
    </row>
    <row r="159" spans="1:15" ht="12.75" customHeight="1">
      <c r="A159" s="53">
        <v>150</v>
      </c>
      <c r="B159" s="28" t="s">
        <v>856</v>
      </c>
      <c r="C159" s="28">
        <v>559.70000000000005</v>
      </c>
      <c r="D159" s="37">
        <v>563.41666666666663</v>
      </c>
      <c r="E159" s="37">
        <v>553.7833333333333</v>
      </c>
      <c r="F159" s="37">
        <v>547.86666666666667</v>
      </c>
      <c r="G159" s="37">
        <v>538.23333333333335</v>
      </c>
      <c r="H159" s="37">
        <v>569.33333333333326</v>
      </c>
      <c r="I159" s="37">
        <v>578.9666666666667</v>
      </c>
      <c r="J159" s="37">
        <v>584.88333333333321</v>
      </c>
      <c r="K159" s="28">
        <v>573.04999999999995</v>
      </c>
      <c r="L159" s="28">
        <v>557.5</v>
      </c>
      <c r="M159" s="28">
        <v>6.3543599999999998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2929.9</v>
      </c>
      <c r="D160" s="37">
        <v>2905.2833333333328</v>
      </c>
      <c r="E160" s="37">
        <v>2873.0666666666657</v>
      </c>
      <c r="F160" s="37">
        <v>2816.2333333333327</v>
      </c>
      <c r="G160" s="37">
        <v>2784.0166666666655</v>
      </c>
      <c r="H160" s="37">
        <v>2962.1166666666659</v>
      </c>
      <c r="I160" s="37">
        <v>2994.333333333333</v>
      </c>
      <c r="J160" s="37">
        <v>3051.1666666666661</v>
      </c>
      <c r="K160" s="28">
        <v>2937.5</v>
      </c>
      <c r="L160" s="28">
        <v>2848.45</v>
      </c>
      <c r="M160" s="28">
        <v>5.3106400000000002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43499.7</v>
      </c>
      <c r="D161" s="37">
        <v>43375.266666666663</v>
      </c>
      <c r="E161" s="37">
        <v>43076.533333333326</v>
      </c>
      <c r="F161" s="37">
        <v>42653.366666666661</v>
      </c>
      <c r="G161" s="37">
        <v>42354.633333333324</v>
      </c>
      <c r="H161" s="37">
        <v>43798.433333333327</v>
      </c>
      <c r="I161" s="37">
        <v>44097.166666666664</v>
      </c>
      <c r="J161" s="37">
        <v>44520.333333333328</v>
      </c>
      <c r="K161" s="28">
        <v>43674</v>
      </c>
      <c r="L161" s="28">
        <v>42952.1</v>
      </c>
      <c r="M161" s="28">
        <v>0.14652999999999999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3318.6</v>
      </c>
      <c r="D162" s="37">
        <v>3341.2833333333333</v>
      </c>
      <c r="E162" s="37">
        <v>3285.5666666666666</v>
      </c>
      <c r="F162" s="37">
        <v>3252.5333333333333</v>
      </c>
      <c r="G162" s="37">
        <v>3196.8166666666666</v>
      </c>
      <c r="H162" s="37">
        <v>3374.3166666666666</v>
      </c>
      <c r="I162" s="37">
        <v>3430.0333333333328</v>
      </c>
      <c r="J162" s="37">
        <v>3463.0666666666666</v>
      </c>
      <c r="K162" s="28">
        <v>3397</v>
      </c>
      <c r="L162" s="28">
        <v>3308.25</v>
      </c>
      <c r="M162" s="28">
        <v>1.4661999999999999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217.3</v>
      </c>
      <c r="D163" s="37">
        <v>216.51666666666665</v>
      </c>
      <c r="E163" s="37">
        <v>214.33333333333331</v>
      </c>
      <c r="F163" s="37">
        <v>211.36666666666667</v>
      </c>
      <c r="G163" s="37">
        <v>209.18333333333334</v>
      </c>
      <c r="H163" s="37">
        <v>219.48333333333329</v>
      </c>
      <c r="I163" s="37">
        <v>221.66666666666663</v>
      </c>
      <c r="J163" s="37">
        <v>224.63333333333327</v>
      </c>
      <c r="K163" s="28">
        <v>218.7</v>
      </c>
      <c r="L163" s="28">
        <v>213.55</v>
      </c>
      <c r="M163" s="28">
        <v>27.688300000000002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2285.4499999999998</v>
      </c>
      <c r="D164" s="37">
        <v>2284.6833333333334</v>
      </c>
      <c r="E164" s="37">
        <v>2266.5666666666666</v>
      </c>
      <c r="F164" s="37">
        <v>2247.6833333333334</v>
      </c>
      <c r="G164" s="37">
        <v>2229.5666666666666</v>
      </c>
      <c r="H164" s="37">
        <v>2303.5666666666666</v>
      </c>
      <c r="I164" s="37">
        <v>2321.6833333333334</v>
      </c>
      <c r="J164" s="37">
        <v>2340.5666666666666</v>
      </c>
      <c r="K164" s="28">
        <v>2302.8000000000002</v>
      </c>
      <c r="L164" s="28">
        <v>2265.8000000000002</v>
      </c>
      <c r="M164" s="28">
        <v>5.6323400000000001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1696.25</v>
      </c>
      <c r="D165" s="37">
        <v>1705.8333333333333</v>
      </c>
      <c r="E165" s="37">
        <v>1676.7166666666665</v>
      </c>
      <c r="F165" s="37">
        <v>1657.1833333333332</v>
      </c>
      <c r="G165" s="37">
        <v>1628.0666666666664</v>
      </c>
      <c r="H165" s="37">
        <v>1725.3666666666666</v>
      </c>
      <c r="I165" s="37">
        <v>1754.4833333333333</v>
      </c>
      <c r="J165" s="37">
        <v>1774.0166666666667</v>
      </c>
      <c r="K165" s="28">
        <v>1734.95</v>
      </c>
      <c r="L165" s="28">
        <v>1686.3</v>
      </c>
      <c r="M165" s="28">
        <v>2.91879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2212.1999999999998</v>
      </c>
      <c r="D166" s="37">
        <v>2221.0166666666664</v>
      </c>
      <c r="E166" s="37">
        <v>2193.333333333333</v>
      </c>
      <c r="F166" s="37">
        <v>2174.4666666666667</v>
      </c>
      <c r="G166" s="37">
        <v>2146.7833333333333</v>
      </c>
      <c r="H166" s="37">
        <v>2239.8833333333328</v>
      </c>
      <c r="I166" s="37">
        <v>2267.5666666666662</v>
      </c>
      <c r="J166" s="37">
        <v>2286.4333333333325</v>
      </c>
      <c r="K166" s="28">
        <v>2248.6999999999998</v>
      </c>
      <c r="L166" s="28">
        <v>2202.15</v>
      </c>
      <c r="M166" s="28">
        <v>2.0804999999999998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108.9</v>
      </c>
      <c r="D167" s="37">
        <v>109.3</v>
      </c>
      <c r="E167" s="37">
        <v>108.05</v>
      </c>
      <c r="F167" s="37">
        <v>107.2</v>
      </c>
      <c r="G167" s="37">
        <v>105.95</v>
      </c>
      <c r="H167" s="37">
        <v>110.14999999999999</v>
      </c>
      <c r="I167" s="37">
        <v>111.39999999999999</v>
      </c>
      <c r="J167" s="37">
        <v>112.24999999999999</v>
      </c>
      <c r="K167" s="28">
        <v>110.55</v>
      </c>
      <c r="L167" s="28">
        <v>108.45</v>
      </c>
      <c r="M167" s="28">
        <v>17.270900000000001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214.45</v>
      </c>
      <c r="D168" s="37">
        <v>214.86666666666665</v>
      </c>
      <c r="E168" s="37">
        <v>213.0333333333333</v>
      </c>
      <c r="F168" s="37">
        <v>211.61666666666665</v>
      </c>
      <c r="G168" s="37">
        <v>209.7833333333333</v>
      </c>
      <c r="H168" s="37">
        <v>216.2833333333333</v>
      </c>
      <c r="I168" s="37">
        <v>218.11666666666662</v>
      </c>
      <c r="J168" s="37">
        <v>219.5333333333333</v>
      </c>
      <c r="K168" s="28">
        <v>216.7</v>
      </c>
      <c r="L168" s="28">
        <v>213.45</v>
      </c>
      <c r="M168" s="28">
        <v>76.575040000000001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437.75</v>
      </c>
      <c r="D169" s="37">
        <v>431.39999999999992</v>
      </c>
      <c r="E169" s="37">
        <v>423.99999999999983</v>
      </c>
      <c r="F169" s="37">
        <v>410.24999999999989</v>
      </c>
      <c r="G169" s="37">
        <v>402.8499999999998</v>
      </c>
      <c r="H169" s="37">
        <v>445.14999999999986</v>
      </c>
      <c r="I169" s="37">
        <v>452.54999999999995</v>
      </c>
      <c r="J169" s="37">
        <v>466.2999999999999</v>
      </c>
      <c r="K169" s="28">
        <v>438.8</v>
      </c>
      <c r="L169" s="28">
        <v>417.65</v>
      </c>
      <c r="M169" s="28">
        <v>4.1261400000000004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14105.8</v>
      </c>
      <c r="D170" s="37">
        <v>14066.383333333333</v>
      </c>
      <c r="E170" s="37">
        <v>13958.916666666666</v>
      </c>
      <c r="F170" s="37">
        <v>13812.033333333333</v>
      </c>
      <c r="G170" s="37">
        <v>13704.566666666666</v>
      </c>
      <c r="H170" s="37">
        <v>14213.266666666666</v>
      </c>
      <c r="I170" s="37">
        <v>14320.733333333334</v>
      </c>
      <c r="J170" s="37">
        <v>14467.616666666667</v>
      </c>
      <c r="K170" s="28">
        <v>14173.85</v>
      </c>
      <c r="L170" s="28">
        <v>13919.5</v>
      </c>
      <c r="M170" s="28">
        <v>0.20004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30.8</v>
      </c>
      <c r="D171" s="37">
        <v>30.833333333333332</v>
      </c>
      <c r="E171" s="37">
        <v>30.616666666666664</v>
      </c>
      <c r="F171" s="37">
        <v>30.43333333333333</v>
      </c>
      <c r="G171" s="37">
        <v>30.216666666666661</v>
      </c>
      <c r="H171" s="37">
        <v>31.016666666666666</v>
      </c>
      <c r="I171" s="37">
        <v>31.233333333333334</v>
      </c>
      <c r="J171" s="37">
        <v>31.416666666666668</v>
      </c>
      <c r="K171" s="28">
        <v>31.05</v>
      </c>
      <c r="L171" s="28">
        <v>30.65</v>
      </c>
      <c r="M171" s="28">
        <v>144.50588999999999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122.15</v>
      </c>
      <c r="D172" s="37">
        <v>122.71666666666665</v>
      </c>
      <c r="E172" s="37">
        <v>121.0333333333333</v>
      </c>
      <c r="F172" s="37">
        <v>119.91666666666664</v>
      </c>
      <c r="G172" s="37">
        <v>118.23333333333329</v>
      </c>
      <c r="H172" s="37">
        <v>123.83333333333331</v>
      </c>
      <c r="I172" s="37">
        <v>125.51666666666668</v>
      </c>
      <c r="J172" s="37">
        <v>126.63333333333333</v>
      </c>
      <c r="K172" s="28">
        <v>124.4</v>
      </c>
      <c r="L172" s="28">
        <v>121.6</v>
      </c>
      <c r="M172" s="28">
        <v>30.848859999999998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2377.5500000000002</v>
      </c>
      <c r="D173" s="37">
        <v>2394.85</v>
      </c>
      <c r="E173" s="37">
        <v>2355.6999999999998</v>
      </c>
      <c r="F173" s="37">
        <v>2333.85</v>
      </c>
      <c r="G173" s="37">
        <v>2294.6999999999998</v>
      </c>
      <c r="H173" s="37">
        <v>2416.6999999999998</v>
      </c>
      <c r="I173" s="37">
        <v>2455.8500000000004</v>
      </c>
      <c r="J173" s="37">
        <v>2477.6999999999998</v>
      </c>
      <c r="K173" s="28">
        <v>2434</v>
      </c>
      <c r="L173" s="28">
        <v>2373</v>
      </c>
      <c r="M173" s="28">
        <v>65.644350000000003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853.95</v>
      </c>
      <c r="D174" s="37">
        <v>855.80000000000007</v>
      </c>
      <c r="E174" s="37">
        <v>849.60000000000014</v>
      </c>
      <c r="F174" s="37">
        <v>845.25000000000011</v>
      </c>
      <c r="G174" s="37">
        <v>839.05000000000018</v>
      </c>
      <c r="H174" s="37">
        <v>860.15000000000009</v>
      </c>
      <c r="I174" s="37">
        <v>866.35000000000014</v>
      </c>
      <c r="J174" s="37">
        <v>870.7</v>
      </c>
      <c r="K174" s="28">
        <v>862</v>
      </c>
      <c r="L174" s="28">
        <v>851.45</v>
      </c>
      <c r="M174" s="28">
        <v>7.2801099999999996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1139.8499999999999</v>
      </c>
      <c r="D175" s="37">
        <v>1142.7499999999998</v>
      </c>
      <c r="E175" s="37">
        <v>1134.6999999999996</v>
      </c>
      <c r="F175" s="37">
        <v>1129.5499999999997</v>
      </c>
      <c r="G175" s="37">
        <v>1121.4999999999995</v>
      </c>
      <c r="H175" s="37">
        <v>1147.8999999999996</v>
      </c>
      <c r="I175" s="37">
        <v>1155.9499999999998</v>
      </c>
      <c r="J175" s="37">
        <v>1161.0999999999997</v>
      </c>
      <c r="K175" s="28">
        <v>1150.8</v>
      </c>
      <c r="L175" s="28">
        <v>1137.5999999999999</v>
      </c>
      <c r="M175" s="28">
        <v>3.6861899999999999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2224.3000000000002</v>
      </c>
      <c r="D176" s="37">
        <v>2221.7333333333336</v>
      </c>
      <c r="E176" s="37">
        <v>2204.4666666666672</v>
      </c>
      <c r="F176" s="37">
        <v>2184.6333333333337</v>
      </c>
      <c r="G176" s="37">
        <v>2167.3666666666672</v>
      </c>
      <c r="H176" s="37">
        <v>2241.5666666666671</v>
      </c>
      <c r="I176" s="37">
        <v>2258.8333333333335</v>
      </c>
      <c r="J176" s="37">
        <v>2278.666666666667</v>
      </c>
      <c r="K176" s="28">
        <v>2239</v>
      </c>
      <c r="L176" s="28">
        <v>2201.9</v>
      </c>
      <c r="M176" s="28">
        <v>7.3136599999999996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19736.05</v>
      </c>
      <c r="D177" s="37">
        <v>19823.183333333334</v>
      </c>
      <c r="E177" s="37">
        <v>19564.366666666669</v>
      </c>
      <c r="F177" s="37">
        <v>19392.683333333334</v>
      </c>
      <c r="G177" s="37">
        <v>19133.866666666669</v>
      </c>
      <c r="H177" s="37">
        <v>19994.866666666669</v>
      </c>
      <c r="I177" s="37">
        <v>20253.683333333334</v>
      </c>
      <c r="J177" s="37">
        <v>20425.366666666669</v>
      </c>
      <c r="K177" s="28">
        <v>20082</v>
      </c>
      <c r="L177" s="28">
        <v>19651.5</v>
      </c>
      <c r="M177" s="28">
        <v>0.22871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1268.9000000000001</v>
      </c>
      <c r="D178" s="37">
        <v>1261.3833333333334</v>
      </c>
      <c r="E178" s="37">
        <v>1247.8666666666668</v>
      </c>
      <c r="F178" s="37">
        <v>1226.8333333333333</v>
      </c>
      <c r="G178" s="37">
        <v>1213.3166666666666</v>
      </c>
      <c r="H178" s="37">
        <v>1282.416666666667</v>
      </c>
      <c r="I178" s="37">
        <v>1295.9333333333338</v>
      </c>
      <c r="J178" s="37">
        <v>1316.9666666666672</v>
      </c>
      <c r="K178" s="28">
        <v>1274.9000000000001</v>
      </c>
      <c r="L178" s="28">
        <v>1240.3499999999999</v>
      </c>
      <c r="M178" s="28">
        <v>6.3026499999999999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2639.7</v>
      </c>
      <c r="D179" s="37">
        <v>2642.0499999999997</v>
      </c>
      <c r="E179" s="37">
        <v>2624.0999999999995</v>
      </c>
      <c r="F179" s="37">
        <v>2608.4999999999995</v>
      </c>
      <c r="G179" s="37">
        <v>2590.5499999999993</v>
      </c>
      <c r="H179" s="37">
        <v>2657.6499999999996</v>
      </c>
      <c r="I179" s="37">
        <v>2675.5999999999995</v>
      </c>
      <c r="J179" s="37">
        <v>2691.2</v>
      </c>
      <c r="K179" s="28">
        <v>2660</v>
      </c>
      <c r="L179" s="28">
        <v>2626.45</v>
      </c>
      <c r="M179" s="28">
        <v>1.3999299999999999</v>
      </c>
      <c r="N179" s="1"/>
      <c r="O179" s="1"/>
    </row>
    <row r="180" spans="1:15" ht="12.75" customHeight="1">
      <c r="A180" s="53">
        <v>171</v>
      </c>
      <c r="B180" s="28" t="s">
        <v>829</v>
      </c>
      <c r="C180" s="28">
        <v>580.70000000000005</v>
      </c>
      <c r="D180" s="37">
        <v>578.7166666666667</v>
      </c>
      <c r="E180" s="37">
        <v>573.08333333333337</v>
      </c>
      <c r="F180" s="37">
        <v>565.4666666666667</v>
      </c>
      <c r="G180" s="37">
        <v>559.83333333333337</v>
      </c>
      <c r="H180" s="37">
        <v>586.33333333333337</v>
      </c>
      <c r="I180" s="37">
        <v>591.96666666666658</v>
      </c>
      <c r="J180" s="37">
        <v>599.58333333333337</v>
      </c>
      <c r="K180" s="28">
        <v>584.35</v>
      </c>
      <c r="L180" s="28">
        <v>571.1</v>
      </c>
      <c r="M180" s="28">
        <v>10.22214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486.5</v>
      </c>
      <c r="D181" s="37">
        <v>487.83333333333331</v>
      </c>
      <c r="E181" s="37">
        <v>483.21666666666664</v>
      </c>
      <c r="F181" s="37">
        <v>479.93333333333334</v>
      </c>
      <c r="G181" s="37">
        <v>475.31666666666666</v>
      </c>
      <c r="H181" s="37">
        <v>491.11666666666662</v>
      </c>
      <c r="I181" s="37">
        <v>495.73333333333329</v>
      </c>
      <c r="J181" s="37">
        <v>499.01666666666659</v>
      </c>
      <c r="K181" s="28">
        <v>492.45</v>
      </c>
      <c r="L181" s="28">
        <v>484.55</v>
      </c>
      <c r="M181" s="28">
        <v>82.088530000000006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71.05</v>
      </c>
      <c r="D182" s="37">
        <v>71.099999999999994</v>
      </c>
      <c r="E182" s="37">
        <v>70.549999999999983</v>
      </c>
      <c r="F182" s="37">
        <v>70.049999999999983</v>
      </c>
      <c r="G182" s="37">
        <v>69.499999999999972</v>
      </c>
      <c r="H182" s="37">
        <v>71.599999999999994</v>
      </c>
      <c r="I182" s="37">
        <v>72.150000000000006</v>
      </c>
      <c r="J182" s="37">
        <v>72.650000000000006</v>
      </c>
      <c r="K182" s="28">
        <v>71.650000000000006</v>
      </c>
      <c r="L182" s="28">
        <v>70.599999999999994</v>
      </c>
      <c r="M182" s="28">
        <v>236.80128999999999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860.15</v>
      </c>
      <c r="D183" s="37">
        <v>857.58333333333337</v>
      </c>
      <c r="E183" s="37">
        <v>851.91666666666674</v>
      </c>
      <c r="F183" s="37">
        <v>843.68333333333339</v>
      </c>
      <c r="G183" s="37">
        <v>838.01666666666677</v>
      </c>
      <c r="H183" s="37">
        <v>865.81666666666672</v>
      </c>
      <c r="I183" s="37">
        <v>871.48333333333346</v>
      </c>
      <c r="J183" s="37">
        <v>879.7166666666667</v>
      </c>
      <c r="K183" s="28">
        <v>863.25</v>
      </c>
      <c r="L183" s="28">
        <v>849.35</v>
      </c>
      <c r="M183" s="28">
        <v>26.635380000000001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424.8</v>
      </c>
      <c r="D184" s="37">
        <v>426.9666666666667</v>
      </c>
      <c r="E184" s="37">
        <v>421.83333333333337</v>
      </c>
      <c r="F184" s="37">
        <v>418.86666666666667</v>
      </c>
      <c r="G184" s="37">
        <v>413.73333333333335</v>
      </c>
      <c r="H184" s="37">
        <v>429.93333333333339</v>
      </c>
      <c r="I184" s="37">
        <v>435.06666666666672</v>
      </c>
      <c r="J184" s="37">
        <v>438.03333333333342</v>
      </c>
      <c r="K184" s="28">
        <v>432.1</v>
      </c>
      <c r="L184" s="28">
        <v>424</v>
      </c>
      <c r="M184" s="28">
        <v>6.5153299999999996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592.4</v>
      </c>
      <c r="D185" s="37">
        <v>586.13333333333333</v>
      </c>
      <c r="E185" s="37">
        <v>576.26666666666665</v>
      </c>
      <c r="F185" s="37">
        <v>560.13333333333333</v>
      </c>
      <c r="G185" s="37">
        <v>550.26666666666665</v>
      </c>
      <c r="H185" s="37">
        <v>602.26666666666665</v>
      </c>
      <c r="I185" s="37">
        <v>612.13333333333321</v>
      </c>
      <c r="J185" s="37">
        <v>628.26666666666665</v>
      </c>
      <c r="K185" s="28">
        <v>596</v>
      </c>
      <c r="L185" s="28">
        <v>570</v>
      </c>
      <c r="M185" s="28">
        <v>5.45763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856.95</v>
      </c>
      <c r="D186" s="37">
        <v>857.48333333333323</v>
      </c>
      <c r="E186" s="37">
        <v>849.26666666666642</v>
      </c>
      <c r="F186" s="37">
        <v>841.58333333333314</v>
      </c>
      <c r="G186" s="37">
        <v>833.36666666666633</v>
      </c>
      <c r="H186" s="37">
        <v>865.16666666666652</v>
      </c>
      <c r="I186" s="37">
        <v>873.38333333333344</v>
      </c>
      <c r="J186" s="37">
        <v>881.06666666666661</v>
      </c>
      <c r="K186" s="28">
        <v>865.7</v>
      </c>
      <c r="L186" s="28">
        <v>849.8</v>
      </c>
      <c r="M186" s="28">
        <v>8.9132300000000004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837.85</v>
      </c>
      <c r="D187" s="37">
        <v>838.25</v>
      </c>
      <c r="E187" s="37">
        <v>832.2</v>
      </c>
      <c r="F187" s="37">
        <v>826.55000000000007</v>
      </c>
      <c r="G187" s="37">
        <v>820.50000000000011</v>
      </c>
      <c r="H187" s="37">
        <v>843.9</v>
      </c>
      <c r="I187" s="37">
        <v>849.94999999999993</v>
      </c>
      <c r="J187" s="37">
        <v>855.59999999999991</v>
      </c>
      <c r="K187" s="28">
        <v>844.3</v>
      </c>
      <c r="L187" s="28">
        <v>832.6</v>
      </c>
      <c r="M187" s="28">
        <v>7.2510399999999997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983.4</v>
      </c>
      <c r="D188" s="37">
        <v>992.05000000000007</v>
      </c>
      <c r="E188" s="37">
        <v>971.75000000000011</v>
      </c>
      <c r="F188" s="37">
        <v>960.1</v>
      </c>
      <c r="G188" s="37">
        <v>939.80000000000007</v>
      </c>
      <c r="H188" s="37">
        <v>1003.7000000000002</v>
      </c>
      <c r="I188" s="37">
        <v>1024</v>
      </c>
      <c r="J188" s="37">
        <v>1035.6500000000001</v>
      </c>
      <c r="K188" s="28">
        <v>1012.35</v>
      </c>
      <c r="L188" s="28">
        <v>980.4</v>
      </c>
      <c r="M188" s="28">
        <v>1.88534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3038.75</v>
      </c>
      <c r="D189" s="37">
        <v>3061.25</v>
      </c>
      <c r="E189" s="37">
        <v>3012.5</v>
      </c>
      <c r="F189" s="37">
        <v>2986.25</v>
      </c>
      <c r="G189" s="37">
        <v>2937.5</v>
      </c>
      <c r="H189" s="37">
        <v>3087.5</v>
      </c>
      <c r="I189" s="37">
        <v>3136.25</v>
      </c>
      <c r="J189" s="37">
        <v>3162.5</v>
      </c>
      <c r="K189" s="28">
        <v>3110</v>
      </c>
      <c r="L189" s="28">
        <v>3035</v>
      </c>
      <c r="M189" s="28">
        <v>38.635300000000001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762.55</v>
      </c>
      <c r="D190" s="37">
        <v>762.51666666666677</v>
      </c>
      <c r="E190" s="37">
        <v>757.03333333333353</v>
      </c>
      <c r="F190" s="37">
        <v>751.51666666666677</v>
      </c>
      <c r="G190" s="37">
        <v>746.03333333333353</v>
      </c>
      <c r="H190" s="37">
        <v>768.03333333333353</v>
      </c>
      <c r="I190" s="37">
        <v>773.51666666666688</v>
      </c>
      <c r="J190" s="37">
        <v>779.03333333333353</v>
      </c>
      <c r="K190" s="28">
        <v>768</v>
      </c>
      <c r="L190" s="28">
        <v>757</v>
      </c>
      <c r="M190" s="28">
        <v>6.9764600000000003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7711.4</v>
      </c>
      <c r="D191" s="37">
        <v>7804.7666666666664</v>
      </c>
      <c r="E191" s="37">
        <v>7591.6333333333332</v>
      </c>
      <c r="F191" s="37">
        <v>7471.8666666666668</v>
      </c>
      <c r="G191" s="37">
        <v>7258.7333333333336</v>
      </c>
      <c r="H191" s="37">
        <v>7924.5333333333328</v>
      </c>
      <c r="I191" s="37">
        <v>8137.6666666666661</v>
      </c>
      <c r="J191" s="37">
        <v>8257.4333333333325</v>
      </c>
      <c r="K191" s="28">
        <v>8017.9</v>
      </c>
      <c r="L191" s="28">
        <v>7685</v>
      </c>
      <c r="M191" s="28">
        <v>3.0756000000000001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427.1</v>
      </c>
      <c r="D192" s="37">
        <v>429.5333333333333</v>
      </c>
      <c r="E192" s="37">
        <v>423.21666666666658</v>
      </c>
      <c r="F192" s="37">
        <v>419.33333333333326</v>
      </c>
      <c r="G192" s="37">
        <v>413.01666666666654</v>
      </c>
      <c r="H192" s="37">
        <v>433.41666666666663</v>
      </c>
      <c r="I192" s="37">
        <v>439.73333333333335</v>
      </c>
      <c r="J192" s="37">
        <v>443.61666666666667</v>
      </c>
      <c r="K192" s="28">
        <v>435.85</v>
      </c>
      <c r="L192" s="28">
        <v>425.65</v>
      </c>
      <c r="M192" s="28">
        <v>101.81698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220.75</v>
      </c>
      <c r="D193" s="37">
        <v>221.28333333333333</v>
      </c>
      <c r="E193" s="37">
        <v>219.31666666666666</v>
      </c>
      <c r="F193" s="37">
        <v>217.88333333333333</v>
      </c>
      <c r="G193" s="37">
        <v>215.91666666666666</v>
      </c>
      <c r="H193" s="37">
        <v>222.71666666666667</v>
      </c>
      <c r="I193" s="37">
        <v>224.68333333333331</v>
      </c>
      <c r="J193" s="37">
        <v>226.11666666666667</v>
      </c>
      <c r="K193" s="28">
        <v>223.25</v>
      </c>
      <c r="L193" s="28">
        <v>219.85</v>
      </c>
      <c r="M193" s="28">
        <v>110.90495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904.85</v>
      </c>
      <c r="D194" s="37">
        <v>906.56666666666672</v>
      </c>
      <c r="E194" s="37">
        <v>898.93333333333339</v>
      </c>
      <c r="F194" s="37">
        <v>893.01666666666665</v>
      </c>
      <c r="G194" s="37">
        <v>885.38333333333333</v>
      </c>
      <c r="H194" s="37">
        <v>912.48333333333346</v>
      </c>
      <c r="I194" s="37">
        <v>920.1166666666669</v>
      </c>
      <c r="J194" s="37">
        <v>926.03333333333353</v>
      </c>
      <c r="K194" s="28">
        <v>914.2</v>
      </c>
      <c r="L194" s="28">
        <v>900.65</v>
      </c>
      <c r="M194" s="28">
        <v>70.135109999999997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990.05</v>
      </c>
      <c r="D195" s="37">
        <v>993.76666666666677</v>
      </c>
      <c r="E195" s="37">
        <v>983.33333333333348</v>
      </c>
      <c r="F195" s="37">
        <v>976.61666666666667</v>
      </c>
      <c r="G195" s="37">
        <v>966.18333333333339</v>
      </c>
      <c r="H195" s="37">
        <v>1000.4833333333336</v>
      </c>
      <c r="I195" s="37">
        <v>1010.9166666666667</v>
      </c>
      <c r="J195" s="37">
        <v>1017.6333333333337</v>
      </c>
      <c r="K195" s="28">
        <v>1004.2</v>
      </c>
      <c r="L195" s="28">
        <v>987.05</v>
      </c>
      <c r="M195" s="28">
        <v>20.671420000000001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659.05</v>
      </c>
      <c r="D196" s="37">
        <v>656.91666666666663</v>
      </c>
      <c r="E196" s="37">
        <v>645.63333333333321</v>
      </c>
      <c r="F196" s="37">
        <v>632.21666666666658</v>
      </c>
      <c r="G196" s="37">
        <v>620.93333333333317</v>
      </c>
      <c r="H196" s="37">
        <v>670.33333333333326</v>
      </c>
      <c r="I196" s="37">
        <v>681.61666666666679</v>
      </c>
      <c r="J196" s="37">
        <v>695.0333333333333</v>
      </c>
      <c r="K196" s="28">
        <v>668.2</v>
      </c>
      <c r="L196" s="28">
        <v>643.5</v>
      </c>
      <c r="M196" s="28">
        <v>4.9561400000000004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2111.4</v>
      </c>
      <c r="D197" s="37">
        <v>2120.2166666666667</v>
      </c>
      <c r="E197" s="37">
        <v>2098.6333333333332</v>
      </c>
      <c r="F197" s="37">
        <v>2085.8666666666663</v>
      </c>
      <c r="G197" s="37">
        <v>2064.2833333333328</v>
      </c>
      <c r="H197" s="37">
        <v>2132.9833333333336</v>
      </c>
      <c r="I197" s="37">
        <v>2154.5666666666666</v>
      </c>
      <c r="J197" s="37">
        <v>2167.3333333333339</v>
      </c>
      <c r="K197" s="28">
        <v>2141.8000000000002</v>
      </c>
      <c r="L197" s="28">
        <v>2107.4499999999998</v>
      </c>
      <c r="M197" s="28">
        <v>11.69721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1485.7</v>
      </c>
      <c r="D198" s="37">
        <v>1484.5666666666666</v>
      </c>
      <c r="E198" s="37">
        <v>1469.6833333333332</v>
      </c>
      <c r="F198" s="37">
        <v>1453.6666666666665</v>
      </c>
      <c r="G198" s="37">
        <v>1438.7833333333331</v>
      </c>
      <c r="H198" s="37">
        <v>1500.5833333333333</v>
      </c>
      <c r="I198" s="37">
        <v>1515.4666666666665</v>
      </c>
      <c r="J198" s="37">
        <v>1531.4833333333333</v>
      </c>
      <c r="K198" s="28">
        <v>1499.45</v>
      </c>
      <c r="L198" s="28">
        <v>1468.55</v>
      </c>
      <c r="M198" s="28">
        <v>2.1949299999999998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481.85</v>
      </c>
      <c r="D199" s="37">
        <v>482.86666666666662</v>
      </c>
      <c r="E199" s="37">
        <v>475.98333333333323</v>
      </c>
      <c r="F199" s="37">
        <v>470.11666666666662</v>
      </c>
      <c r="G199" s="37">
        <v>463.23333333333323</v>
      </c>
      <c r="H199" s="37">
        <v>488.73333333333323</v>
      </c>
      <c r="I199" s="37">
        <v>495.61666666666656</v>
      </c>
      <c r="J199" s="37">
        <v>501.48333333333323</v>
      </c>
      <c r="K199" s="28">
        <v>489.75</v>
      </c>
      <c r="L199" s="28">
        <v>477</v>
      </c>
      <c r="M199" s="28">
        <v>4.8959299999999999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1205.55</v>
      </c>
      <c r="D200" s="37">
        <v>1192.0833333333333</v>
      </c>
      <c r="E200" s="37">
        <v>1172.2166666666665</v>
      </c>
      <c r="F200" s="37">
        <v>1138.8833333333332</v>
      </c>
      <c r="G200" s="37">
        <v>1119.0166666666664</v>
      </c>
      <c r="H200" s="37">
        <v>1225.4166666666665</v>
      </c>
      <c r="I200" s="37">
        <v>1245.2833333333333</v>
      </c>
      <c r="J200" s="37">
        <v>1278.6166666666666</v>
      </c>
      <c r="K200" s="28">
        <v>1211.95</v>
      </c>
      <c r="L200" s="28">
        <v>1158.75</v>
      </c>
      <c r="M200" s="28">
        <v>3.2597100000000001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37.15</v>
      </c>
      <c r="D201" s="37">
        <v>37.366666666666667</v>
      </c>
      <c r="E201" s="37">
        <v>36.833333333333336</v>
      </c>
      <c r="F201" s="37">
        <v>36.516666666666666</v>
      </c>
      <c r="G201" s="37">
        <v>35.983333333333334</v>
      </c>
      <c r="H201" s="37">
        <v>37.683333333333337</v>
      </c>
      <c r="I201" s="37">
        <v>38.216666666666669</v>
      </c>
      <c r="J201" s="37">
        <v>38.533333333333339</v>
      </c>
      <c r="K201" s="28">
        <v>37.9</v>
      </c>
      <c r="L201" s="28">
        <v>37.049999999999997</v>
      </c>
      <c r="M201" s="28">
        <v>26.813669999999998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679.5</v>
      </c>
      <c r="D202" s="37">
        <v>680.91666666666663</v>
      </c>
      <c r="E202" s="37">
        <v>675.58333333333326</v>
      </c>
      <c r="F202" s="37">
        <v>671.66666666666663</v>
      </c>
      <c r="G202" s="37">
        <v>666.33333333333326</v>
      </c>
      <c r="H202" s="37">
        <v>684.83333333333326</v>
      </c>
      <c r="I202" s="37">
        <v>690.16666666666652</v>
      </c>
      <c r="J202" s="37">
        <v>694.08333333333326</v>
      </c>
      <c r="K202" s="28">
        <v>686.25</v>
      </c>
      <c r="L202" s="28">
        <v>677</v>
      </c>
      <c r="M202" s="28">
        <v>11.527189999999999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5798.95</v>
      </c>
      <c r="D203" s="37">
        <v>5818.1000000000013</v>
      </c>
      <c r="E203" s="37">
        <v>5751.2000000000025</v>
      </c>
      <c r="F203" s="37">
        <v>5703.4500000000016</v>
      </c>
      <c r="G203" s="37">
        <v>5636.5500000000029</v>
      </c>
      <c r="H203" s="37">
        <v>5865.8500000000022</v>
      </c>
      <c r="I203" s="37">
        <v>5932.7500000000018</v>
      </c>
      <c r="J203" s="37">
        <v>5980.5000000000018</v>
      </c>
      <c r="K203" s="28">
        <v>5885</v>
      </c>
      <c r="L203" s="28">
        <v>5770.35</v>
      </c>
      <c r="M203" s="28">
        <v>2.63686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37.25</v>
      </c>
      <c r="D204" s="37">
        <v>37.216666666666669</v>
      </c>
      <c r="E204" s="37">
        <v>36.733333333333334</v>
      </c>
      <c r="F204" s="37">
        <v>36.216666666666669</v>
      </c>
      <c r="G204" s="37">
        <v>35.733333333333334</v>
      </c>
      <c r="H204" s="37">
        <v>37.733333333333334</v>
      </c>
      <c r="I204" s="37">
        <v>38.216666666666669</v>
      </c>
      <c r="J204" s="37">
        <v>38.733333333333334</v>
      </c>
      <c r="K204" s="28">
        <v>37.700000000000003</v>
      </c>
      <c r="L204" s="28">
        <v>36.700000000000003</v>
      </c>
      <c r="M204" s="28">
        <v>62.295520000000003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1614.4</v>
      </c>
      <c r="D205" s="37">
        <v>1615.4333333333334</v>
      </c>
      <c r="E205" s="37">
        <v>1604.1666666666667</v>
      </c>
      <c r="F205" s="37">
        <v>1593.9333333333334</v>
      </c>
      <c r="G205" s="37">
        <v>1582.6666666666667</v>
      </c>
      <c r="H205" s="37">
        <v>1625.6666666666667</v>
      </c>
      <c r="I205" s="37">
        <v>1636.9333333333332</v>
      </c>
      <c r="J205" s="37">
        <v>1647.1666666666667</v>
      </c>
      <c r="K205" s="28">
        <v>1626.7</v>
      </c>
      <c r="L205" s="28">
        <v>1605.2</v>
      </c>
      <c r="M205" s="28">
        <v>1.87767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806.75</v>
      </c>
      <c r="D206" s="37">
        <v>809.91666666666663</v>
      </c>
      <c r="E206" s="37">
        <v>801.83333333333326</v>
      </c>
      <c r="F206" s="37">
        <v>796.91666666666663</v>
      </c>
      <c r="G206" s="37">
        <v>788.83333333333326</v>
      </c>
      <c r="H206" s="37">
        <v>814.83333333333326</v>
      </c>
      <c r="I206" s="37">
        <v>822.91666666666652</v>
      </c>
      <c r="J206" s="37">
        <v>827.83333333333326</v>
      </c>
      <c r="K206" s="28">
        <v>818</v>
      </c>
      <c r="L206" s="28">
        <v>805</v>
      </c>
      <c r="M206" s="28">
        <v>9.5966500000000003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874.7</v>
      </c>
      <c r="D207" s="37">
        <v>870.7166666666667</v>
      </c>
      <c r="E207" s="37">
        <v>861.43333333333339</v>
      </c>
      <c r="F207" s="37">
        <v>848.16666666666674</v>
      </c>
      <c r="G207" s="37">
        <v>838.88333333333344</v>
      </c>
      <c r="H207" s="37">
        <v>883.98333333333335</v>
      </c>
      <c r="I207" s="37">
        <v>893.26666666666665</v>
      </c>
      <c r="J207" s="37">
        <v>906.5333333333333</v>
      </c>
      <c r="K207" s="28">
        <v>880</v>
      </c>
      <c r="L207" s="28">
        <v>857.45</v>
      </c>
      <c r="M207" s="28">
        <v>13.77055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231.95</v>
      </c>
      <c r="D208" s="37">
        <v>231.18333333333331</v>
      </c>
      <c r="E208" s="37">
        <v>228.76666666666662</v>
      </c>
      <c r="F208" s="37">
        <v>225.58333333333331</v>
      </c>
      <c r="G208" s="37">
        <v>223.16666666666663</v>
      </c>
      <c r="H208" s="37">
        <v>234.36666666666662</v>
      </c>
      <c r="I208" s="37">
        <v>236.7833333333333</v>
      </c>
      <c r="J208" s="37">
        <v>239.96666666666661</v>
      </c>
      <c r="K208" s="28">
        <v>233.6</v>
      </c>
      <c r="L208" s="28">
        <v>228</v>
      </c>
      <c r="M208" s="28">
        <v>131.99027000000001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8.75</v>
      </c>
      <c r="D209" s="37">
        <v>8.7333333333333343</v>
      </c>
      <c r="E209" s="37">
        <v>8.6666666666666679</v>
      </c>
      <c r="F209" s="37">
        <v>8.5833333333333339</v>
      </c>
      <c r="G209" s="37">
        <v>8.5166666666666675</v>
      </c>
      <c r="H209" s="37">
        <v>8.8166666666666682</v>
      </c>
      <c r="I209" s="37">
        <v>8.8833333333333346</v>
      </c>
      <c r="J209" s="37">
        <v>8.9666666666666686</v>
      </c>
      <c r="K209" s="28">
        <v>8.8000000000000007</v>
      </c>
      <c r="L209" s="28">
        <v>8.65</v>
      </c>
      <c r="M209" s="28">
        <v>747.41148999999996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984</v>
      </c>
      <c r="D210" s="37">
        <v>978.7833333333333</v>
      </c>
      <c r="E210" s="37">
        <v>963.61666666666656</v>
      </c>
      <c r="F210" s="37">
        <v>943.23333333333323</v>
      </c>
      <c r="G210" s="37">
        <v>928.06666666666649</v>
      </c>
      <c r="H210" s="37">
        <v>999.16666666666663</v>
      </c>
      <c r="I210" s="37">
        <v>1014.3333333333334</v>
      </c>
      <c r="J210" s="37">
        <v>1034.7166666666667</v>
      </c>
      <c r="K210" s="28">
        <v>993.95</v>
      </c>
      <c r="L210" s="28">
        <v>958.4</v>
      </c>
      <c r="M210" s="28">
        <v>12.20919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1641.9</v>
      </c>
      <c r="D211" s="37">
        <v>1641.6333333333332</v>
      </c>
      <c r="E211" s="37">
        <v>1620.2666666666664</v>
      </c>
      <c r="F211" s="37">
        <v>1598.6333333333332</v>
      </c>
      <c r="G211" s="37">
        <v>1577.2666666666664</v>
      </c>
      <c r="H211" s="37">
        <v>1663.2666666666664</v>
      </c>
      <c r="I211" s="37">
        <v>1684.6333333333332</v>
      </c>
      <c r="J211" s="37">
        <v>1706.2666666666664</v>
      </c>
      <c r="K211" s="28">
        <v>1663</v>
      </c>
      <c r="L211" s="28">
        <v>1620</v>
      </c>
      <c r="M211" s="28">
        <v>1.7143699999999999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406.7</v>
      </c>
      <c r="D212" s="37">
        <v>408.01666666666671</v>
      </c>
      <c r="E212" s="37">
        <v>404.03333333333342</v>
      </c>
      <c r="F212" s="37">
        <v>401.36666666666673</v>
      </c>
      <c r="G212" s="37">
        <v>397.38333333333344</v>
      </c>
      <c r="H212" s="37">
        <v>410.68333333333339</v>
      </c>
      <c r="I212" s="37">
        <v>414.66666666666663</v>
      </c>
      <c r="J212" s="37">
        <v>417.33333333333337</v>
      </c>
      <c r="K212" s="28">
        <v>412</v>
      </c>
      <c r="L212" s="28">
        <v>405.35</v>
      </c>
      <c r="M212" s="28">
        <v>59.783900000000003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13.25</v>
      </c>
      <c r="D213" s="37">
        <v>13.333333333333334</v>
      </c>
      <c r="E213" s="37">
        <v>13.066666666666668</v>
      </c>
      <c r="F213" s="37">
        <v>12.883333333333335</v>
      </c>
      <c r="G213" s="37">
        <v>12.616666666666669</v>
      </c>
      <c r="H213" s="37">
        <v>13.516666666666667</v>
      </c>
      <c r="I213" s="37">
        <v>13.783333333333333</v>
      </c>
      <c r="J213" s="37">
        <v>13.966666666666667</v>
      </c>
      <c r="K213" s="28">
        <v>13.6</v>
      </c>
      <c r="L213" s="28">
        <v>13.15</v>
      </c>
      <c r="M213" s="28">
        <v>504.48827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223.1</v>
      </c>
      <c r="D214" s="37">
        <v>222.98333333333335</v>
      </c>
      <c r="E214" s="37">
        <v>220.6166666666667</v>
      </c>
      <c r="F214" s="37">
        <v>218.13333333333335</v>
      </c>
      <c r="G214" s="37">
        <v>215.76666666666671</v>
      </c>
      <c r="H214" s="37">
        <v>225.4666666666667</v>
      </c>
      <c r="I214" s="37">
        <v>227.83333333333337</v>
      </c>
      <c r="J214" s="37">
        <v>230.31666666666669</v>
      </c>
      <c r="K214" s="37">
        <v>225.35</v>
      </c>
      <c r="L214" s="37">
        <v>220.5</v>
      </c>
      <c r="M214" s="37">
        <v>42.518729999999998</v>
      </c>
      <c r="N214" s="1"/>
      <c r="O214" s="1"/>
    </row>
    <row r="215" spans="1:15" ht="12.75" customHeight="1">
      <c r="A215" s="53">
        <v>206</v>
      </c>
      <c r="B215" s="28" t="s">
        <v>857</v>
      </c>
      <c r="C215" s="37">
        <v>58.35</v>
      </c>
      <c r="D215" s="37">
        <v>59.283333333333331</v>
      </c>
      <c r="E215" s="37">
        <v>57.066666666666663</v>
      </c>
      <c r="F215" s="37">
        <v>55.783333333333331</v>
      </c>
      <c r="G215" s="37">
        <v>53.566666666666663</v>
      </c>
      <c r="H215" s="37">
        <v>60.566666666666663</v>
      </c>
      <c r="I215" s="37">
        <v>62.783333333333331</v>
      </c>
      <c r="J215" s="37">
        <v>64.066666666666663</v>
      </c>
      <c r="K215" s="37">
        <v>61.5</v>
      </c>
      <c r="L215" s="37">
        <v>58</v>
      </c>
      <c r="M215" s="37">
        <v>733.83005000000003</v>
      </c>
      <c r="N215" s="1"/>
      <c r="O215" s="1"/>
    </row>
    <row r="216" spans="1:15" ht="12.75" customHeight="1">
      <c r="A216" s="53">
        <v>207</v>
      </c>
      <c r="B216" s="28" t="s">
        <v>830</v>
      </c>
      <c r="C216" s="37">
        <v>368.35</v>
      </c>
      <c r="D216" s="37">
        <v>367.05</v>
      </c>
      <c r="E216" s="37">
        <v>364.45000000000005</v>
      </c>
      <c r="F216" s="37">
        <v>360.55</v>
      </c>
      <c r="G216" s="37">
        <v>357.95000000000005</v>
      </c>
      <c r="H216" s="37">
        <v>370.95000000000005</v>
      </c>
      <c r="I216" s="37">
        <v>373.55000000000007</v>
      </c>
      <c r="J216" s="37">
        <v>377.45000000000005</v>
      </c>
      <c r="K216" s="37">
        <v>369.65</v>
      </c>
      <c r="L216" s="37">
        <v>363.15</v>
      </c>
      <c r="M216" s="37">
        <v>3.1118399999999999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E27" sqref="E2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5"/>
      <c r="B1" s="476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2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44756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8" t="s">
        <v>16</v>
      </c>
      <c r="B9" s="470" t="s">
        <v>18</v>
      </c>
      <c r="C9" s="474" t="s">
        <v>20</v>
      </c>
      <c r="D9" s="474" t="s">
        <v>21</v>
      </c>
      <c r="E9" s="465" t="s">
        <v>22</v>
      </c>
      <c r="F9" s="466"/>
      <c r="G9" s="467"/>
      <c r="H9" s="465" t="s">
        <v>23</v>
      </c>
      <c r="I9" s="466"/>
      <c r="J9" s="467"/>
      <c r="K9" s="23"/>
      <c r="L9" s="24"/>
      <c r="M9" s="50"/>
      <c r="N9" s="1"/>
      <c r="O9" s="1"/>
    </row>
    <row r="10" spans="1:15" ht="42.75" customHeight="1">
      <c r="A10" s="472"/>
      <c r="B10" s="473"/>
      <c r="C10" s="473"/>
      <c r="D10" s="47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07" t="s">
        <v>287</v>
      </c>
      <c r="C11" s="298">
        <v>22887.4</v>
      </c>
      <c r="D11" s="299">
        <v>22993.533333333336</v>
      </c>
      <c r="E11" s="299">
        <v>22774.866666666672</v>
      </c>
      <c r="F11" s="299">
        <v>22662.333333333336</v>
      </c>
      <c r="G11" s="299">
        <v>22443.666666666672</v>
      </c>
      <c r="H11" s="299">
        <v>23106.066666666673</v>
      </c>
      <c r="I11" s="299">
        <v>23324.733333333337</v>
      </c>
      <c r="J11" s="299">
        <v>23437.266666666674</v>
      </c>
      <c r="K11" s="298">
        <v>23212.2</v>
      </c>
      <c r="L11" s="298">
        <v>22881</v>
      </c>
      <c r="M11" s="298">
        <v>2.0400000000000001E-2</v>
      </c>
      <c r="N11" s="1"/>
      <c r="O11" s="1"/>
    </row>
    <row r="12" spans="1:15" ht="12" customHeight="1">
      <c r="A12" s="30">
        <v>2</v>
      </c>
      <c r="B12" s="308" t="s">
        <v>288</v>
      </c>
      <c r="C12" s="298">
        <v>2544.6999999999998</v>
      </c>
      <c r="D12" s="299">
        <v>2543.9833333333331</v>
      </c>
      <c r="E12" s="299">
        <v>2515.7166666666662</v>
      </c>
      <c r="F12" s="299">
        <v>2486.7333333333331</v>
      </c>
      <c r="G12" s="299">
        <v>2458.4666666666662</v>
      </c>
      <c r="H12" s="299">
        <v>2572.9666666666662</v>
      </c>
      <c r="I12" s="299">
        <v>2601.2333333333336</v>
      </c>
      <c r="J12" s="299">
        <v>2630.2166666666662</v>
      </c>
      <c r="K12" s="298">
        <v>2572.25</v>
      </c>
      <c r="L12" s="298">
        <v>2515</v>
      </c>
      <c r="M12" s="298">
        <v>1.8731100000000001</v>
      </c>
      <c r="N12" s="1"/>
      <c r="O12" s="1"/>
    </row>
    <row r="13" spans="1:15" ht="12" customHeight="1">
      <c r="A13" s="30">
        <v>3</v>
      </c>
      <c r="B13" s="308" t="s">
        <v>43</v>
      </c>
      <c r="C13" s="298">
        <v>2173.5500000000002</v>
      </c>
      <c r="D13" s="299">
        <v>2174.8166666666671</v>
      </c>
      <c r="E13" s="299">
        <v>2162.733333333334</v>
      </c>
      <c r="F13" s="299">
        <v>2151.916666666667</v>
      </c>
      <c r="G13" s="299">
        <v>2139.8333333333339</v>
      </c>
      <c r="H13" s="299">
        <v>2185.6333333333341</v>
      </c>
      <c r="I13" s="299">
        <v>2197.7166666666672</v>
      </c>
      <c r="J13" s="299">
        <v>2208.5333333333342</v>
      </c>
      <c r="K13" s="298">
        <v>2186.9</v>
      </c>
      <c r="L13" s="298">
        <v>2164</v>
      </c>
      <c r="M13" s="298">
        <v>2.18371</v>
      </c>
      <c r="N13" s="1"/>
      <c r="O13" s="1"/>
    </row>
    <row r="14" spans="1:15" ht="12" customHeight="1">
      <c r="A14" s="30">
        <v>4</v>
      </c>
      <c r="B14" s="308" t="s">
        <v>290</v>
      </c>
      <c r="C14" s="298">
        <v>2264.9</v>
      </c>
      <c r="D14" s="299">
        <v>2283.9166666666665</v>
      </c>
      <c r="E14" s="299">
        <v>2232.2333333333331</v>
      </c>
      <c r="F14" s="299">
        <v>2199.5666666666666</v>
      </c>
      <c r="G14" s="299">
        <v>2147.8833333333332</v>
      </c>
      <c r="H14" s="299">
        <v>2316.583333333333</v>
      </c>
      <c r="I14" s="299">
        <v>2368.2666666666664</v>
      </c>
      <c r="J14" s="299">
        <v>2400.9333333333329</v>
      </c>
      <c r="K14" s="298">
        <v>2335.6</v>
      </c>
      <c r="L14" s="298">
        <v>2251.25</v>
      </c>
      <c r="M14" s="298">
        <v>2.6394299999999999</v>
      </c>
      <c r="N14" s="1"/>
      <c r="O14" s="1"/>
    </row>
    <row r="15" spans="1:15" ht="12" customHeight="1">
      <c r="A15" s="30">
        <v>5</v>
      </c>
      <c r="B15" s="308" t="s">
        <v>291</v>
      </c>
      <c r="C15" s="298">
        <v>869.6</v>
      </c>
      <c r="D15" s="299">
        <v>872.75</v>
      </c>
      <c r="E15" s="299">
        <v>856.5</v>
      </c>
      <c r="F15" s="299">
        <v>843.4</v>
      </c>
      <c r="G15" s="299">
        <v>827.15</v>
      </c>
      <c r="H15" s="299">
        <v>885.85</v>
      </c>
      <c r="I15" s="299">
        <v>902.1</v>
      </c>
      <c r="J15" s="299">
        <v>915.2</v>
      </c>
      <c r="K15" s="298">
        <v>889</v>
      </c>
      <c r="L15" s="298">
        <v>859.65</v>
      </c>
      <c r="M15" s="298">
        <v>1.8308899999999999</v>
      </c>
      <c r="N15" s="1"/>
      <c r="O15" s="1"/>
    </row>
    <row r="16" spans="1:15" ht="12" customHeight="1">
      <c r="A16" s="30">
        <v>6</v>
      </c>
      <c r="B16" s="308" t="s">
        <v>59</v>
      </c>
      <c r="C16" s="298">
        <v>571.15</v>
      </c>
      <c r="D16" s="299">
        <v>574.26666666666665</v>
      </c>
      <c r="E16" s="299">
        <v>563.63333333333333</v>
      </c>
      <c r="F16" s="299">
        <v>556.11666666666667</v>
      </c>
      <c r="G16" s="299">
        <v>545.48333333333335</v>
      </c>
      <c r="H16" s="299">
        <v>581.7833333333333</v>
      </c>
      <c r="I16" s="299">
        <v>592.41666666666652</v>
      </c>
      <c r="J16" s="299">
        <v>599.93333333333328</v>
      </c>
      <c r="K16" s="298">
        <v>584.9</v>
      </c>
      <c r="L16" s="298">
        <v>566.75</v>
      </c>
      <c r="M16" s="298">
        <v>8.8996399999999998</v>
      </c>
      <c r="N16" s="1"/>
      <c r="O16" s="1"/>
    </row>
    <row r="17" spans="1:15" ht="12" customHeight="1">
      <c r="A17" s="30">
        <v>7</v>
      </c>
      <c r="B17" s="308" t="s">
        <v>292</v>
      </c>
      <c r="C17" s="298">
        <v>417.65</v>
      </c>
      <c r="D17" s="299">
        <v>419.25</v>
      </c>
      <c r="E17" s="299">
        <v>414</v>
      </c>
      <c r="F17" s="299">
        <v>410.35</v>
      </c>
      <c r="G17" s="299">
        <v>405.1</v>
      </c>
      <c r="H17" s="299">
        <v>422.9</v>
      </c>
      <c r="I17" s="299">
        <v>428.15</v>
      </c>
      <c r="J17" s="299">
        <v>431.79999999999995</v>
      </c>
      <c r="K17" s="298">
        <v>424.5</v>
      </c>
      <c r="L17" s="298">
        <v>415.6</v>
      </c>
      <c r="M17" s="298">
        <v>0.42753000000000002</v>
      </c>
      <c r="N17" s="1"/>
      <c r="O17" s="1"/>
    </row>
    <row r="18" spans="1:15" ht="12" customHeight="1">
      <c r="A18" s="30">
        <v>8</v>
      </c>
      <c r="B18" s="308" t="s">
        <v>293</v>
      </c>
      <c r="C18" s="298">
        <v>2020.5</v>
      </c>
      <c r="D18" s="299">
        <v>2014.5</v>
      </c>
      <c r="E18" s="299">
        <v>1979</v>
      </c>
      <c r="F18" s="299">
        <v>1937.5</v>
      </c>
      <c r="G18" s="299">
        <v>1902</v>
      </c>
      <c r="H18" s="299">
        <v>2056</v>
      </c>
      <c r="I18" s="299">
        <v>2091.5</v>
      </c>
      <c r="J18" s="299">
        <v>2133</v>
      </c>
      <c r="K18" s="298">
        <v>2050</v>
      </c>
      <c r="L18" s="298">
        <v>1973</v>
      </c>
      <c r="M18" s="298">
        <v>0.90769999999999995</v>
      </c>
      <c r="N18" s="1"/>
      <c r="O18" s="1"/>
    </row>
    <row r="19" spans="1:15" ht="12" customHeight="1">
      <c r="A19" s="30">
        <v>9</v>
      </c>
      <c r="B19" s="308" t="s">
        <v>237</v>
      </c>
      <c r="C19" s="298">
        <v>19557.5</v>
      </c>
      <c r="D19" s="299">
        <v>19523.149999999998</v>
      </c>
      <c r="E19" s="299">
        <v>19359.299999999996</v>
      </c>
      <c r="F19" s="299">
        <v>19161.099999999999</v>
      </c>
      <c r="G19" s="299">
        <v>18997.249999999996</v>
      </c>
      <c r="H19" s="299">
        <v>19721.349999999995</v>
      </c>
      <c r="I19" s="299">
        <v>19885.199999999993</v>
      </c>
      <c r="J19" s="299">
        <v>20083.399999999994</v>
      </c>
      <c r="K19" s="298">
        <v>19687</v>
      </c>
      <c r="L19" s="298">
        <v>19324.95</v>
      </c>
      <c r="M19" s="298">
        <v>8.4250000000000005E-2</v>
      </c>
      <c r="N19" s="1"/>
      <c r="O19" s="1"/>
    </row>
    <row r="20" spans="1:15" ht="12" customHeight="1">
      <c r="A20" s="30">
        <v>10</v>
      </c>
      <c r="B20" s="308" t="s">
        <v>45</v>
      </c>
      <c r="C20" s="298">
        <v>2353.5</v>
      </c>
      <c r="D20" s="299">
        <v>2357.2833333333333</v>
      </c>
      <c r="E20" s="299">
        <v>2329.9166666666665</v>
      </c>
      <c r="F20" s="299">
        <v>2306.333333333333</v>
      </c>
      <c r="G20" s="299">
        <v>2278.9666666666662</v>
      </c>
      <c r="H20" s="299">
        <v>2380.8666666666668</v>
      </c>
      <c r="I20" s="299">
        <v>2408.2333333333336</v>
      </c>
      <c r="J20" s="299">
        <v>2431.8166666666671</v>
      </c>
      <c r="K20" s="298">
        <v>2384.65</v>
      </c>
      <c r="L20" s="298">
        <v>2333.6999999999998</v>
      </c>
      <c r="M20" s="298">
        <v>9.8218499999999995</v>
      </c>
      <c r="N20" s="1"/>
      <c r="O20" s="1"/>
    </row>
    <row r="21" spans="1:15" ht="12" customHeight="1">
      <c r="A21" s="30">
        <v>11</v>
      </c>
      <c r="B21" s="308" t="s">
        <v>238</v>
      </c>
      <c r="C21" s="298">
        <v>2104.75</v>
      </c>
      <c r="D21" s="299">
        <v>2191.25</v>
      </c>
      <c r="E21" s="299">
        <v>1998.5</v>
      </c>
      <c r="F21" s="299">
        <v>1892.25</v>
      </c>
      <c r="G21" s="299">
        <v>1699.5</v>
      </c>
      <c r="H21" s="299">
        <v>2297.5</v>
      </c>
      <c r="I21" s="299">
        <v>2490.25</v>
      </c>
      <c r="J21" s="299">
        <v>2596.5</v>
      </c>
      <c r="K21" s="298">
        <v>2384</v>
      </c>
      <c r="L21" s="298">
        <v>2085</v>
      </c>
      <c r="M21" s="298">
        <v>66.616739999999993</v>
      </c>
      <c r="N21" s="1"/>
      <c r="O21" s="1"/>
    </row>
    <row r="22" spans="1:15" ht="12" customHeight="1">
      <c r="A22" s="30">
        <v>12</v>
      </c>
      <c r="B22" s="308" t="s">
        <v>46</v>
      </c>
      <c r="C22" s="298">
        <v>726.75</v>
      </c>
      <c r="D22" s="299">
        <v>730.0333333333333</v>
      </c>
      <c r="E22" s="299">
        <v>721.06666666666661</v>
      </c>
      <c r="F22" s="299">
        <v>715.38333333333333</v>
      </c>
      <c r="G22" s="299">
        <v>706.41666666666663</v>
      </c>
      <c r="H22" s="299">
        <v>735.71666666666658</v>
      </c>
      <c r="I22" s="299">
        <v>744.68333333333328</v>
      </c>
      <c r="J22" s="299">
        <v>750.36666666666656</v>
      </c>
      <c r="K22" s="298">
        <v>739</v>
      </c>
      <c r="L22" s="298">
        <v>724.35</v>
      </c>
      <c r="M22" s="298">
        <v>23.735530000000001</v>
      </c>
      <c r="N22" s="1"/>
      <c r="O22" s="1"/>
    </row>
    <row r="23" spans="1:15" ht="12.75" customHeight="1">
      <c r="A23" s="30">
        <v>13</v>
      </c>
      <c r="B23" s="308" t="s">
        <v>239</v>
      </c>
      <c r="C23" s="298">
        <v>2672.1</v>
      </c>
      <c r="D23" s="299">
        <v>2728.5333333333333</v>
      </c>
      <c r="E23" s="299">
        <v>2589.5666666666666</v>
      </c>
      <c r="F23" s="299">
        <v>2507.0333333333333</v>
      </c>
      <c r="G23" s="299">
        <v>2368.0666666666666</v>
      </c>
      <c r="H23" s="299">
        <v>2811.0666666666666</v>
      </c>
      <c r="I23" s="299">
        <v>2950.0333333333328</v>
      </c>
      <c r="J23" s="299">
        <v>3032.5666666666666</v>
      </c>
      <c r="K23" s="298">
        <v>2867.5</v>
      </c>
      <c r="L23" s="298">
        <v>2646</v>
      </c>
      <c r="M23" s="298">
        <v>7.1523899999999996</v>
      </c>
      <c r="N23" s="1"/>
      <c r="O23" s="1"/>
    </row>
    <row r="24" spans="1:15" ht="12.75" customHeight="1">
      <c r="A24" s="30">
        <v>14</v>
      </c>
      <c r="B24" s="308" t="s">
        <v>240</v>
      </c>
      <c r="C24" s="298">
        <v>2730.8</v>
      </c>
      <c r="D24" s="299">
        <v>2717.4833333333331</v>
      </c>
      <c r="E24" s="299">
        <v>2633.8666666666663</v>
      </c>
      <c r="F24" s="299">
        <v>2536.9333333333334</v>
      </c>
      <c r="G24" s="299">
        <v>2453.3166666666666</v>
      </c>
      <c r="H24" s="299">
        <v>2814.4166666666661</v>
      </c>
      <c r="I24" s="299">
        <v>2898.0333333333328</v>
      </c>
      <c r="J24" s="299">
        <v>2994.9666666666658</v>
      </c>
      <c r="K24" s="298">
        <v>2801.1</v>
      </c>
      <c r="L24" s="298">
        <v>2620.5500000000002</v>
      </c>
      <c r="M24" s="298">
        <v>4.17422</v>
      </c>
      <c r="N24" s="1"/>
      <c r="O24" s="1"/>
    </row>
    <row r="25" spans="1:15" ht="12.75" customHeight="1">
      <c r="A25" s="30">
        <v>15</v>
      </c>
      <c r="B25" s="308" t="s">
        <v>241</v>
      </c>
      <c r="C25" s="298">
        <v>92.6</v>
      </c>
      <c r="D25" s="299">
        <v>92.966666666666654</v>
      </c>
      <c r="E25" s="299">
        <v>91.783333333333303</v>
      </c>
      <c r="F25" s="299">
        <v>90.966666666666654</v>
      </c>
      <c r="G25" s="299">
        <v>89.783333333333303</v>
      </c>
      <c r="H25" s="299">
        <v>93.783333333333303</v>
      </c>
      <c r="I25" s="299">
        <v>94.966666666666669</v>
      </c>
      <c r="J25" s="299">
        <v>95.783333333333303</v>
      </c>
      <c r="K25" s="298">
        <v>94.15</v>
      </c>
      <c r="L25" s="298">
        <v>92.15</v>
      </c>
      <c r="M25" s="298">
        <v>10.49887</v>
      </c>
      <c r="N25" s="1"/>
      <c r="O25" s="1"/>
    </row>
    <row r="26" spans="1:15" ht="12.75" customHeight="1">
      <c r="A26" s="30">
        <v>16</v>
      </c>
      <c r="B26" s="308" t="s">
        <v>41</v>
      </c>
      <c r="C26" s="298">
        <v>254.95</v>
      </c>
      <c r="D26" s="299">
        <v>256.08333333333331</v>
      </c>
      <c r="E26" s="299">
        <v>252.36666666666662</v>
      </c>
      <c r="F26" s="299">
        <v>249.7833333333333</v>
      </c>
      <c r="G26" s="299">
        <v>246.06666666666661</v>
      </c>
      <c r="H26" s="299">
        <v>258.66666666666663</v>
      </c>
      <c r="I26" s="299">
        <v>262.38333333333333</v>
      </c>
      <c r="J26" s="299">
        <v>264.96666666666664</v>
      </c>
      <c r="K26" s="298">
        <v>259.8</v>
      </c>
      <c r="L26" s="298">
        <v>253.5</v>
      </c>
      <c r="M26" s="298">
        <v>11.22071</v>
      </c>
      <c r="N26" s="1"/>
      <c r="O26" s="1"/>
    </row>
    <row r="27" spans="1:15" ht="12.75" customHeight="1">
      <c r="A27" s="30">
        <v>17</v>
      </c>
      <c r="B27" s="308" t="s">
        <v>858</v>
      </c>
      <c r="C27" s="298">
        <v>412</v>
      </c>
      <c r="D27" s="299">
        <v>415.9666666666667</v>
      </c>
      <c r="E27" s="299">
        <v>407.83333333333337</v>
      </c>
      <c r="F27" s="299">
        <v>403.66666666666669</v>
      </c>
      <c r="G27" s="299">
        <v>395.53333333333336</v>
      </c>
      <c r="H27" s="299">
        <v>420.13333333333338</v>
      </c>
      <c r="I27" s="299">
        <v>428.26666666666671</v>
      </c>
      <c r="J27" s="299">
        <v>432.43333333333339</v>
      </c>
      <c r="K27" s="298">
        <v>424.1</v>
      </c>
      <c r="L27" s="298">
        <v>411.8</v>
      </c>
      <c r="M27" s="298">
        <v>1.5092300000000001</v>
      </c>
      <c r="N27" s="1"/>
      <c r="O27" s="1"/>
    </row>
    <row r="28" spans="1:15" ht="12.75" customHeight="1">
      <c r="A28" s="30">
        <v>18</v>
      </c>
      <c r="B28" s="308" t="s">
        <v>294</v>
      </c>
      <c r="C28" s="298">
        <v>275.55</v>
      </c>
      <c r="D28" s="299">
        <v>276.11666666666662</v>
      </c>
      <c r="E28" s="299">
        <v>273.23333333333323</v>
      </c>
      <c r="F28" s="299">
        <v>270.91666666666663</v>
      </c>
      <c r="G28" s="299">
        <v>268.03333333333325</v>
      </c>
      <c r="H28" s="299">
        <v>278.43333333333322</v>
      </c>
      <c r="I28" s="299">
        <v>281.31666666666655</v>
      </c>
      <c r="J28" s="299">
        <v>283.63333333333321</v>
      </c>
      <c r="K28" s="298">
        <v>279</v>
      </c>
      <c r="L28" s="298">
        <v>273.8</v>
      </c>
      <c r="M28" s="298">
        <v>0.26546999999999998</v>
      </c>
      <c r="N28" s="1"/>
      <c r="O28" s="1"/>
    </row>
    <row r="29" spans="1:15" ht="12.75" customHeight="1">
      <c r="A29" s="30">
        <v>19</v>
      </c>
      <c r="B29" s="308" t="s">
        <v>295</v>
      </c>
      <c r="C29" s="298">
        <v>206.3</v>
      </c>
      <c r="D29" s="299">
        <v>206.78333333333333</v>
      </c>
      <c r="E29" s="299">
        <v>204.11666666666667</v>
      </c>
      <c r="F29" s="299">
        <v>201.93333333333334</v>
      </c>
      <c r="G29" s="299">
        <v>199.26666666666668</v>
      </c>
      <c r="H29" s="299">
        <v>208.96666666666667</v>
      </c>
      <c r="I29" s="299">
        <v>211.63333333333335</v>
      </c>
      <c r="J29" s="299">
        <v>213.81666666666666</v>
      </c>
      <c r="K29" s="298">
        <v>209.45</v>
      </c>
      <c r="L29" s="298">
        <v>204.6</v>
      </c>
      <c r="M29" s="298">
        <v>1.9036599999999999</v>
      </c>
      <c r="N29" s="1"/>
      <c r="O29" s="1"/>
    </row>
    <row r="30" spans="1:15" ht="12.75" customHeight="1">
      <c r="A30" s="30">
        <v>20</v>
      </c>
      <c r="B30" s="308" t="s">
        <v>296</v>
      </c>
      <c r="C30" s="298">
        <v>1026.4000000000001</v>
      </c>
      <c r="D30" s="299">
        <v>1029.4833333333333</v>
      </c>
      <c r="E30" s="299">
        <v>1018.9666666666667</v>
      </c>
      <c r="F30" s="299">
        <v>1011.5333333333333</v>
      </c>
      <c r="G30" s="299">
        <v>1001.0166666666667</v>
      </c>
      <c r="H30" s="299">
        <v>1036.9166666666667</v>
      </c>
      <c r="I30" s="299">
        <v>1047.4333333333336</v>
      </c>
      <c r="J30" s="299">
        <v>1054.8666666666668</v>
      </c>
      <c r="K30" s="298">
        <v>1040</v>
      </c>
      <c r="L30" s="298">
        <v>1022.05</v>
      </c>
      <c r="M30" s="298">
        <v>1.26705</v>
      </c>
      <c r="N30" s="1"/>
      <c r="O30" s="1"/>
    </row>
    <row r="31" spans="1:15" ht="12.75" customHeight="1">
      <c r="A31" s="30">
        <v>21</v>
      </c>
      <c r="B31" s="308" t="s">
        <v>242</v>
      </c>
      <c r="C31" s="298">
        <v>1182.75</v>
      </c>
      <c r="D31" s="299">
        <v>1184.25</v>
      </c>
      <c r="E31" s="299">
        <v>1163.5</v>
      </c>
      <c r="F31" s="299">
        <v>1144.25</v>
      </c>
      <c r="G31" s="299">
        <v>1123.5</v>
      </c>
      <c r="H31" s="299">
        <v>1203.5</v>
      </c>
      <c r="I31" s="299">
        <v>1224.25</v>
      </c>
      <c r="J31" s="299">
        <v>1243.5</v>
      </c>
      <c r="K31" s="298">
        <v>1205</v>
      </c>
      <c r="L31" s="298">
        <v>1165</v>
      </c>
      <c r="M31" s="298">
        <v>0.47555999999999998</v>
      </c>
      <c r="N31" s="1"/>
      <c r="O31" s="1"/>
    </row>
    <row r="32" spans="1:15" ht="12.75" customHeight="1">
      <c r="A32" s="30">
        <v>22</v>
      </c>
      <c r="B32" s="308" t="s">
        <v>52</v>
      </c>
      <c r="C32" s="298">
        <v>721.65</v>
      </c>
      <c r="D32" s="299">
        <v>724.56666666666661</v>
      </c>
      <c r="E32" s="299">
        <v>716.08333333333326</v>
      </c>
      <c r="F32" s="299">
        <v>710.51666666666665</v>
      </c>
      <c r="G32" s="299">
        <v>702.0333333333333</v>
      </c>
      <c r="H32" s="299">
        <v>730.13333333333321</v>
      </c>
      <c r="I32" s="299">
        <v>738.61666666666656</v>
      </c>
      <c r="J32" s="299">
        <v>744.18333333333317</v>
      </c>
      <c r="K32" s="298">
        <v>733.05</v>
      </c>
      <c r="L32" s="298">
        <v>719</v>
      </c>
      <c r="M32" s="298">
        <v>1.0172600000000001</v>
      </c>
      <c r="N32" s="1"/>
      <c r="O32" s="1"/>
    </row>
    <row r="33" spans="1:15" ht="12.75" customHeight="1">
      <c r="A33" s="30">
        <v>23</v>
      </c>
      <c r="B33" s="308" t="s">
        <v>48</v>
      </c>
      <c r="C33" s="298">
        <v>3140.55</v>
      </c>
      <c r="D33" s="299">
        <v>3125.8166666666671</v>
      </c>
      <c r="E33" s="299">
        <v>3089.733333333334</v>
      </c>
      <c r="F33" s="299">
        <v>3038.916666666667</v>
      </c>
      <c r="G33" s="299">
        <v>3002.8333333333339</v>
      </c>
      <c r="H33" s="299">
        <v>3176.6333333333341</v>
      </c>
      <c r="I33" s="299">
        <v>3212.7166666666672</v>
      </c>
      <c r="J33" s="299">
        <v>3263.5333333333342</v>
      </c>
      <c r="K33" s="298">
        <v>3161.9</v>
      </c>
      <c r="L33" s="298">
        <v>3075</v>
      </c>
      <c r="M33" s="298">
        <v>1.0097499999999999</v>
      </c>
      <c r="N33" s="1"/>
      <c r="O33" s="1"/>
    </row>
    <row r="34" spans="1:15" ht="12.75" customHeight="1">
      <c r="A34" s="30">
        <v>24</v>
      </c>
      <c r="B34" s="308" t="s">
        <v>297</v>
      </c>
      <c r="C34" s="298">
        <v>2643.6</v>
      </c>
      <c r="D34" s="299">
        <v>2651.5833333333335</v>
      </c>
      <c r="E34" s="299">
        <v>2622.1166666666668</v>
      </c>
      <c r="F34" s="299">
        <v>2600.6333333333332</v>
      </c>
      <c r="G34" s="299">
        <v>2571.1666666666665</v>
      </c>
      <c r="H34" s="299">
        <v>2673.0666666666671</v>
      </c>
      <c r="I34" s="299">
        <v>2702.5333333333333</v>
      </c>
      <c r="J34" s="299">
        <v>2724.0166666666673</v>
      </c>
      <c r="K34" s="298">
        <v>2681.05</v>
      </c>
      <c r="L34" s="298">
        <v>2630.1</v>
      </c>
      <c r="M34" s="298">
        <v>0.25707999999999998</v>
      </c>
      <c r="N34" s="1"/>
      <c r="O34" s="1"/>
    </row>
    <row r="35" spans="1:15" ht="12.75" customHeight="1">
      <c r="A35" s="30">
        <v>25</v>
      </c>
      <c r="B35" s="308" t="s">
        <v>750</v>
      </c>
      <c r="C35" s="298">
        <v>281.2</v>
      </c>
      <c r="D35" s="299">
        <v>281.86666666666662</v>
      </c>
      <c r="E35" s="299">
        <v>277.83333333333326</v>
      </c>
      <c r="F35" s="299">
        <v>274.46666666666664</v>
      </c>
      <c r="G35" s="299">
        <v>270.43333333333328</v>
      </c>
      <c r="H35" s="299">
        <v>285.23333333333323</v>
      </c>
      <c r="I35" s="299">
        <v>289.26666666666665</v>
      </c>
      <c r="J35" s="299">
        <v>292.63333333333321</v>
      </c>
      <c r="K35" s="298">
        <v>285.89999999999998</v>
      </c>
      <c r="L35" s="298">
        <v>278.5</v>
      </c>
      <c r="M35" s="298">
        <v>2.9874999999999998</v>
      </c>
      <c r="N35" s="1"/>
      <c r="O35" s="1"/>
    </row>
    <row r="36" spans="1:15" ht="12.75" customHeight="1">
      <c r="A36" s="30">
        <v>26</v>
      </c>
      <c r="B36" s="308" t="s">
        <v>298</v>
      </c>
      <c r="C36" s="298">
        <v>21.1</v>
      </c>
      <c r="D36" s="299">
        <v>21.2</v>
      </c>
      <c r="E36" s="299">
        <v>20.95</v>
      </c>
      <c r="F36" s="299">
        <v>20.8</v>
      </c>
      <c r="G36" s="299">
        <v>20.55</v>
      </c>
      <c r="H36" s="299">
        <v>21.349999999999998</v>
      </c>
      <c r="I36" s="299">
        <v>21.599999999999998</v>
      </c>
      <c r="J36" s="299">
        <v>21.749999999999996</v>
      </c>
      <c r="K36" s="298">
        <v>21.45</v>
      </c>
      <c r="L36" s="298">
        <v>21.05</v>
      </c>
      <c r="M36" s="298">
        <v>9.5667799999999996</v>
      </c>
      <c r="N36" s="1"/>
      <c r="O36" s="1"/>
    </row>
    <row r="37" spans="1:15" ht="12.75" customHeight="1">
      <c r="A37" s="30">
        <v>27</v>
      </c>
      <c r="B37" s="308" t="s">
        <v>50</v>
      </c>
      <c r="C37" s="298">
        <v>467.95</v>
      </c>
      <c r="D37" s="299">
        <v>467.08333333333331</v>
      </c>
      <c r="E37" s="299">
        <v>465.11666666666662</v>
      </c>
      <c r="F37" s="299">
        <v>462.2833333333333</v>
      </c>
      <c r="G37" s="299">
        <v>460.31666666666661</v>
      </c>
      <c r="H37" s="299">
        <v>469.91666666666663</v>
      </c>
      <c r="I37" s="299">
        <v>471.88333333333333</v>
      </c>
      <c r="J37" s="299">
        <v>474.71666666666664</v>
      </c>
      <c r="K37" s="298">
        <v>469.05</v>
      </c>
      <c r="L37" s="298">
        <v>464.25</v>
      </c>
      <c r="M37" s="298">
        <v>2.7974100000000002</v>
      </c>
      <c r="N37" s="1"/>
      <c r="O37" s="1"/>
    </row>
    <row r="38" spans="1:15" ht="12.75" customHeight="1">
      <c r="A38" s="30">
        <v>28</v>
      </c>
      <c r="B38" s="308" t="s">
        <v>299</v>
      </c>
      <c r="C38" s="298">
        <v>2406.8000000000002</v>
      </c>
      <c r="D38" s="299">
        <v>2425.6</v>
      </c>
      <c r="E38" s="299">
        <v>2381.1999999999998</v>
      </c>
      <c r="F38" s="299">
        <v>2355.6</v>
      </c>
      <c r="G38" s="299">
        <v>2311.1999999999998</v>
      </c>
      <c r="H38" s="299">
        <v>2451.1999999999998</v>
      </c>
      <c r="I38" s="299">
        <v>2495.6000000000004</v>
      </c>
      <c r="J38" s="299">
        <v>2521.1999999999998</v>
      </c>
      <c r="K38" s="298">
        <v>2470</v>
      </c>
      <c r="L38" s="298">
        <v>2400</v>
      </c>
      <c r="M38" s="298">
        <v>0.26423999999999997</v>
      </c>
      <c r="N38" s="1"/>
      <c r="O38" s="1"/>
    </row>
    <row r="39" spans="1:15" ht="12.75" customHeight="1">
      <c r="A39" s="30">
        <v>29</v>
      </c>
      <c r="B39" s="308" t="s">
        <v>51</v>
      </c>
      <c r="C39" s="298">
        <v>371.2</v>
      </c>
      <c r="D39" s="299">
        <v>371.81666666666666</v>
      </c>
      <c r="E39" s="299">
        <v>369.68333333333334</v>
      </c>
      <c r="F39" s="299">
        <v>368.16666666666669</v>
      </c>
      <c r="G39" s="299">
        <v>366.03333333333336</v>
      </c>
      <c r="H39" s="299">
        <v>373.33333333333331</v>
      </c>
      <c r="I39" s="299">
        <v>375.46666666666664</v>
      </c>
      <c r="J39" s="299">
        <v>376.98333333333329</v>
      </c>
      <c r="K39" s="298">
        <v>373.95</v>
      </c>
      <c r="L39" s="298">
        <v>370.3</v>
      </c>
      <c r="M39" s="298">
        <v>22.91028</v>
      </c>
      <c r="N39" s="1"/>
      <c r="O39" s="1"/>
    </row>
    <row r="40" spans="1:15" ht="12.75" customHeight="1">
      <c r="A40" s="30">
        <v>30</v>
      </c>
      <c r="B40" s="308" t="s">
        <v>818</v>
      </c>
      <c r="C40" s="298">
        <v>1310.45</v>
      </c>
      <c r="D40" s="299">
        <v>1327.4833333333333</v>
      </c>
      <c r="E40" s="299">
        <v>1283.9666666666667</v>
      </c>
      <c r="F40" s="299">
        <v>1257.4833333333333</v>
      </c>
      <c r="G40" s="299">
        <v>1213.9666666666667</v>
      </c>
      <c r="H40" s="299">
        <v>1353.9666666666667</v>
      </c>
      <c r="I40" s="299">
        <v>1397.4833333333336</v>
      </c>
      <c r="J40" s="299">
        <v>1423.9666666666667</v>
      </c>
      <c r="K40" s="298">
        <v>1371</v>
      </c>
      <c r="L40" s="298">
        <v>1301</v>
      </c>
      <c r="M40" s="298">
        <v>7.6299099999999997</v>
      </c>
      <c r="N40" s="1"/>
      <c r="O40" s="1"/>
    </row>
    <row r="41" spans="1:15" ht="12.75" customHeight="1">
      <c r="A41" s="30">
        <v>31</v>
      </c>
      <c r="B41" s="308" t="s">
        <v>780</v>
      </c>
      <c r="C41" s="298">
        <v>705.55</v>
      </c>
      <c r="D41" s="299">
        <v>692.19999999999993</v>
      </c>
      <c r="E41" s="299">
        <v>669.44999999999982</v>
      </c>
      <c r="F41" s="299">
        <v>633.34999999999991</v>
      </c>
      <c r="G41" s="299">
        <v>610.5999999999998</v>
      </c>
      <c r="H41" s="299">
        <v>728.29999999999984</v>
      </c>
      <c r="I41" s="299">
        <v>751.05000000000007</v>
      </c>
      <c r="J41" s="299">
        <v>787.14999999999986</v>
      </c>
      <c r="K41" s="298">
        <v>714.95</v>
      </c>
      <c r="L41" s="298">
        <v>656.1</v>
      </c>
      <c r="M41" s="298">
        <v>5.7236599999999997</v>
      </c>
      <c r="N41" s="1"/>
      <c r="O41" s="1"/>
    </row>
    <row r="42" spans="1:15" ht="12.75" customHeight="1">
      <c r="A42" s="30">
        <v>32</v>
      </c>
      <c r="B42" s="308" t="s">
        <v>53</v>
      </c>
      <c r="C42" s="298">
        <v>3868.3</v>
      </c>
      <c r="D42" s="299">
        <v>3896.15</v>
      </c>
      <c r="E42" s="299">
        <v>3833.3500000000004</v>
      </c>
      <c r="F42" s="299">
        <v>3798.4</v>
      </c>
      <c r="G42" s="299">
        <v>3735.6000000000004</v>
      </c>
      <c r="H42" s="299">
        <v>3931.1000000000004</v>
      </c>
      <c r="I42" s="299">
        <v>3993.9000000000005</v>
      </c>
      <c r="J42" s="299">
        <v>4028.8500000000004</v>
      </c>
      <c r="K42" s="298">
        <v>3958.95</v>
      </c>
      <c r="L42" s="298">
        <v>3861.2</v>
      </c>
      <c r="M42" s="298">
        <v>3.85514</v>
      </c>
      <c r="N42" s="1"/>
      <c r="O42" s="1"/>
    </row>
    <row r="43" spans="1:15" ht="12.75" customHeight="1">
      <c r="A43" s="30">
        <v>33</v>
      </c>
      <c r="B43" s="308" t="s">
        <v>54</v>
      </c>
      <c r="C43" s="298">
        <v>207.15</v>
      </c>
      <c r="D43" s="299">
        <v>207.91666666666666</v>
      </c>
      <c r="E43" s="299">
        <v>205.58333333333331</v>
      </c>
      <c r="F43" s="299">
        <v>204.01666666666665</v>
      </c>
      <c r="G43" s="299">
        <v>201.68333333333331</v>
      </c>
      <c r="H43" s="299">
        <v>209.48333333333332</v>
      </c>
      <c r="I43" s="299">
        <v>211.81666666666663</v>
      </c>
      <c r="J43" s="299">
        <v>213.38333333333333</v>
      </c>
      <c r="K43" s="298">
        <v>210.25</v>
      </c>
      <c r="L43" s="298">
        <v>206.35</v>
      </c>
      <c r="M43" s="298">
        <v>14.395989999999999</v>
      </c>
      <c r="N43" s="1"/>
      <c r="O43" s="1"/>
    </row>
    <row r="44" spans="1:15" ht="12.75" customHeight="1">
      <c r="A44" s="30">
        <v>34</v>
      </c>
      <c r="B44" s="308" t="s">
        <v>859</v>
      </c>
      <c r="C44" s="298">
        <v>280.5</v>
      </c>
      <c r="D44" s="299">
        <v>278.86666666666662</v>
      </c>
      <c r="E44" s="299">
        <v>274.43333333333322</v>
      </c>
      <c r="F44" s="299">
        <v>268.36666666666662</v>
      </c>
      <c r="G44" s="299">
        <v>263.93333333333322</v>
      </c>
      <c r="H44" s="299">
        <v>284.93333333333322</v>
      </c>
      <c r="I44" s="299">
        <v>289.36666666666662</v>
      </c>
      <c r="J44" s="299">
        <v>295.43333333333322</v>
      </c>
      <c r="K44" s="298">
        <v>283.3</v>
      </c>
      <c r="L44" s="298">
        <v>272.8</v>
      </c>
      <c r="M44" s="298">
        <v>0.67591000000000001</v>
      </c>
      <c r="N44" s="1"/>
      <c r="O44" s="1"/>
    </row>
    <row r="45" spans="1:15" ht="12.75" customHeight="1">
      <c r="A45" s="30">
        <v>35</v>
      </c>
      <c r="B45" s="308" t="s">
        <v>300</v>
      </c>
      <c r="C45" s="298">
        <v>566.35</v>
      </c>
      <c r="D45" s="299">
        <v>570.06666666666672</v>
      </c>
      <c r="E45" s="299">
        <v>558.18333333333339</v>
      </c>
      <c r="F45" s="299">
        <v>550.01666666666665</v>
      </c>
      <c r="G45" s="299">
        <v>538.13333333333333</v>
      </c>
      <c r="H45" s="299">
        <v>578.23333333333346</v>
      </c>
      <c r="I45" s="299">
        <v>590.1166666666669</v>
      </c>
      <c r="J45" s="299">
        <v>598.28333333333353</v>
      </c>
      <c r="K45" s="298">
        <v>581.95000000000005</v>
      </c>
      <c r="L45" s="298">
        <v>561.9</v>
      </c>
      <c r="M45" s="298">
        <v>1.9207799999999999</v>
      </c>
      <c r="N45" s="1"/>
      <c r="O45" s="1"/>
    </row>
    <row r="46" spans="1:15" ht="12.75" customHeight="1">
      <c r="A46" s="30">
        <v>36</v>
      </c>
      <c r="B46" s="308" t="s">
        <v>55</v>
      </c>
      <c r="C46" s="298">
        <v>143.1</v>
      </c>
      <c r="D46" s="299">
        <v>143.44999999999999</v>
      </c>
      <c r="E46" s="299">
        <v>141.94999999999999</v>
      </c>
      <c r="F46" s="299">
        <v>140.80000000000001</v>
      </c>
      <c r="G46" s="299">
        <v>139.30000000000001</v>
      </c>
      <c r="H46" s="299">
        <v>144.59999999999997</v>
      </c>
      <c r="I46" s="299">
        <v>146.09999999999997</v>
      </c>
      <c r="J46" s="299">
        <v>147.24999999999994</v>
      </c>
      <c r="K46" s="298">
        <v>144.94999999999999</v>
      </c>
      <c r="L46" s="298">
        <v>142.30000000000001</v>
      </c>
      <c r="M46" s="298">
        <v>54.178890000000003</v>
      </c>
      <c r="N46" s="1"/>
      <c r="O46" s="1"/>
    </row>
    <row r="47" spans="1:15" ht="12.75" customHeight="1">
      <c r="A47" s="30">
        <v>37</v>
      </c>
      <c r="B47" s="308" t="s">
        <v>57</v>
      </c>
      <c r="C47" s="298">
        <v>2941.2</v>
      </c>
      <c r="D47" s="299">
        <v>2945.4</v>
      </c>
      <c r="E47" s="299">
        <v>2921.8500000000004</v>
      </c>
      <c r="F47" s="299">
        <v>2902.5000000000005</v>
      </c>
      <c r="G47" s="299">
        <v>2878.9500000000007</v>
      </c>
      <c r="H47" s="299">
        <v>2964.75</v>
      </c>
      <c r="I47" s="299">
        <v>2988.3</v>
      </c>
      <c r="J47" s="299">
        <v>3007.6499999999996</v>
      </c>
      <c r="K47" s="298">
        <v>2968.95</v>
      </c>
      <c r="L47" s="298">
        <v>2926.05</v>
      </c>
      <c r="M47" s="298">
        <v>21.537120000000002</v>
      </c>
      <c r="N47" s="1"/>
      <c r="O47" s="1"/>
    </row>
    <row r="48" spans="1:15" ht="12.75" customHeight="1">
      <c r="A48" s="30">
        <v>38</v>
      </c>
      <c r="B48" s="308" t="s">
        <v>301</v>
      </c>
      <c r="C48" s="298">
        <v>194.75</v>
      </c>
      <c r="D48" s="299">
        <v>194.81666666666669</v>
      </c>
      <c r="E48" s="299">
        <v>190.63333333333338</v>
      </c>
      <c r="F48" s="299">
        <v>186.51666666666668</v>
      </c>
      <c r="G48" s="299">
        <v>182.33333333333337</v>
      </c>
      <c r="H48" s="299">
        <v>198.93333333333339</v>
      </c>
      <c r="I48" s="299">
        <v>203.11666666666673</v>
      </c>
      <c r="J48" s="299">
        <v>207.23333333333341</v>
      </c>
      <c r="K48" s="298">
        <v>199</v>
      </c>
      <c r="L48" s="298">
        <v>190.7</v>
      </c>
      <c r="M48" s="298">
        <v>2.9245299999999999</v>
      </c>
      <c r="N48" s="1"/>
      <c r="O48" s="1"/>
    </row>
    <row r="49" spans="1:15" ht="12.75" customHeight="1">
      <c r="A49" s="30">
        <v>39</v>
      </c>
      <c r="B49" s="308" t="s">
        <v>302</v>
      </c>
      <c r="C49" s="298">
        <v>3017.25</v>
      </c>
      <c r="D49" s="299">
        <v>3035.6833333333329</v>
      </c>
      <c r="E49" s="299">
        <v>2981.5666666666657</v>
      </c>
      <c r="F49" s="299">
        <v>2945.8833333333328</v>
      </c>
      <c r="G49" s="299">
        <v>2891.7666666666655</v>
      </c>
      <c r="H49" s="299">
        <v>3071.3666666666659</v>
      </c>
      <c r="I49" s="299">
        <v>3125.4833333333336</v>
      </c>
      <c r="J49" s="299">
        <v>3161.1666666666661</v>
      </c>
      <c r="K49" s="298">
        <v>3089.8</v>
      </c>
      <c r="L49" s="298">
        <v>3000</v>
      </c>
      <c r="M49" s="298">
        <v>8.7520000000000001E-2</v>
      </c>
      <c r="N49" s="1"/>
      <c r="O49" s="1"/>
    </row>
    <row r="50" spans="1:15" ht="12.75" customHeight="1">
      <c r="A50" s="30">
        <v>40</v>
      </c>
      <c r="B50" s="308" t="s">
        <v>303</v>
      </c>
      <c r="C50" s="298">
        <v>1773.2</v>
      </c>
      <c r="D50" s="299">
        <v>1749.7333333333333</v>
      </c>
      <c r="E50" s="299">
        <v>1713.6666666666667</v>
      </c>
      <c r="F50" s="299">
        <v>1654.1333333333334</v>
      </c>
      <c r="G50" s="299">
        <v>1618.0666666666668</v>
      </c>
      <c r="H50" s="299">
        <v>1809.2666666666667</v>
      </c>
      <c r="I50" s="299">
        <v>1845.3333333333333</v>
      </c>
      <c r="J50" s="299">
        <v>1904.8666666666666</v>
      </c>
      <c r="K50" s="298">
        <v>1785.8</v>
      </c>
      <c r="L50" s="298">
        <v>1690.2</v>
      </c>
      <c r="M50" s="298">
        <v>3.8617599999999999</v>
      </c>
      <c r="N50" s="1"/>
      <c r="O50" s="1"/>
    </row>
    <row r="51" spans="1:15" ht="12.75" customHeight="1">
      <c r="A51" s="30">
        <v>41</v>
      </c>
      <c r="B51" s="308" t="s">
        <v>304</v>
      </c>
      <c r="C51" s="298">
        <v>8419.5499999999993</v>
      </c>
      <c r="D51" s="299">
        <v>8425.6999999999989</v>
      </c>
      <c r="E51" s="299">
        <v>8363.8499999999985</v>
      </c>
      <c r="F51" s="299">
        <v>8308.15</v>
      </c>
      <c r="G51" s="299">
        <v>8246.2999999999993</v>
      </c>
      <c r="H51" s="299">
        <v>8481.3999999999978</v>
      </c>
      <c r="I51" s="299">
        <v>8543.25</v>
      </c>
      <c r="J51" s="299">
        <v>8598.9499999999971</v>
      </c>
      <c r="K51" s="298">
        <v>8487.5499999999993</v>
      </c>
      <c r="L51" s="298">
        <v>8370</v>
      </c>
      <c r="M51" s="298">
        <v>0.15683</v>
      </c>
      <c r="N51" s="1"/>
      <c r="O51" s="1"/>
    </row>
    <row r="52" spans="1:15" ht="12.75" customHeight="1">
      <c r="A52" s="30">
        <v>42</v>
      </c>
      <c r="B52" s="308" t="s">
        <v>60</v>
      </c>
      <c r="C52" s="298">
        <v>559.45000000000005</v>
      </c>
      <c r="D52" s="299">
        <v>552.43333333333339</v>
      </c>
      <c r="E52" s="299">
        <v>543.86666666666679</v>
      </c>
      <c r="F52" s="299">
        <v>528.28333333333342</v>
      </c>
      <c r="G52" s="299">
        <v>519.71666666666681</v>
      </c>
      <c r="H52" s="299">
        <v>568.01666666666677</v>
      </c>
      <c r="I52" s="299">
        <v>576.58333333333337</v>
      </c>
      <c r="J52" s="299">
        <v>592.16666666666674</v>
      </c>
      <c r="K52" s="298">
        <v>561</v>
      </c>
      <c r="L52" s="298">
        <v>536.85</v>
      </c>
      <c r="M52" s="298">
        <v>26.3903</v>
      </c>
      <c r="N52" s="1"/>
      <c r="O52" s="1"/>
    </row>
    <row r="53" spans="1:15" ht="12.75" customHeight="1">
      <c r="A53" s="30">
        <v>43</v>
      </c>
      <c r="B53" s="308" t="s">
        <v>305</v>
      </c>
      <c r="C53" s="298">
        <v>454.1</v>
      </c>
      <c r="D53" s="299">
        <v>454.36666666666662</v>
      </c>
      <c r="E53" s="299">
        <v>448.83333333333326</v>
      </c>
      <c r="F53" s="299">
        <v>443.56666666666666</v>
      </c>
      <c r="G53" s="299">
        <v>438.0333333333333</v>
      </c>
      <c r="H53" s="299">
        <v>459.63333333333321</v>
      </c>
      <c r="I53" s="299">
        <v>465.16666666666663</v>
      </c>
      <c r="J53" s="299">
        <v>470.43333333333317</v>
      </c>
      <c r="K53" s="298">
        <v>459.9</v>
      </c>
      <c r="L53" s="298">
        <v>449.1</v>
      </c>
      <c r="M53" s="298">
        <v>0.83328000000000002</v>
      </c>
      <c r="N53" s="1"/>
      <c r="O53" s="1"/>
    </row>
    <row r="54" spans="1:15" ht="12.75" customHeight="1">
      <c r="A54" s="30">
        <v>44</v>
      </c>
      <c r="B54" s="308" t="s">
        <v>243</v>
      </c>
      <c r="C54" s="298">
        <v>3883.35</v>
      </c>
      <c r="D54" s="299">
        <v>3899.1166666666668</v>
      </c>
      <c r="E54" s="299">
        <v>3854.2333333333336</v>
      </c>
      <c r="F54" s="299">
        <v>3825.1166666666668</v>
      </c>
      <c r="G54" s="299">
        <v>3780.2333333333336</v>
      </c>
      <c r="H54" s="299">
        <v>3928.2333333333336</v>
      </c>
      <c r="I54" s="299">
        <v>3973.1166666666668</v>
      </c>
      <c r="J54" s="299">
        <v>4002.2333333333336</v>
      </c>
      <c r="K54" s="298">
        <v>3944</v>
      </c>
      <c r="L54" s="298">
        <v>3870</v>
      </c>
      <c r="M54" s="298">
        <v>4.2370400000000004</v>
      </c>
      <c r="N54" s="1"/>
      <c r="O54" s="1"/>
    </row>
    <row r="55" spans="1:15" ht="12.75" customHeight="1">
      <c r="A55" s="30">
        <v>45</v>
      </c>
      <c r="B55" s="308" t="s">
        <v>61</v>
      </c>
      <c r="C55" s="298">
        <v>679.9</v>
      </c>
      <c r="D55" s="299">
        <v>680.61666666666667</v>
      </c>
      <c r="E55" s="299">
        <v>676.23333333333335</v>
      </c>
      <c r="F55" s="299">
        <v>672.56666666666672</v>
      </c>
      <c r="G55" s="299">
        <v>668.18333333333339</v>
      </c>
      <c r="H55" s="299">
        <v>684.2833333333333</v>
      </c>
      <c r="I55" s="299">
        <v>688.66666666666674</v>
      </c>
      <c r="J55" s="299">
        <v>692.33333333333326</v>
      </c>
      <c r="K55" s="298">
        <v>685</v>
      </c>
      <c r="L55" s="298">
        <v>676.95</v>
      </c>
      <c r="M55" s="298">
        <v>96.146739999999994</v>
      </c>
      <c r="N55" s="1"/>
      <c r="O55" s="1"/>
    </row>
    <row r="56" spans="1:15" ht="12.75" customHeight="1">
      <c r="A56" s="30">
        <v>46</v>
      </c>
      <c r="B56" s="308" t="s">
        <v>306</v>
      </c>
      <c r="C56" s="298">
        <v>2767.45</v>
      </c>
      <c r="D56" s="299">
        <v>2752.5166666666664</v>
      </c>
      <c r="E56" s="299">
        <v>2669.0333333333328</v>
      </c>
      <c r="F56" s="299">
        <v>2570.6166666666663</v>
      </c>
      <c r="G56" s="299">
        <v>2487.1333333333328</v>
      </c>
      <c r="H56" s="299">
        <v>2850.9333333333329</v>
      </c>
      <c r="I56" s="299">
        <v>2934.4166666666665</v>
      </c>
      <c r="J56" s="299">
        <v>3032.833333333333</v>
      </c>
      <c r="K56" s="298">
        <v>2836</v>
      </c>
      <c r="L56" s="298">
        <v>2654.1</v>
      </c>
      <c r="M56" s="298">
        <v>1.6577</v>
      </c>
      <c r="N56" s="1"/>
      <c r="O56" s="1"/>
    </row>
    <row r="57" spans="1:15" ht="12.75" customHeight="1">
      <c r="A57" s="30">
        <v>47</v>
      </c>
      <c r="B57" s="308" t="s">
        <v>307</v>
      </c>
      <c r="C57" s="298">
        <v>672.35</v>
      </c>
      <c r="D57" s="299">
        <v>673.58333333333337</v>
      </c>
      <c r="E57" s="299">
        <v>663.56666666666672</v>
      </c>
      <c r="F57" s="299">
        <v>654.7833333333333</v>
      </c>
      <c r="G57" s="299">
        <v>644.76666666666665</v>
      </c>
      <c r="H57" s="299">
        <v>682.36666666666679</v>
      </c>
      <c r="I57" s="299">
        <v>692.38333333333344</v>
      </c>
      <c r="J57" s="299">
        <v>701.16666666666686</v>
      </c>
      <c r="K57" s="298">
        <v>683.6</v>
      </c>
      <c r="L57" s="298">
        <v>664.8</v>
      </c>
      <c r="M57" s="298">
        <v>35.522840000000002</v>
      </c>
      <c r="N57" s="1"/>
      <c r="O57" s="1"/>
    </row>
    <row r="58" spans="1:15" ht="12.75" customHeight="1">
      <c r="A58" s="30">
        <v>48</v>
      </c>
      <c r="B58" s="308" t="s">
        <v>62</v>
      </c>
      <c r="C58" s="298">
        <v>3860.75</v>
      </c>
      <c r="D58" s="299">
        <v>3862.5666666666671</v>
      </c>
      <c r="E58" s="299">
        <v>3846.1833333333343</v>
      </c>
      <c r="F58" s="299">
        <v>3831.6166666666672</v>
      </c>
      <c r="G58" s="299">
        <v>3815.2333333333345</v>
      </c>
      <c r="H58" s="299">
        <v>3877.1333333333341</v>
      </c>
      <c r="I58" s="299">
        <v>3893.5166666666664</v>
      </c>
      <c r="J58" s="299">
        <v>3908.0833333333339</v>
      </c>
      <c r="K58" s="298">
        <v>3878.95</v>
      </c>
      <c r="L58" s="298">
        <v>3848</v>
      </c>
      <c r="M58" s="298">
        <v>3.08508</v>
      </c>
      <c r="N58" s="1"/>
      <c r="O58" s="1"/>
    </row>
    <row r="59" spans="1:15" ht="12" customHeight="1">
      <c r="A59" s="30">
        <v>49</v>
      </c>
      <c r="B59" s="308" t="s">
        <v>308</v>
      </c>
      <c r="C59" s="298">
        <v>1112.6500000000001</v>
      </c>
      <c r="D59" s="299">
        <v>1104.0333333333335</v>
      </c>
      <c r="E59" s="299">
        <v>1085.0666666666671</v>
      </c>
      <c r="F59" s="299">
        <v>1057.4833333333336</v>
      </c>
      <c r="G59" s="299">
        <v>1038.5166666666671</v>
      </c>
      <c r="H59" s="299">
        <v>1131.616666666667</v>
      </c>
      <c r="I59" s="299">
        <v>1150.5833333333337</v>
      </c>
      <c r="J59" s="299">
        <v>1178.166666666667</v>
      </c>
      <c r="K59" s="298">
        <v>1123</v>
      </c>
      <c r="L59" s="298">
        <v>1076.45</v>
      </c>
      <c r="M59" s="298">
        <v>1.09727</v>
      </c>
      <c r="N59" s="1"/>
      <c r="O59" s="1"/>
    </row>
    <row r="60" spans="1:15" ht="12.75" customHeight="1">
      <c r="A60" s="30">
        <v>50</v>
      </c>
      <c r="B60" s="308" t="s">
        <v>65</v>
      </c>
      <c r="C60" s="298">
        <v>5878.9</v>
      </c>
      <c r="D60" s="299">
        <v>5908.166666666667</v>
      </c>
      <c r="E60" s="299">
        <v>5837.3333333333339</v>
      </c>
      <c r="F60" s="299">
        <v>5795.7666666666673</v>
      </c>
      <c r="G60" s="299">
        <v>5724.9333333333343</v>
      </c>
      <c r="H60" s="299">
        <v>5949.7333333333336</v>
      </c>
      <c r="I60" s="299">
        <v>6020.5666666666675</v>
      </c>
      <c r="J60" s="299">
        <v>6062.1333333333332</v>
      </c>
      <c r="K60" s="298">
        <v>5979</v>
      </c>
      <c r="L60" s="298">
        <v>5866.6</v>
      </c>
      <c r="M60" s="298">
        <v>8.8693399999999993</v>
      </c>
      <c r="N60" s="1"/>
      <c r="O60" s="1"/>
    </row>
    <row r="61" spans="1:15" ht="12.75" customHeight="1">
      <c r="A61" s="30">
        <v>51</v>
      </c>
      <c r="B61" s="308" t="s">
        <v>64</v>
      </c>
      <c r="C61" s="298">
        <v>11770.2</v>
      </c>
      <c r="D61" s="299">
        <v>11870.066666666666</v>
      </c>
      <c r="E61" s="299">
        <v>11620.133333333331</v>
      </c>
      <c r="F61" s="299">
        <v>11470.066666666666</v>
      </c>
      <c r="G61" s="299">
        <v>11220.133333333331</v>
      </c>
      <c r="H61" s="299">
        <v>12020.133333333331</v>
      </c>
      <c r="I61" s="299">
        <v>12270.066666666666</v>
      </c>
      <c r="J61" s="299">
        <v>12420.133333333331</v>
      </c>
      <c r="K61" s="298">
        <v>12120</v>
      </c>
      <c r="L61" s="298">
        <v>11720</v>
      </c>
      <c r="M61" s="298">
        <v>2.6724899999999998</v>
      </c>
      <c r="N61" s="1"/>
      <c r="O61" s="1"/>
    </row>
    <row r="62" spans="1:15" ht="12.75" customHeight="1">
      <c r="A62" s="30">
        <v>52</v>
      </c>
      <c r="B62" s="308" t="s">
        <v>244</v>
      </c>
      <c r="C62" s="298">
        <v>4800.3500000000004</v>
      </c>
      <c r="D62" s="299">
        <v>4848.6333333333341</v>
      </c>
      <c r="E62" s="299">
        <v>4731.7166666666681</v>
      </c>
      <c r="F62" s="299">
        <v>4663.0833333333339</v>
      </c>
      <c r="G62" s="299">
        <v>4546.1666666666679</v>
      </c>
      <c r="H62" s="299">
        <v>4917.2666666666682</v>
      </c>
      <c r="I62" s="299">
        <v>5034.1833333333343</v>
      </c>
      <c r="J62" s="299">
        <v>5102.8166666666684</v>
      </c>
      <c r="K62" s="298">
        <v>4965.55</v>
      </c>
      <c r="L62" s="298">
        <v>4780</v>
      </c>
      <c r="M62" s="298">
        <v>0.18786</v>
      </c>
      <c r="N62" s="1"/>
      <c r="O62" s="1"/>
    </row>
    <row r="63" spans="1:15" ht="12.75" customHeight="1">
      <c r="A63" s="30">
        <v>53</v>
      </c>
      <c r="B63" s="308" t="s">
        <v>309</v>
      </c>
      <c r="C63" s="298">
        <v>3099.6</v>
      </c>
      <c r="D63" s="299">
        <v>3107.9</v>
      </c>
      <c r="E63" s="299">
        <v>3026.8</v>
      </c>
      <c r="F63" s="299">
        <v>2954</v>
      </c>
      <c r="G63" s="299">
        <v>2872.9</v>
      </c>
      <c r="H63" s="299">
        <v>3180.7000000000003</v>
      </c>
      <c r="I63" s="299">
        <v>3261.7999999999997</v>
      </c>
      <c r="J63" s="299">
        <v>3334.6000000000004</v>
      </c>
      <c r="K63" s="298">
        <v>3189</v>
      </c>
      <c r="L63" s="298">
        <v>3035.1</v>
      </c>
      <c r="M63" s="298">
        <v>1.3763799999999999</v>
      </c>
      <c r="N63" s="1"/>
      <c r="O63" s="1"/>
    </row>
    <row r="64" spans="1:15" ht="12.75" customHeight="1">
      <c r="A64" s="30">
        <v>54</v>
      </c>
      <c r="B64" s="308" t="s">
        <v>66</v>
      </c>
      <c r="C64" s="298">
        <v>2294.9</v>
      </c>
      <c r="D64" s="299">
        <v>2309.4833333333336</v>
      </c>
      <c r="E64" s="299">
        <v>2276.3166666666671</v>
      </c>
      <c r="F64" s="299">
        <v>2257.7333333333336</v>
      </c>
      <c r="G64" s="299">
        <v>2224.5666666666671</v>
      </c>
      <c r="H64" s="299">
        <v>2328.0666666666671</v>
      </c>
      <c r="I64" s="299">
        <v>2361.2333333333331</v>
      </c>
      <c r="J64" s="299">
        <v>2379.8166666666671</v>
      </c>
      <c r="K64" s="298">
        <v>2342.65</v>
      </c>
      <c r="L64" s="298">
        <v>2290.9</v>
      </c>
      <c r="M64" s="298">
        <v>2.8228399999999998</v>
      </c>
      <c r="N64" s="1"/>
      <c r="O64" s="1"/>
    </row>
    <row r="65" spans="1:15" ht="12.75" customHeight="1">
      <c r="A65" s="30">
        <v>55</v>
      </c>
      <c r="B65" s="308" t="s">
        <v>310</v>
      </c>
      <c r="C65" s="298">
        <v>361.3</v>
      </c>
      <c r="D65" s="299">
        <v>361.7</v>
      </c>
      <c r="E65" s="299">
        <v>358.15</v>
      </c>
      <c r="F65" s="299">
        <v>355</v>
      </c>
      <c r="G65" s="299">
        <v>351.45</v>
      </c>
      <c r="H65" s="299">
        <v>364.84999999999997</v>
      </c>
      <c r="I65" s="299">
        <v>368.40000000000003</v>
      </c>
      <c r="J65" s="299">
        <v>371.54999999999995</v>
      </c>
      <c r="K65" s="298">
        <v>365.25</v>
      </c>
      <c r="L65" s="298">
        <v>358.55</v>
      </c>
      <c r="M65" s="298">
        <v>11.34273</v>
      </c>
      <c r="N65" s="1"/>
      <c r="O65" s="1"/>
    </row>
    <row r="66" spans="1:15" ht="12.75" customHeight="1">
      <c r="A66" s="30">
        <v>56</v>
      </c>
      <c r="B66" s="308" t="s">
        <v>67</v>
      </c>
      <c r="C66" s="298">
        <v>277.45</v>
      </c>
      <c r="D66" s="299">
        <v>278.98333333333335</v>
      </c>
      <c r="E66" s="299">
        <v>274.4666666666667</v>
      </c>
      <c r="F66" s="299">
        <v>271.48333333333335</v>
      </c>
      <c r="G66" s="299">
        <v>266.9666666666667</v>
      </c>
      <c r="H66" s="299">
        <v>281.9666666666667</v>
      </c>
      <c r="I66" s="299">
        <v>286.48333333333335</v>
      </c>
      <c r="J66" s="299">
        <v>289.4666666666667</v>
      </c>
      <c r="K66" s="298">
        <v>283.5</v>
      </c>
      <c r="L66" s="298">
        <v>276</v>
      </c>
      <c r="M66" s="298">
        <v>60.210250000000002</v>
      </c>
      <c r="N66" s="1"/>
      <c r="O66" s="1"/>
    </row>
    <row r="67" spans="1:15" ht="12.75" customHeight="1">
      <c r="A67" s="30">
        <v>57</v>
      </c>
      <c r="B67" s="308" t="s">
        <v>68</v>
      </c>
      <c r="C67" s="298">
        <v>108.45</v>
      </c>
      <c r="D67" s="299">
        <v>109.03333333333335</v>
      </c>
      <c r="E67" s="299">
        <v>107.56666666666669</v>
      </c>
      <c r="F67" s="299">
        <v>106.68333333333335</v>
      </c>
      <c r="G67" s="299">
        <v>105.2166666666667</v>
      </c>
      <c r="H67" s="299">
        <v>109.91666666666669</v>
      </c>
      <c r="I67" s="299">
        <v>111.38333333333335</v>
      </c>
      <c r="J67" s="299">
        <v>112.26666666666668</v>
      </c>
      <c r="K67" s="298">
        <v>110.5</v>
      </c>
      <c r="L67" s="298">
        <v>108.15</v>
      </c>
      <c r="M67" s="298">
        <v>155.08962</v>
      </c>
      <c r="N67" s="1"/>
      <c r="O67" s="1"/>
    </row>
    <row r="68" spans="1:15" ht="12.75" customHeight="1">
      <c r="A68" s="30">
        <v>58</v>
      </c>
      <c r="B68" s="308" t="s">
        <v>245</v>
      </c>
      <c r="C68" s="298">
        <v>46.15</v>
      </c>
      <c r="D68" s="299">
        <v>46.383333333333333</v>
      </c>
      <c r="E68" s="299">
        <v>45.666666666666664</v>
      </c>
      <c r="F68" s="299">
        <v>45.18333333333333</v>
      </c>
      <c r="G68" s="299">
        <v>44.466666666666661</v>
      </c>
      <c r="H68" s="299">
        <v>46.866666666666667</v>
      </c>
      <c r="I68" s="299">
        <v>47.583333333333336</v>
      </c>
      <c r="J68" s="299">
        <v>48.06666666666667</v>
      </c>
      <c r="K68" s="298">
        <v>47.1</v>
      </c>
      <c r="L68" s="298">
        <v>45.9</v>
      </c>
      <c r="M68" s="298">
        <v>19.807929999999999</v>
      </c>
      <c r="N68" s="1"/>
      <c r="O68" s="1"/>
    </row>
    <row r="69" spans="1:15" ht="12.75" customHeight="1">
      <c r="A69" s="30">
        <v>59</v>
      </c>
      <c r="B69" s="308" t="s">
        <v>311</v>
      </c>
      <c r="C69" s="298">
        <v>16.25</v>
      </c>
      <c r="D69" s="299">
        <v>16.333333333333332</v>
      </c>
      <c r="E69" s="299">
        <v>16.116666666666664</v>
      </c>
      <c r="F69" s="299">
        <v>15.983333333333331</v>
      </c>
      <c r="G69" s="299">
        <v>15.766666666666662</v>
      </c>
      <c r="H69" s="299">
        <v>16.466666666666665</v>
      </c>
      <c r="I69" s="299">
        <v>16.683333333333334</v>
      </c>
      <c r="J69" s="299">
        <v>16.816666666666666</v>
      </c>
      <c r="K69" s="298">
        <v>16.55</v>
      </c>
      <c r="L69" s="298">
        <v>16.2</v>
      </c>
      <c r="M69" s="298">
        <v>9.9674300000000002</v>
      </c>
      <c r="N69" s="1"/>
      <c r="O69" s="1"/>
    </row>
    <row r="70" spans="1:15" ht="12.75" customHeight="1">
      <c r="A70" s="30">
        <v>60</v>
      </c>
      <c r="B70" s="308" t="s">
        <v>69</v>
      </c>
      <c r="C70" s="298">
        <v>1784.3</v>
      </c>
      <c r="D70" s="299">
        <v>1796.8666666666668</v>
      </c>
      <c r="E70" s="299">
        <v>1767.4333333333336</v>
      </c>
      <c r="F70" s="299">
        <v>1750.5666666666668</v>
      </c>
      <c r="G70" s="299">
        <v>1721.1333333333337</v>
      </c>
      <c r="H70" s="299">
        <v>1813.7333333333336</v>
      </c>
      <c r="I70" s="299">
        <v>1843.166666666667</v>
      </c>
      <c r="J70" s="299">
        <v>1860.0333333333335</v>
      </c>
      <c r="K70" s="298">
        <v>1826.3</v>
      </c>
      <c r="L70" s="298">
        <v>1780</v>
      </c>
      <c r="M70" s="298">
        <v>1.8580000000000001</v>
      </c>
      <c r="N70" s="1"/>
      <c r="O70" s="1"/>
    </row>
    <row r="71" spans="1:15" ht="12.75" customHeight="1">
      <c r="A71" s="30">
        <v>61</v>
      </c>
      <c r="B71" s="308" t="s">
        <v>312</v>
      </c>
      <c r="C71" s="298">
        <v>5371.3</v>
      </c>
      <c r="D71" s="299">
        <v>5343.35</v>
      </c>
      <c r="E71" s="299">
        <v>5297.3000000000011</v>
      </c>
      <c r="F71" s="299">
        <v>5223.3000000000011</v>
      </c>
      <c r="G71" s="299">
        <v>5177.2500000000018</v>
      </c>
      <c r="H71" s="299">
        <v>5417.35</v>
      </c>
      <c r="I71" s="299">
        <v>5463.4</v>
      </c>
      <c r="J71" s="299">
        <v>5537.4</v>
      </c>
      <c r="K71" s="298">
        <v>5389.4</v>
      </c>
      <c r="L71" s="298">
        <v>5269.35</v>
      </c>
      <c r="M71" s="298">
        <v>4.657E-2</v>
      </c>
      <c r="N71" s="1"/>
      <c r="O71" s="1"/>
    </row>
    <row r="72" spans="1:15" ht="12.75" customHeight="1">
      <c r="A72" s="30">
        <v>62</v>
      </c>
      <c r="B72" s="308" t="s">
        <v>72</v>
      </c>
      <c r="C72" s="298">
        <v>586.65</v>
      </c>
      <c r="D72" s="299">
        <v>588.65</v>
      </c>
      <c r="E72" s="299">
        <v>582.5</v>
      </c>
      <c r="F72" s="299">
        <v>578.35</v>
      </c>
      <c r="G72" s="299">
        <v>572.20000000000005</v>
      </c>
      <c r="H72" s="299">
        <v>592.79999999999995</v>
      </c>
      <c r="I72" s="299">
        <v>598.94999999999982</v>
      </c>
      <c r="J72" s="299">
        <v>603.09999999999991</v>
      </c>
      <c r="K72" s="298">
        <v>594.79999999999995</v>
      </c>
      <c r="L72" s="298">
        <v>584.5</v>
      </c>
      <c r="M72" s="298">
        <v>16.398029999999999</v>
      </c>
      <c r="N72" s="1"/>
      <c r="O72" s="1"/>
    </row>
    <row r="73" spans="1:15" ht="12.75" customHeight="1">
      <c r="A73" s="30">
        <v>63</v>
      </c>
      <c r="B73" s="308" t="s">
        <v>313</v>
      </c>
      <c r="C73" s="298">
        <v>689.15</v>
      </c>
      <c r="D73" s="299">
        <v>692.88333333333333</v>
      </c>
      <c r="E73" s="299">
        <v>682.26666666666665</v>
      </c>
      <c r="F73" s="299">
        <v>675.38333333333333</v>
      </c>
      <c r="G73" s="299">
        <v>664.76666666666665</v>
      </c>
      <c r="H73" s="299">
        <v>699.76666666666665</v>
      </c>
      <c r="I73" s="299">
        <v>710.38333333333321</v>
      </c>
      <c r="J73" s="299">
        <v>717.26666666666665</v>
      </c>
      <c r="K73" s="298">
        <v>703.5</v>
      </c>
      <c r="L73" s="298">
        <v>686</v>
      </c>
      <c r="M73" s="298">
        <v>2.56738</v>
      </c>
      <c r="N73" s="1"/>
      <c r="O73" s="1"/>
    </row>
    <row r="74" spans="1:15" ht="12.75" customHeight="1">
      <c r="A74" s="30">
        <v>64</v>
      </c>
      <c r="B74" s="308" t="s">
        <v>71</v>
      </c>
      <c r="C74" s="298">
        <v>233.45</v>
      </c>
      <c r="D74" s="299">
        <v>233.25</v>
      </c>
      <c r="E74" s="299">
        <v>231.2</v>
      </c>
      <c r="F74" s="299">
        <v>228.95</v>
      </c>
      <c r="G74" s="299">
        <v>226.89999999999998</v>
      </c>
      <c r="H74" s="299">
        <v>235.5</v>
      </c>
      <c r="I74" s="299">
        <v>237.55</v>
      </c>
      <c r="J74" s="299">
        <v>239.8</v>
      </c>
      <c r="K74" s="298">
        <v>235.3</v>
      </c>
      <c r="L74" s="298">
        <v>231</v>
      </c>
      <c r="M74" s="298">
        <v>42.887729999999998</v>
      </c>
      <c r="N74" s="1"/>
      <c r="O74" s="1"/>
    </row>
    <row r="75" spans="1:15" ht="12.75" customHeight="1">
      <c r="A75" s="30">
        <v>65</v>
      </c>
      <c r="B75" s="308" t="s">
        <v>73</v>
      </c>
      <c r="C75" s="298">
        <v>638.4</v>
      </c>
      <c r="D75" s="299">
        <v>637.25</v>
      </c>
      <c r="E75" s="299">
        <v>632.75</v>
      </c>
      <c r="F75" s="299">
        <v>627.1</v>
      </c>
      <c r="G75" s="299">
        <v>622.6</v>
      </c>
      <c r="H75" s="299">
        <v>642.9</v>
      </c>
      <c r="I75" s="299">
        <v>647.4</v>
      </c>
      <c r="J75" s="299">
        <v>653.04999999999995</v>
      </c>
      <c r="K75" s="298">
        <v>641.75</v>
      </c>
      <c r="L75" s="298">
        <v>631.6</v>
      </c>
      <c r="M75" s="298">
        <v>8.8365799999999997</v>
      </c>
      <c r="N75" s="1"/>
      <c r="O75" s="1"/>
    </row>
    <row r="76" spans="1:15" ht="12.75" customHeight="1">
      <c r="A76" s="30">
        <v>66</v>
      </c>
      <c r="B76" s="308" t="s">
        <v>76</v>
      </c>
      <c r="C76" s="298">
        <v>48.35</v>
      </c>
      <c r="D76" s="299">
        <v>48.45000000000001</v>
      </c>
      <c r="E76" s="299">
        <v>47.950000000000017</v>
      </c>
      <c r="F76" s="299">
        <v>47.550000000000004</v>
      </c>
      <c r="G76" s="299">
        <v>47.050000000000011</v>
      </c>
      <c r="H76" s="299">
        <v>48.850000000000023</v>
      </c>
      <c r="I76" s="299">
        <v>49.350000000000009</v>
      </c>
      <c r="J76" s="299">
        <v>49.750000000000028</v>
      </c>
      <c r="K76" s="298">
        <v>48.95</v>
      </c>
      <c r="L76" s="298">
        <v>48.05</v>
      </c>
      <c r="M76" s="298">
        <v>113.93801999999999</v>
      </c>
      <c r="N76" s="1"/>
      <c r="O76" s="1"/>
    </row>
    <row r="77" spans="1:15" ht="12.75" customHeight="1">
      <c r="A77" s="30">
        <v>67</v>
      </c>
      <c r="B77" s="308" t="s">
        <v>80</v>
      </c>
      <c r="C77" s="298">
        <v>310.5</v>
      </c>
      <c r="D77" s="299">
        <v>311.8</v>
      </c>
      <c r="E77" s="299">
        <v>308.20000000000005</v>
      </c>
      <c r="F77" s="299">
        <v>305.90000000000003</v>
      </c>
      <c r="G77" s="299">
        <v>302.30000000000007</v>
      </c>
      <c r="H77" s="299">
        <v>314.10000000000002</v>
      </c>
      <c r="I77" s="299">
        <v>317.70000000000005</v>
      </c>
      <c r="J77" s="299">
        <v>320</v>
      </c>
      <c r="K77" s="298">
        <v>315.39999999999998</v>
      </c>
      <c r="L77" s="298">
        <v>309.5</v>
      </c>
      <c r="M77" s="298">
        <v>48.229210000000002</v>
      </c>
      <c r="N77" s="1"/>
      <c r="O77" s="1"/>
    </row>
    <row r="78" spans="1:15" ht="12.75" customHeight="1">
      <c r="A78" s="30">
        <v>68</v>
      </c>
      <c r="B78" s="308" t="s">
        <v>75</v>
      </c>
      <c r="C78" s="298">
        <v>643.5</v>
      </c>
      <c r="D78" s="299">
        <v>651.5</v>
      </c>
      <c r="E78" s="299">
        <v>633</v>
      </c>
      <c r="F78" s="299">
        <v>622.5</v>
      </c>
      <c r="G78" s="299">
        <v>604</v>
      </c>
      <c r="H78" s="299">
        <v>662</v>
      </c>
      <c r="I78" s="299">
        <v>680.5</v>
      </c>
      <c r="J78" s="299">
        <v>691</v>
      </c>
      <c r="K78" s="298">
        <v>670</v>
      </c>
      <c r="L78" s="298">
        <v>641</v>
      </c>
      <c r="M78" s="298">
        <v>120.30163</v>
      </c>
      <c r="N78" s="1"/>
      <c r="O78" s="1"/>
    </row>
    <row r="79" spans="1:15" ht="12.75" customHeight="1">
      <c r="A79" s="30">
        <v>69</v>
      </c>
      <c r="B79" s="308" t="s">
        <v>77</v>
      </c>
      <c r="C79" s="298">
        <v>329.1</v>
      </c>
      <c r="D79" s="299">
        <v>328.11666666666667</v>
      </c>
      <c r="E79" s="299">
        <v>324.73333333333335</v>
      </c>
      <c r="F79" s="299">
        <v>320.36666666666667</v>
      </c>
      <c r="G79" s="299">
        <v>316.98333333333335</v>
      </c>
      <c r="H79" s="299">
        <v>332.48333333333335</v>
      </c>
      <c r="I79" s="299">
        <v>335.86666666666667</v>
      </c>
      <c r="J79" s="299">
        <v>340.23333333333335</v>
      </c>
      <c r="K79" s="298">
        <v>331.5</v>
      </c>
      <c r="L79" s="298">
        <v>323.75</v>
      </c>
      <c r="M79" s="298">
        <v>10.565810000000001</v>
      </c>
      <c r="N79" s="1"/>
      <c r="O79" s="1"/>
    </row>
    <row r="80" spans="1:15" ht="12.75" customHeight="1">
      <c r="A80" s="30">
        <v>70</v>
      </c>
      <c r="B80" s="308" t="s">
        <v>314</v>
      </c>
      <c r="C80" s="298">
        <v>950.9</v>
      </c>
      <c r="D80" s="299">
        <v>936.9</v>
      </c>
      <c r="E80" s="299">
        <v>915</v>
      </c>
      <c r="F80" s="299">
        <v>879.1</v>
      </c>
      <c r="G80" s="299">
        <v>857.2</v>
      </c>
      <c r="H80" s="299">
        <v>972.8</v>
      </c>
      <c r="I80" s="299">
        <v>994.69999999999982</v>
      </c>
      <c r="J80" s="299">
        <v>1030.5999999999999</v>
      </c>
      <c r="K80" s="298">
        <v>958.8</v>
      </c>
      <c r="L80" s="298">
        <v>901</v>
      </c>
      <c r="M80" s="298">
        <v>2.5367099999999998</v>
      </c>
      <c r="N80" s="1"/>
      <c r="O80" s="1"/>
    </row>
    <row r="81" spans="1:15" ht="12.75" customHeight="1">
      <c r="A81" s="30">
        <v>71</v>
      </c>
      <c r="B81" s="308" t="s">
        <v>315</v>
      </c>
      <c r="C81" s="298">
        <v>345.7</v>
      </c>
      <c r="D81" s="299">
        <v>343.16666666666669</v>
      </c>
      <c r="E81" s="299">
        <v>339.53333333333336</v>
      </c>
      <c r="F81" s="299">
        <v>333.36666666666667</v>
      </c>
      <c r="G81" s="299">
        <v>329.73333333333335</v>
      </c>
      <c r="H81" s="299">
        <v>349.33333333333337</v>
      </c>
      <c r="I81" s="299">
        <v>352.9666666666667</v>
      </c>
      <c r="J81" s="299">
        <v>359.13333333333338</v>
      </c>
      <c r="K81" s="298">
        <v>346.8</v>
      </c>
      <c r="L81" s="298">
        <v>337</v>
      </c>
      <c r="M81" s="298">
        <v>25.787659999999999</v>
      </c>
      <c r="N81" s="1"/>
      <c r="O81" s="1"/>
    </row>
    <row r="82" spans="1:15" ht="12.75" customHeight="1">
      <c r="A82" s="30">
        <v>72</v>
      </c>
      <c r="B82" s="308" t="s">
        <v>316</v>
      </c>
      <c r="C82" s="298">
        <v>7996.3</v>
      </c>
      <c r="D82" s="299">
        <v>8010.8833333333341</v>
      </c>
      <c r="E82" s="299">
        <v>7911.7666666666682</v>
      </c>
      <c r="F82" s="299">
        <v>7827.2333333333345</v>
      </c>
      <c r="G82" s="299">
        <v>7728.1166666666686</v>
      </c>
      <c r="H82" s="299">
        <v>8095.4166666666679</v>
      </c>
      <c r="I82" s="299">
        <v>8194.5333333333347</v>
      </c>
      <c r="J82" s="299">
        <v>8279.0666666666675</v>
      </c>
      <c r="K82" s="298">
        <v>8110</v>
      </c>
      <c r="L82" s="298">
        <v>7926.35</v>
      </c>
      <c r="M82" s="298">
        <v>0.11684</v>
      </c>
      <c r="N82" s="1"/>
      <c r="O82" s="1"/>
    </row>
    <row r="83" spans="1:15" ht="12.75" customHeight="1">
      <c r="A83" s="30">
        <v>73</v>
      </c>
      <c r="B83" s="308" t="s">
        <v>317</v>
      </c>
      <c r="C83" s="298">
        <v>943.35</v>
      </c>
      <c r="D83" s="299">
        <v>938.4</v>
      </c>
      <c r="E83" s="299">
        <v>917.8</v>
      </c>
      <c r="F83" s="299">
        <v>892.25</v>
      </c>
      <c r="G83" s="299">
        <v>871.65</v>
      </c>
      <c r="H83" s="299">
        <v>963.94999999999993</v>
      </c>
      <c r="I83" s="299">
        <v>984.55000000000007</v>
      </c>
      <c r="J83" s="299">
        <v>1010.0999999999999</v>
      </c>
      <c r="K83" s="298">
        <v>959</v>
      </c>
      <c r="L83" s="298">
        <v>912.85</v>
      </c>
      <c r="M83" s="298">
        <v>2.1945600000000001</v>
      </c>
      <c r="N83" s="1"/>
      <c r="O83" s="1"/>
    </row>
    <row r="84" spans="1:15" ht="12.75" customHeight="1">
      <c r="A84" s="30">
        <v>74</v>
      </c>
      <c r="B84" s="308" t="s">
        <v>246</v>
      </c>
      <c r="C84" s="298">
        <v>929.3</v>
      </c>
      <c r="D84" s="299">
        <v>934.23333333333323</v>
      </c>
      <c r="E84" s="299">
        <v>921.06666666666649</v>
      </c>
      <c r="F84" s="299">
        <v>912.83333333333326</v>
      </c>
      <c r="G84" s="299">
        <v>899.66666666666652</v>
      </c>
      <c r="H84" s="299">
        <v>942.46666666666647</v>
      </c>
      <c r="I84" s="299">
        <v>955.63333333333321</v>
      </c>
      <c r="J84" s="299">
        <v>963.86666666666645</v>
      </c>
      <c r="K84" s="298">
        <v>947.4</v>
      </c>
      <c r="L84" s="298">
        <v>926</v>
      </c>
      <c r="M84" s="298">
        <v>0.15062</v>
      </c>
      <c r="N84" s="1"/>
      <c r="O84" s="1"/>
    </row>
    <row r="85" spans="1:15" ht="12.75" customHeight="1">
      <c r="A85" s="30">
        <v>75</v>
      </c>
      <c r="B85" s="308" t="s">
        <v>860</v>
      </c>
      <c r="C85" s="298">
        <v>627.65</v>
      </c>
      <c r="D85" s="299">
        <v>632.26666666666677</v>
      </c>
      <c r="E85" s="299">
        <v>621.03333333333353</v>
      </c>
      <c r="F85" s="299">
        <v>614.41666666666674</v>
      </c>
      <c r="G85" s="299">
        <v>603.18333333333351</v>
      </c>
      <c r="H85" s="299">
        <v>638.88333333333355</v>
      </c>
      <c r="I85" s="299">
        <v>650.1166666666669</v>
      </c>
      <c r="J85" s="299">
        <v>656.73333333333358</v>
      </c>
      <c r="K85" s="298">
        <v>643.5</v>
      </c>
      <c r="L85" s="298">
        <v>625.65</v>
      </c>
      <c r="M85" s="298">
        <v>1.9615499999999999</v>
      </c>
      <c r="N85" s="1"/>
      <c r="O85" s="1"/>
    </row>
    <row r="86" spans="1:15" ht="12.75" customHeight="1">
      <c r="A86" s="30">
        <v>76</v>
      </c>
      <c r="B86" s="308" t="s">
        <v>78</v>
      </c>
      <c r="C86" s="298">
        <v>16367.35</v>
      </c>
      <c r="D86" s="299">
        <v>16454.916666666668</v>
      </c>
      <c r="E86" s="299">
        <v>16244.133333333335</v>
      </c>
      <c r="F86" s="299">
        <v>16120.916666666668</v>
      </c>
      <c r="G86" s="299">
        <v>15910.133333333335</v>
      </c>
      <c r="H86" s="299">
        <v>16578.133333333335</v>
      </c>
      <c r="I86" s="299">
        <v>16788.916666666668</v>
      </c>
      <c r="J86" s="299">
        <v>16912.133333333335</v>
      </c>
      <c r="K86" s="298">
        <v>16665.7</v>
      </c>
      <c r="L86" s="298">
        <v>16331.7</v>
      </c>
      <c r="M86" s="298">
        <v>0.16505</v>
      </c>
      <c r="N86" s="1"/>
      <c r="O86" s="1"/>
    </row>
    <row r="87" spans="1:15" ht="12.75" customHeight="1">
      <c r="A87" s="30">
        <v>77</v>
      </c>
      <c r="B87" s="308" t="s">
        <v>318</v>
      </c>
      <c r="C87" s="298">
        <v>455.15</v>
      </c>
      <c r="D87" s="299">
        <v>461.2166666666667</v>
      </c>
      <c r="E87" s="299">
        <v>445.43333333333339</v>
      </c>
      <c r="F87" s="299">
        <v>435.7166666666667</v>
      </c>
      <c r="G87" s="299">
        <v>419.93333333333339</v>
      </c>
      <c r="H87" s="299">
        <v>470.93333333333339</v>
      </c>
      <c r="I87" s="299">
        <v>486.7166666666667</v>
      </c>
      <c r="J87" s="299">
        <v>496.43333333333339</v>
      </c>
      <c r="K87" s="298">
        <v>477</v>
      </c>
      <c r="L87" s="298">
        <v>451.5</v>
      </c>
      <c r="M87" s="298">
        <v>2.5432299999999999</v>
      </c>
      <c r="N87" s="1"/>
      <c r="O87" s="1"/>
    </row>
    <row r="88" spans="1:15" ht="12.75" customHeight="1">
      <c r="A88" s="30">
        <v>78</v>
      </c>
      <c r="B88" s="308" t="s">
        <v>861</v>
      </c>
      <c r="C88" s="298">
        <v>48.35</v>
      </c>
      <c r="D88" s="299">
        <v>47.283333333333331</v>
      </c>
      <c r="E88" s="299">
        <v>46.216666666666661</v>
      </c>
      <c r="F88" s="299">
        <v>44.083333333333329</v>
      </c>
      <c r="G88" s="299">
        <v>43.016666666666659</v>
      </c>
      <c r="H88" s="299">
        <v>49.416666666666664</v>
      </c>
      <c r="I88" s="299">
        <v>50.483333333333327</v>
      </c>
      <c r="J88" s="299">
        <v>52.616666666666667</v>
      </c>
      <c r="K88" s="298">
        <v>48.35</v>
      </c>
      <c r="L88" s="298">
        <v>45.15</v>
      </c>
      <c r="M88" s="298">
        <v>76.649029999999996</v>
      </c>
      <c r="N88" s="1"/>
      <c r="O88" s="1"/>
    </row>
    <row r="89" spans="1:15" ht="12.75" customHeight="1">
      <c r="A89" s="30">
        <v>79</v>
      </c>
      <c r="B89" s="308" t="s">
        <v>81</v>
      </c>
      <c r="C89" s="298">
        <v>3726</v>
      </c>
      <c r="D89" s="299">
        <v>3733.4</v>
      </c>
      <c r="E89" s="299">
        <v>3704.7000000000003</v>
      </c>
      <c r="F89" s="299">
        <v>3683.4</v>
      </c>
      <c r="G89" s="299">
        <v>3654.7000000000003</v>
      </c>
      <c r="H89" s="299">
        <v>3754.7000000000003</v>
      </c>
      <c r="I89" s="299">
        <v>3783.4</v>
      </c>
      <c r="J89" s="299">
        <v>3804.7000000000003</v>
      </c>
      <c r="K89" s="298">
        <v>3762.1</v>
      </c>
      <c r="L89" s="298">
        <v>3712.1</v>
      </c>
      <c r="M89" s="298">
        <v>1.64377</v>
      </c>
      <c r="N89" s="1"/>
      <c r="O89" s="1"/>
    </row>
    <row r="90" spans="1:15" ht="12.75" customHeight="1">
      <c r="A90" s="30">
        <v>80</v>
      </c>
      <c r="B90" s="308" t="s">
        <v>862</v>
      </c>
      <c r="C90" s="298">
        <v>1480.55</v>
      </c>
      <c r="D90" s="299">
        <v>1492.3</v>
      </c>
      <c r="E90" s="299">
        <v>1461.25</v>
      </c>
      <c r="F90" s="299">
        <v>1441.95</v>
      </c>
      <c r="G90" s="299">
        <v>1410.9</v>
      </c>
      <c r="H90" s="299">
        <v>1511.6</v>
      </c>
      <c r="I90" s="299">
        <v>1542.6499999999996</v>
      </c>
      <c r="J90" s="299">
        <v>1561.9499999999998</v>
      </c>
      <c r="K90" s="298">
        <v>1523.35</v>
      </c>
      <c r="L90" s="298">
        <v>1473</v>
      </c>
      <c r="M90" s="298">
        <v>0.61377000000000004</v>
      </c>
      <c r="N90" s="1"/>
      <c r="O90" s="1"/>
    </row>
    <row r="91" spans="1:15" ht="12.75" customHeight="1">
      <c r="A91" s="30">
        <v>81</v>
      </c>
      <c r="B91" s="308" t="s">
        <v>319</v>
      </c>
      <c r="C91" s="298">
        <v>404.3</v>
      </c>
      <c r="D91" s="299">
        <v>404.88333333333338</v>
      </c>
      <c r="E91" s="299">
        <v>401.26666666666677</v>
      </c>
      <c r="F91" s="299">
        <v>398.23333333333341</v>
      </c>
      <c r="G91" s="299">
        <v>394.61666666666679</v>
      </c>
      <c r="H91" s="299">
        <v>407.91666666666674</v>
      </c>
      <c r="I91" s="299">
        <v>411.53333333333342</v>
      </c>
      <c r="J91" s="299">
        <v>414.56666666666672</v>
      </c>
      <c r="K91" s="298">
        <v>408.5</v>
      </c>
      <c r="L91" s="298">
        <v>401.85</v>
      </c>
      <c r="M91" s="298">
        <v>1.0866499999999999</v>
      </c>
      <c r="N91" s="1"/>
      <c r="O91" s="1"/>
    </row>
    <row r="92" spans="1:15" ht="12.75" customHeight="1">
      <c r="A92" s="30">
        <v>82</v>
      </c>
      <c r="B92" s="308" t="s">
        <v>247</v>
      </c>
      <c r="C92" s="298">
        <v>73.05</v>
      </c>
      <c r="D92" s="299">
        <v>73.183333333333337</v>
      </c>
      <c r="E92" s="299">
        <v>72.666666666666671</v>
      </c>
      <c r="F92" s="299">
        <v>72.283333333333331</v>
      </c>
      <c r="G92" s="299">
        <v>71.766666666666666</v>
      </c>
      <c r="H92" s="299">
        <v>73.566666666666677</v>
      </c>
      <c r="I92" s="299">
        <v>74.083333333333329</v>
      </c>
      <c r="J92" s="299">
        <v>74.466666666666683</v>
      </c>
      <c r="K92" s="298">
        <v>73.7</v>
      </c>
      <c r="L92" s="298">
        <v>72.8</v>
      </c>
      <c r="M92" s="298">
        <v>5.9435700000000002</v>
      </c>
      <c r="N92" s="1"/>
      <c r="O92" s="1"/>
    </row>
    <row r="93" spans="1:15" ht="12.75" customHeight="1">
      <c r="A93" s="30">
        <v>83</v>
      </c>
      <c r="B93" s="308" t="s">
        <v>797</v>
      </c>
      <c r="C93" s="298">
        <v>201.6</v>
      </c>
      <c r="D93" s="299">
        <v>202.7166666666667</v>
      </c>
      <c r="E93" s="299">
        <v>199.18333333333339</v>
      </c>
      <c r="F93" s="299">
        <v>196.76666666666671</v>
      </c>
      <c r="G93" s="299">
        <v>193.23333333333341</v>
      </c>
      <c r="H93" s="299">
        <v>205.13333333333338</v>
      </c>
      <c r="I93" s="299">
        <v>208.66666666666669</v>
      </c>
      <c r="J93" s="299">
        <v>211.08333333333337</v>
      </c>
      <c r="K93" s="298">
        <v>206.25</v>
      </c>
      <c r="L93" s="298">
        <v>200.3</v>
      </c>
      <c r="M93" s="298">
        <v>11.71224</v>
      </c>
      <c r="N93" s="1"/>
      <c r="O93" s="1"/>
    </row>
    <row r="94" spans="1:15" ht="12.75" customHeight="1">
      <c r="A94" s="30">
        <v>84</v>
      </c>
      <c r="B94" s="308" t="s">
        <v>320</v>
      </c>
      <c r="C94" s="298">
        <v>3280.4</v>
      </c>
      <c r="D94" s="299">
        <v>3279.7833333333333</v>
      </c>
      <c r="E94" s="299">
        <v>3261.6166666666668</v>
      </c>
      <c r="F94" s="299">
        <v>3242.8333333333335</v>
      </c>
      <c r="G94" s="299">
        <v>3224.666666666667</v>
      </c>
      <c r="H94" s="299">
        <v>3298.5666666666666</v>
      </c>
      <c r="I94" s="299">
        <v>3316.7333333333336</v>
      </c>
      <c r="J94" s="299">
        <v>3335.5166666666664</v>
      </c>
      <c r="K94" s="298">
        <v>3297.95</v>
      </c>
      <c r="L94" s="298">
        <v>3261</v>
      </c>
      <c r="M94" s="298">
        <v>9.0230000000000005E-2</v>
      </c>
      <c r="N94" s="1"/>
      <c r="O94" s="1"/>
    </row>
    <row r="95" spans="1:15" ht="12.75" customHeight="1">
      <c r="A95" s="30">
        <v>85</v>
      </c>
      <c r="B95" s="308" t="s">
        <v>321</v>
      </c>
      <c r="C95" s="298">
        <v>197.1</v>
      </c>
      <c r="D95" s="299">
        <v>195.76666666666665</v>
      </c>
      <c r="E95" s="299">
        <v>193.58333333333331</v>
      </c>
      <c r="F95" s="299">
        <v>190.06666666666666</v>
      </c>
      <c r="G95" s="299">
        <v>187.88333333333333</v>
      </c>
      <c r="H95" s="299">
        <v>199.2833333333333</v>
      </c>
      <c r="I95" s="299">
        <v>201.46666666666664</v>
      </c>
      <c r="J95" s="299">
        <v>204.98333333333329</v>
      </c>
      <c r="K95" s="298">
        <v>197.95</v>
      </c>
      <c r="L95" s="298">
        <v>192.25</v>
      </c>
      <c r="M95" s="298">
        <v>2.6122899999999998</v>
      </c>
      <c r="N95" s="1"/>
      <c r="O95" s="1"/>
    </row>
    <row r="96" spans="1:15" ht="12.75" customHeight="1">
      <c r="A96" s="30">
        <v>86</v>
      </c>
      <c r="B96" s="308" t="s">
        <v>322</v>
      </c>
      <c r="C96" s="298">
        <v>480.85</v>
      </c>
      <c r="D96" s="299">
        <v>480.23333333333335</v>
      </c>
      <c r="E96" s="299">
        <v>476.66666666666669</v>
      </c>
      <c r="F96" s="299">
        <v>472.48333333333335</v>
      </c>
      <c r="G96" s="299">
        <v>468.91666666666669</v>
      </c>
      <c r="H96" s="299">
        <v>484.41666666666669</v>
      </c>
      <c r="I96" s="299">
        <v>487.98333333333329</v>
      </c>
      <c r="J96" s="299">
        <v>492.16666666666669</v>
      </c>
      <c r="K96" s="298">
        <v>483.8</v>
      </c>
      <c r="L96" s="298">
        <v>476.05</v>
      </c>
      <c r="M96" s="298">
        <v>2.4426299999999999</v>
      </c>
      <c r="N96" s="1"/>
      <c r="O96" s="1"/>
    </row>
    <row r="97" spans="1:15" ht="12.75" customHeight="1">
      <c r="A97" s="30">
        <v>87</v>
      </c>
      <c r="B97" s="308" t="s">
        <v>82</v>
      </c>
      <c r="C97" s="298">
        <v>218.2</v>
      </c>
      <c r="D97" s="299">
        <v>218.56666666666669</v>
      </c>
      <c r="E97" s="299">
        <v>216.18333333333339</v>
      </c>
      <c r="F97" s="299">
        <v>214.16666666666671</v>
      </c>
      <c r="G97" s="299">
        <v>211.78333333333342</v>
      </c>
      <c r="H97" s="299">
        <v>220.58333333333337</v>
      </c>
      <c r="I97" s="299">
        <v>222.96666666666664</v>
      </c>
      <c r="J97" s="299">
        <v>224.98333333333335</v>
      </c>
      <c r="K97" s="298">
        <v>220.95</v>
      </c>
      <c r="L97" s="298">
        <v>216.55</v>
      </c>
      <c r="M97" s="298">
        <v>86.378320000000002</v>
      </c>
      <c r="N97" s="1"/>
      <c r="O97" s="1"/>
    </row>
    <row r="98" spans="1:15" ht="12.75" customHeight="1">
      <c r="A98" s="30">
        <v>88</v>
      </c>
      <c r="B98" s="308" t="s">
        <v>323</v>
      </c>
      <c r="C98" s="298">
        <v>731.35</v>
      </c>
      <c r="D98" s="299">
        <v>734.44999999999993</v>
      </c>
      <c r="E98" s="299">
        <v>726.89999999999986</v>
      </c>
      <c r="F98" s="299">
        <v>722.44999999999993</v>
      </c>
      <c r="G98" s="299">
        <v>714.89999999999986</v>
      </c>
      <c r="H98" s="299">
        <v>738.89999999999986</v>
      </c>
      <c r="I98" s="299">
        <v>746.44999999999982</v>
      </c>
      <c r="J98" s="299">
        <v>750.89999999999986</v>
      </c>
      <c r="K98" s="298">
        <v>742</v>
      </c>
      <c r="L98" s="298">
        <v>730</v>
      </c>
      <c r="M98" s="298">
        <v>0.16949</v>
      </c>
      <c r="N98" s="1"/>
      <c r="O98" s="1"/>
    </row>
    <row r="99" spans="1:15" ht="12.75" customHeight="1">
      <c r="A99" s="30">
        <v>89</v>
      </c>
      <c r="B99" s="308" t="s">
        <v>324</v>
      </c>
      <c r="C99" s="298">
        <v>707.55</v>
      </c>
      <c r="D99" s="299">
        <v>714.13333333333321</v>
      </c>
      <c r="E99" s="299">
        <v>691.86666666666645</v>
      </c>
      <c r="F99" s="299">
        <v>676.18333333333328</v>
      </c>
      <c r="G99" s="299">
        <v>653.91666666666652</v>
      </c>
      <c r="H99" s="299">
        <v>729.81666666666638</v>
      </c>
      <c r="I99" s="299">
        <v>752.08333333333326</v>
      </c>
      <c r="J99" s="299">
        <v>767.76666666666631</v>
      </c>
      <c r="K99" s="298">
        <v>736.4</v>
      </c>
      <c r="L99" s="298">
        <v>698.45</v>
      </c>
      <c r="M99" s="298">
        <v>0.94821</v>
      </c>
      <c r="N99" s="1"/>
      <c r="O99" s="1"/>
    </row>
    <row r="100" spans="1:15" ht="12.75" customHeight="1">
      <c r="A100" s="30">
        <v>90</v>
      </c>
      <c r="B100" s="308" t="s">
        <v>325</v>
      </c>
      <c r="C100" s="298">
        <v>769.2</v>
      </c>
      <c r="D100" s="299">
        <v>775.46666666666658</v>
      </c>
      <c r="E100" s="299">
        <v>758.78333333333319</v>
      </c>
      <c r="F100" s="299">
        <v>748.36666666666656</v>
      </c>
      <c r="G100" s="299">
        <v>731.68333333333317</v>
      </c>
      <c r="H100" s="299">
        <v>785.88333333333321</v>
      </c>
      <c r="I100" s="299">
        <v>802.56666666666661</v>
      </c>
      <c r="J100" s="299">
        <v>812.98333333333323</v>
      </c>
      <c r="K100" s="298">
        <v>792.15</v>
      </c>
      <c r="L100" s="298">
        <v>765.05</v>
      </c>
      <c r="M100" s="298">
        <v>1.6537500000000001</v>
      </c>
      <c r="N100" s="1"/>
      <c r="O100" s="1"/>
    </row>
    <row r="101" spans="1:15" ht="12.75" customHeight="1">
      <c r="A101" s="30">
        <v>91</v>
      </c>
      <c r="B101" s="308" t="s">
        <v>248</v>
      </c>
      <c r="C101" s="298">
        <v>113.05</v>
      </c>
      <c r="D101" s="299">
        <v>112.38333333333333</v>
      </c>
      <c r="E101" s="299">
        <v>110.51666666666665</v>
      </c>
      <c r="F101" s="299">
        <v>107.98333333333332</v>
      </c>
      <c r="G101" s="299">
        <v>106.11666666666665</v>
      </c>
      <c r="H101" s="299">
        <v>114.91666666666666</v>
      </c>
      <c r="I101" s="299">
        <v>116.78333333333333</v>
      </c>
      <c r="J101" s="299">
        <v>119.31666666666666</v>
      </c>
      <c r="K101" s="298">
        <v>114.25</v>
      </c>
      <c r="L101" s="298">
        <v>109.85</v>
      </c>
      <c r="M101" s="298">
        <v>25.326599999999999</v>
      </c>
      <c r="N101" s="1"/>
      <c r="O101" s="1"/>
    </row>
    <row r="102" spans="1:15" ht="12.75" customHeight="1">
      <c r="A102" s="30">
        <v>92</v>
      </c>
      <c r="B102" s="308" t="s">
        <v>326</v>
      </c>
      <c r="C102" s="298">
        <v>1167.05</v>
      </c>
      <c r="D102" s="299">
        <v>1182.6000000000001</v>
      </c>
      <c r="E102" s="299">
        <v>1140.2000000000003</v>
      </c>
      <c r="F102" s="299">
        <v>1113.3500000000001</v>
      </c>
      <c r="G102" s="299">
        <v>1070.9500000000003</v>
      </c>
      <c r="H102" s="299">
        <v>1209.4500000000003</v>
      </c>
      <c r="I102" s="299">
        <v>1251.8500000000004</v>
      </c>
      <c r="J102" s="299">
        <v>1278.7000000000003</v>
      </c>
      <c r="K102" s="298">
        <v>1225</v>
      </c>
      <c r="L102" s="298">
        <v>1155.75</v>
      </c>
      <c r="M102" s="298">
        <v>1.6037600000000001</v>
      </c>
      <c r="N102" s="1"/>
      <c r="O102" s="1"/>
    </row>
    <row r="103" spans="1:15" ht="12.75" customHeight="1">
      <c r="A103" s="30">
        <v>93</v>
      </c>
      <c r="B103" s="308" t="s">
        <v>327</v>
      </c>
      <c r="C103" s="298">
        <v>18.3</v>
      </c>
      <c r="D103" s="299">
        <v>18.366666666666667</v>
      </c>
      <c r="E103" s="299">
        <v>18.183333333333334</v>
      </c>
      <c r="F103" s="299">
        <v>18.066666666666666</v>
      </c>
      <c r="G103" s="299">
        <v>17.883333333333333</v>
      </c>
      <c r="H103" s="299">
        <v>18.483333333333334</v>
      </c>
      <c r="I103" s="299">
        <v>18.666666666666671</v>
      </c>
      <c r="J103" s="299">
        <v>18.783333333333335</v>
      </c>
      <c r="K103" s="298">
        <v>18.55</v>
      </c>
      <c r="L103" s="298">
        <v>18.25</v>
      </c>
      <c r="M103" s="298">
        <v>11.521129999999999</v>
      </c>
      <c r="N103" s="1"/>
      <c r="O103" s="1"/>
    </row>
    <row r="104" spans="1:15" ht="12.75" customHeight="1">
      <c r="A104" s="30">
        <v>94</v>
      </c>
      <c r="B104" s="308" t="s">
        <v>328</v>
      </c>
      <c r="C104" s="298">
        <v>1112.45</v>
      </c>
      <c r="D104" s="299">
        <v>1120.55</v>
      </c>
      <c r="E104" s="299">
        <v>1101.8999999999999</v>
      </c>
      <c r="F104" s="299">
        <v>1091.3499999999999</v>
      </c>
      <c r="G104" s="299">
        <v>1072.6999999999998</v>
      </c>
      <c r="H104" s="299">
        <v>1131.0999999999999</v>
      </c>
      <c r="I104" s="299">
        <v>1149.75</v>
      </c>
      <c r="J104" s="299">
        <v>1160.3</v>
      </c>
      <c r="K104" s="298">
        <v>1139.2</v>
      </c>
      <c r="L104" s="298">
        <v>1110</v>
      </c>
      <c r="M104" s="298">
        <v>4.0107600000000003</v>
      </c>
      <c r="N104" s="1"/>
      <c r="O104" s="1"/>
    </row>
    <row r="105" spans="1:15" ht="12.75" customHeight="1">
      <c r="A105" s="30">
        <v>95</v>
      </c>
      <c r="B105" s="308" t="s">
        <v>329</v>
      </c>
      <c r="C105" s="298">
        <v>531.20000000000005</v>
      </c>
      <c r="D105" s="299">
        <v>531</v>
      </c>
      <c r="E105" s="299">
        <v>523.85</v>
      </c>
      <c r="F105" s="299">
        <v>516.5</v>
      </c>
      <c r="G105" s="299">
        <v>509.35</v>
      </c>
      <c r="H105" s="299">
        <v>538.35</v>
      </c>
      <c r="I105" s="299">
        <v>545.50000000000011</v>
      </c>
      <c r="J105" s="299">
        <v>552.85</v>
      </c>
      <c r="K105" s="298">
        <v>538.15</v>
      </c>
      <c r="L105" s="298">
        <v>523.65</v>
      </c>
      <c r="M105" s="298">
        <v>0.88127</v>
      </c>
      <c r="N105" s="1"/>
      <c r="O105" s="1"/>
    </row>
    <row r="106" spans="1:15" ht="12.75" customHeight="1">
      <c r="A106" s="30">
        <v>96</v>
      </c>
      <c r="B106" s="308" t="s">
        <v>330</v>
      </c>
      <c r="C106" s="298">
        <v>801.95</v>
      </c>
      <c r="D106" s="299">
        <v>805.4</v>
      </c>
      <c r="E106" s="299">
        <v>791.8</v>
      </c>
      <c r="F106" s="299">
        <v>781.65</v>
      </c>
      <c r="G106" s="299">
        <v>768.05</v>
      </c>
      <c r="H106" s="299">
        <v>815.55</v>
      </c>
      <c r="I106" s="299">
        <v>829.15000000000009</v>
      </c>
      <c r="J106" s="299">
        <v>839.3</v>
      </c>
      <c r="K106" s="298">
        <v>819</v>
      </c>
      <c r="L106" s="298">
        <v>795.25</v>
      </c>
      <c r="M106" s="298">
        <v>0.6462</v>
      </c>
      <c r="N106" s="1"/>
      <c r="O106" s="1"/>
    </row>
    <row r="107" spans="1:15" ht="12.75" customHeight="1">
      <c r="A107" s="30">
        <v>97</v>
      </c>
      <c r="B107" s="308" t="s">
        <v>331</v>
      </c>
      <c r="C107" s="298">
        <v>4173.25</v>
      </c>
      <c r="D107" s="299">
        <v>4185.0333333333338</v>
      </c>
      <c r="E107" s="299">
        <v>4114.3166666666675</v>
      </c>
      <c r="F107" s="299">
        <v>4055.3833333333341</v>
      </c>
      <c r="G107" s="299">
        <v>3984.6666666666679</v>
      </c>
      <c r="H107" s="299">
        <v>4243.9666666666672</v>
      </c>
      <c r="I107" s="299">
        <v>4314.6833333333325</v>
      </c>
      <c r="J107" s="299">
        <v>4373.6166666666668</v>
      </c>
      <c r="K107" s="298">
        <v>4255.75</v>
      </c>
      <c r="L107" s="298">
        <v>4126.1000000000004</v>
      </c>
      <c r="M107" s="298">
        <v>0.13314000000000001</v>
      </c>
      <c r="N107" s="1"/>
      <c r="O107" s="1"/>
    </row>
    <row r="108" spans="1:15" ht="12.75" customHeight="1">
      <c r="A108" s="30">
        <v>98</v>
      </c>
      <c r="B108" s="308" t="s">
        <v>332</v>
      </c>
      <c r="C108" s="298">
        <v>317.7</v>
      </c>
      <c r="D108" s="299">
        <v>317.78333333333336</v>
      </c>
      <c r="E108" s="299">
        <v>315.56666666666672</v>
      </c>
      <c r="F108" s="299">
        <v>313.43333333333334</v>
      </c>
      <c r="G108" s="299">
        <v>311.2166666666667</v>
      </c>
      <c r="H108" s="299">
        <v>319.91666666666674</v>
      </c>
      <c r="I108" s="299">
        <v>322.13333333333333</v>
      </c>
      <c r="J108" s="299">
        <v>324.26666666666677</v>
      </c>
      <c r="K108" s="298">
        <v>320</v>
      </c>
      <c r="L108" s="298">
        <v>315.64999999999998</v>
      </c>
      <c r="M108" s="298">
        <v>0.85940000000000005</v>
      </c>
      <c r="N108" s="1"/>
      <c r="O108" s="1"/>
    </row>
    <row r="109" spans="1:15" ht="12.75" customHeight="1">
      <c r="A109" s="30">
        <v>99</v>
      </c>
      <c r="B109" s="308" t="s">
        <v>333</v>
      </c>
      <c r="C109" s="298">
        <v>297.2</v>
      </c>
      <c r="D109" s="299">
        <v>298.15000000000003</v>
      </c>
      <c r="E109" s="299">
        <v>292.35000000000008</v>
      </c>
      <c r="F109" s="299">
        <v>287.50000000000006</v>
      </c>
      <c r="G109" s="299">
        <v>281.7000000000001</v>
      </c>
      <c r="H109" s="299">
        <v>303.00000000000006</v>
      </c>
      <c r="I109" s="299">
        <v>308.8</v>
      </c>
      <c r="J109" s="299">
        <v>313.65000000000003</v>
      </c>
      <c r="K109" s="298">
        <v>303.95</v>
      </c>
      <c r="L109" s="298">
        <v>293.3</v>
      </c>
      <c r="M109" s="298">
        <v>21.154119999999999</v>
      </c>
      <c r="N109" s="1"/>
      <c r="O109" s="1"/>
    </row>
    <row r="110" spans="1:15" ht="12.75" customHeight="1">
      <c r="A110" s="30">
        <v>100</v>
      </c>
      <c r="B110" s="308" t="s">
        <v>863</v>
      </c>
      <c r="C110" s="298">
        <v>463.1</v>
      </c>
      <c r="D110" s="299">
        <v>466.8</v>
      </c>
      <c r="E110" s="299">
        <v>456.85</v>
      </c>
      <c r="F110" s="299">
        <v>450.6</v>
      </c>
      <c r="G110" s="299">
        <v>440.65000000000003</v>
      </c>
      <c r="H110" s="299">
        <v>473.05</v>
      </c>
      <c r="I110" s="299">
        <v>482.99999999999994</v>
      </c>
      <c r="J110" s="299">
        <v>489.25</v>
      </c>
      <c r="K110" s="298">
        <v>476.75</v>
      </c>
      <c r="L110" s="298">
        <v>460.55</v>
      </c>
      <c r="M110" s="298">
        <v>0.53759999999999997</v>
      </c>
      <c r="N110" s="1"/>
      <c r="O110" s="1"/>
    </row>
    <row r="111" spans="1:15" ht="12.75" customHeight="1">
      <c r="A111" s="30">
        <v>101</v>
      </c>
      <c r="B111" s="308" t="s">
        <v>334</v>
      </c>
      <c r="C111" s="298">
        <v>646.9</v>
      </c>
      <c r="D111" s="299">
        <v>642.63333333333333</v>
      </c>
      <c r="E111" s="299">
        <v>637.31666666666661</v>
      </c>
      <c r="F111" s="299">
        <v>627.73333333333323</v>
      </c>
      <c r="G111" s="299">
        <v>622.41666666666652</v>
      </c>
      <c r="H111" s="299">
        <v>652.2166666666667</v>
      </c>
      <c r="I111" s="299">
        <v>657.53333333333353</v>
      </c>
      <c r="J111" s="299">
        <v>667.11666666666679</v>
      </c>
      <c r="K111" s="298">
        <v>647.95000000000005</v>
      </c>
      <c r="L111" s="298">
        <v>633.04999999999995</v>
      </c>
      <c r="M111" s="298">
        <v>0.99111000000000005</v>
      </c>
      <c r="N111" s="1"/>
      <c r="O111" s="1"/>
    </row>
    <row r="112" spans="1:15" ht="12.75" customHeight="1">
      <c r="A112" s="30">
        <v>102</v>
      </c>
      <c r="B112" s="308" t="s">
        <v>83</v>
      </c>
      <c r="C112" s="298">
        <v>626.85</v>
      </c>
      <c r="D112" s="299">
        <v>625.2833333333333</v>
      </c>
      <c r="E112" s="299">
        <v>620.56666666666661</v>
      </c>
      <c r="F112" s="299">
        <v>614.2833333333333</v>
      </c>
      <c r="G112" s="299">
        <v>609.56666666666661</v>
      </c>
      <c r="H112" s="299">
        <v>631.56666666666661</v>
      </c>
      <c r="I112" s="299">
        <v>636.2833333333333</v>
      </c>
      <c r="J112" s="299">
        <v>642.56666666666661</v>
      </c>
      <c r="K112" s="298">
        <v>630</v>
      </c>
      <c r="L112" s="298">
        <v>619</v>
      </c>
      <c r="M112" s="298">
        <v>13.05118</v>
      </c>
      <c r="N112" s="1"/>
      <c r="O112" s="1"/>
    </row>
    <row r="113" spans="1:15" ht="12.75" customHeight="1">
      <c r="A113" s="30">
        <v>103</v>
      </c>
      <c r="B113" s="308" t="s">
        <v>84</v>
      </c>
      <c r="C113" s="298">
        <v>953.35</v>
      </c>
      <c r="D113" s="299">
        <v>948.13333333333333</v>
      </c>
      <c r="E113" s="299">
        <v>937.36666666666667</v>
      </c>
      <c r="F113" s="299">
        <v>921.38333333333333</v>
      </c>
      <c r="G113" s="299">
        <v>910.61666666666667</v>
      </c>
      <c r="H113" s="299">
        <v>964.11666666666667</v>
      </c>
      <c r="I113" s="299">
        <v>974.88333333333333</v>
      </c>
      <c r="J113" s="299">
        <v>990.86666666666667</v>
      </c>
      <c r="K113" s="298">
        <v>958.9</v>
      </c>
      <c r="L113" s="298">
        <v>932.15</v>
      </c>
      <c r="M113" s="298">
        <v>15.11059</v>
      </c>
      <c r="N113" s="1"/>
      <c r="O113" s="1"/>
    </row>
    <row r="114" spans="1:15" ht="12.75" customHeight="1">
      <c r="A114" s="30">
        <v>104</v>
      </c>
      <c r="B114" s="308" t="s">
        <v>91</v>
      </c>
      <c r="C114" s="298">
        <v>150.69999999999999</v>
      </c>
      <c r="D114" s="299">
        <v>149.93333333333331</v>
      </c>
      <c r="E114" s="299">
        <v>148.26666666666662</v>
      </c>
      <c r="F114" s="299">
        <v>145.83333333333331</v>
      </c>
      <c r="G114" s="299">
        <v>144.16666666666663</v>
      </c>
      <c r="H114" s="299">
        <v>152.36666666666662</v>
      </c>
      <c r="I114" s="299">
        <v>154.0333333333333</v>
      </c>
      <c r="J114" s="299">
        <v>156.46666666666661</v>
      </c>
      <c r="K114" s="298">
        <v>151.6</v>
      </c>
      <c r="L114" s="298">
        <v>147.5</v>
      </c>
      <c r="M114" s="298">
        <v>23.92634</v>
      </c>
      <c r="N114" s="1"/>
      <c r="O114" s="1"/>
    </row>
    <row r="115" spans="1:15" ht="12.75" customHeight="1">
      <c r="A115" s="30">
        <v>105</v>
      </c>
      <c r="B115" s="308" t="s">
        <v>853</v>
      </c>
      <c r="C115" s="298">
        <v>1603.55</v>
      </c>
      <c r="D115" s="299">
        <v>1575.2833333333335</v>
      </c>
      <c r="E115" s="299">
        <v>1536.666666666667</v>
      </c>
      <c r="F115" s="299">
        <v>1469.7833333333335</v>
      </c>
      <c r="G115" s="299">
        <v>1431.166666666667</v>
      </c>
      <c r="H115" s="299">
        <v>1642.166666666667</v>
      </c>
      <c r="I115" s="299">
        <v>1680.7833333333333</v>
      </c>
      <c r="J115" s="299">
        <v>1747.666666666667</v>
      </c>
      <c r="K115" s="298">
        <v>1613.9</v>
      </c>
      <c r="L115" s="298">
        <v>1508.4</v>
      </c>
      <c r="M115" s="298">
        <v>4.5438400000000003</v>
      </c>
      <c r="N115" s="1"/>
      <c r="O115" s="1"/>
    </row>
    <row r="116" spans="1:15" ht="12.75" customHeight="1">
      <c r="A116" s="30">
        <v>106</v>
      </c>
      <c r="B116" s="308" t="s">
        <v>85</v>
      </c>
      <c r="C116" s="298">
        <v>193.45</v>
      </c>
      <c r="D116" s="299">
        <v>194.20000000000002</v>
      </c>
      <c r="E116" s="299">
        <v>192.25000000000003</v>
      </c>
      <c r="F116" s="299">
        <v>191.05</v>
      </c>
      <c r="G116" s="299">
        <v>189.10000000000002</v>
      </c>
      <c r="H116" s="299">
        <v>195.40000000000003</v>
      </c>
      <c r="I116" s="299">
        <v>197.35000000000002</v>
      </c>
      <c r="J116" s="299">
        <v>198.55000000000004</v>
      </c>
      <c r="K116" s="298">
        <v>196.15</v>
      </c>
      <c r="L116" s="298">
        <v>193</v>
      </c>
      <c r="M116" s="298">
        <v>78.429299999999998</v>
      </c>
      <c r="N116" s="1"/>
      <c r="O116" s="1"/>
    </row>
    <row r="117" spans="1:15" ht="12.75" customHeight="1">
      <c r="A117" s="30">
        <v>107</v>
      </c>
      <c r="B117" s="308" t="s">
        <v>335</v>
      </c>
      <c r="C117" s="298">
        <v>317.10000000000002</v>
      </c>
      <c r="D117" s="299">
        <v>318.16666666666669</v>
      </c>
      <c r="E117" s="299">
        <v>314.33333333333337</v>
      </c>
      <c r="F117" s="299">
        <v>311.56666666666666</v>
      </c>
      <c r="G117" s="299">
        <v>307.73333333333335</v>
      </c>
      <c r="H117" s="299">
        <v>320.93333333333339</v>
      </c>
      <c r="I117" s="299">
        <v>324.76666666666677</v>
      </c>
      <c r="J117" s="299">
        <v>327.53333333333342</v>
      </c>
      <c r="K117" s="298">
        <v>322</v>
      </c>
      <c r="L117" s="298">
        <v>315.39999999999998</v>
      </c>
      <c r="M117" s="298">
        <v>0.77785000000000004</v>
      </c>
      <c r="N117" s="1"/>
      <c r="O117" s="1"/>
    </row>
    <row r="118" spans="1:15" ht="12.75" customHeight="1">
      <c r="A118" s="30">
        <v>108</v>
      </c>
      <c r="B118" s="308" t="s">
        <v>87</v>
      </c>
      <c r="C118" s="298">
        <v>3505.3</v>
      </c>
      <c r="D118" s="299">
        <v>3526.8333333333335</v>
      </c>
      <c r="E118" s="299">
        <v>3473.4666666666672</v>
      </c>
      <c r="F118" s="299">
        <v>3441.6333333333337</v>
      </c>
      <c r="G118" s="299">
        <v>3388.2666666666673</v>
      </c>
      <c r="H118" s="299">
        <v>3558.666666666667</v>
      </c>
      <c r="I118" s="299">
        <v>3612.0333333333328</v>
      </c>
      <c r="J118" s="299">
        <v>3643.8666666666668</v>
      </c>
      <c r="K118" s="298">
        <v>3580.2</v>
      </c>
      <c r="L118" s="298">
        <v>3495</v>
      </c>
      <c r="M118" s="298">
        <v>3.1841499999999998</v>
      </c>
      <c r="N118" s="1"/>
      <c r="O118" s="1"/>
    </row>
    <row r="119" spans="1:15" ht="12.75" customHeight="1">
      <c r="A119" s="30">
        <v>109</v>
      </c>
      <c r="B119" s="308" t="s">
        <v>88</v>
      </c>
      <c r="C119" s="298">
        <v>1561.65</v>
      </c>
      <c r="D119" s="299">
        <v>1558.0333333333335</v>
      </c>
      <c r="E119" s="299">
        <v>1543.5666666666671</v>
      </c>
      <c r="F119" s="299">
        <v>1525.4833333333336</v>
      </c>
      <c r="G119" s="299">
        <v>1511.0166666666671</v>
      </c>
      <c r="H119" s="299">
        <v>1576.116666666667</v>
      </c>
      <c r="I119" s="299">
        <v>1590.5833333333337</v>
      </c>
      <c r="J119" s="299">
        <v>1608.666666666667</v>
      </c>
      <c r="K119" s="298">
        <v>1572.5</v>
      </c>
      <c r="L119" s="298">
        <v>1539.95</v>
      </c>
      <c r="M119" s="298">
        <v>3.6144699999999998</v>
      </c>
      <c r="N119" s="1"/>
      <c r="O119" s="1"/>
    </row>
    <row r="120" spans="1:15" ht="12.75" customHeight="1">
      <c r="A120" s="30">
        <v>110</v>
      </c>
      <c r="B120" s="308" t="s">
        <v>336</v>
      </c>
      <c r="C120" s="298">
        <v>2324.15</v>
      </c>
      <c r="D120" s="299">
        <v>2338.9333333333329</v>
      </c>
      <c r="E120" s="299">
        <v>2302.8666666666659</v>
      </c>
      <c r="F120" s="299">
        <v>2281.583333333333</v>
      </c>
      <c r="G120" s="299">
        <v>2245.516666666666</v>
      </c>
      <c r="H120" s="299">
        <v>2360.2166666666658</v>
      </c>
      <c r="I120" s="299">
        <v>2396.2833333333324</v>
      </c>
      <c r="J120" s="299">
        <v>2417.5666666666657</v>
      </c>
      <c r="K120" s="298">
        <v>2375</v>
      </c>
      <c r="L120" s="298">
        <v>2317.65</v>
      </c>
      <c r="M120" s="298">
        <v>0.98628000000000005</v>
      </c>
      <c r="N120" s="1"/>
      <c r="O120" s="1"/>
    </row>
    <row r="121" spans="1:15" ht="12.75" customHeight="1">
      <c r="A121" s="30">
        <v>111</v>
      </c>
      <c r="B121" s="308" t="s">
        <v>89</v>
      </c>
      <c r="C121" s="298">
        <v>673.35</v>
      </c>
      <c r="D121" s="299">
        <v>674.98333333333335</v>
      </c>
      <c r="E121" s="299">
        <v>665.41666666666674</v>
      </c>
      <c r="F121" s="299">
        <v>657.48333333333335</v>
      </c>
      <c r="G121" s="299">
        <v>647.91666666666674</v>
      </c>
      <c r="H121" s="299">
        <v>682.91666666666674</v>
      </c>
      <c r="I121" s="299">
        <v>692.48333333333335</v>
      </c>
      <c r="J121" s="299">
        <v>700.41666666666674</v>
      </c>
      <c r="K121" s="298">
        <v>684.55</v>
      </c>
      <c r="L121" s="298">
        <v>667.05</v>
      </c>
      <c r="M121" s="298">
        <v>23.818339999999999</v>
      </c>
      <c r="N121" s="1"/>
      <c r="O121" s="1"/>
    </row>
    <row r="122" spans="1:15" ht="12.75" customHeight="1">
      <c r="A122" s="30">
        <v>112</v>
      </c>
      <c r="B122" s="308" t="s">
        <v>90</v>
      </c>
      <c r="C122" s="298">
        <v>983.5</v>
      </c>
      <c r="D122" s="299">
        <v>980.05000000000007</v>
      </c>
      <c r="E122" s="299">
        <v>968.95000000000016</v>
      </c>
      <c r="F122" s="299">
        <v>954.40000000000009</v>
      </c>
      <c r="G122" s="299">
        <v>943.30000000000018</v>
      </c>
      <c r="H122" s="299">
        <v>994.60000000000014</v>
      </c>
      <c r="I122" s="299">
        <v>1005.7</v>
      </c>
      <c r="J122" s="299">
        <v>1020.2500000000001</v>
      </c>
      <c r="K122" s="298">
        <v>991.15</v>
      </c>
      <c r="L122" s="298">
        <v>965.5</v>
      </c>
      <c r="M122" s="298">
        <v>3.1303700000000001</v>
      </c>
      <c r="N122" s="1"/>
      <c r="O122" s="1"/>
    </row>
    <row r="123" spans="1:15" ht="12.75" customHeight="1">
      <c r="A123" s="30">
        <v>113</v>
      </c>
      <c r="B123" s="308" t="s">
        <v>337</v>
      </c>
      <c r="C123" s="298">
        <v>999.45</v>
      </c>
      <c r="D123" s="299">
        <v>1003.3166666666666</v>
      </c>
      <c r="E123" s="299">
        <v>981.63333333333321</v>
      </c>
      <c r="F123" s="299">
        <v>963.81666666666661</v>
      </c>
      <c r="G123" s="299">
        <v>942.13333333333321</v>
      </c>
      <c r="H123" s="299">
        <v>1021.1333333333332</v>
      </c>
      <c r="I123" s="299">
        <v>1042.8166666666666</v>
      </c>
      <c r="J123" s="299">
        <v>1060.6333333333332</v>
      </c>
      <c r="K123" s="298">
        <v>1025</v>
      </c>
      <c r="L123" s="298">
        <v>985.5</v>
      </c>
      <c r="M123" s="298">
        <v>0.79996</v>
      </c>
      <c r="N123" s="1"/>
      <c r="O123" s="1"/>
    </row>
    <row r="124" spans="1:15" ht="12.75" customHeight="1">
      <c r="A124" s="30">
        <v>114</v>
      </c>
      <c r="B124" s="308" t="s">
        <v>249</v>
      </c>
      <c r="C124" s="298">
        <v>383.85</v>
      </c>
      <c r="D124" s="299">
        <v>379.58333333333331</v>
      </c>
      <c r="E124" s="299">
        <v>371.71666666666664</v>
      </c>
      <c r="F124" s="299">
        <v>359.58333333333331</v>
      </c>
      <c r="G124" s="299">
        <v>351.71666666666664</v>
      </c>
      <c r="H124" s="299">
        <v>391.71666666666664</v>
      </c>
      <c r="I124" s="299">
        <v>399.58333333333331</v>
      </c>
      <c r="J124" s="299">
        <v>411.71666666666664</v>
      </c>
      <c r="K124" s="298">
        <v>387.45</v>
      </c>
      <c r="L124" s="298">
        <v>367.45</v>
      </c>
      <c r="M124" s="298">
        <v>26.532789999999999</v>
      </c>
      <c r="N124" s="1"/>
      <c r="O124" s="1"/>
    </row>
    <row r="125" spans="1:15" ht="12.75" customHeight="1">
      <c r="A125" s="30">
        <v>115</v>
      </c>
      <c r="B125" s="308" t="s">
        <v>92</v>
      </c>
      <c r="C125" s="298">
        <v>1087.1500000000001</v>
      </c>
      <c r="D125" s="299">
        <v>1091.4333333333332</v>
      </c>
      <c r="E125" s="299">
        <v>1080.3166666666664</v>
      </c>
      <c r="F125" s="299">
        <v>1073.4833333333331</v>
      </c>
      <c r="G125" s="299">
        <v>1062.3666666666663</v>
      </c>
      <c r="H125" s="299">
        <v>1098.2666666666664</v>
      </c>
      <c r="I125" s="299">
        <v>1109.3833333333332</v>
      </c>
      <c r="J125" s="299">
        <v>1116.2166666666665</v>
      </c>
      <c r="K125" s="298">
        <v>1102.55</v>
      </c>
      <c r="L125" s="298">
        <v>1084.5999999999999</v>
      </c>
      <c r="M125" s="298">
        <v>0.97070999999999996</v>
      </c>
      <c r="N125" s="1"/>
      <c r="O125" s="1"/>
    </row>
    <row r="126" spans="1:15" ht="12.75" customHeight="1">
      <c r="A126" s="30">
        <v>116</v>
      </c>
      <c r="B126" s="308" t="s">
        <v>338</v>
      </c>
      <c r="C126" s="298">
        <v>774.4</v>
      </c>
      <c r="D126" s="299">
        <v>773.5</v>
      </c>
      <c r="E126" s="299">
        <v>770.4</v>
      </c>
      <c r="F126" s="299">
        <v>766.4</v>
      </c>
      <c r="G126" s="299">
        <v>763.3</v>
      </c>
      <c r="H126" s="299">
        <v>777.5</v>
      </c>
      <c r="I126" s="299">
        <v>780.59999999999991</v>
      </c>
      <c r="J126" s="299">
        <v>784.6</v>
      </c>
      <c r="K126" s="298">
        <v>776.6</v>
      </c>
      <c r="L126" s="298">
        <v>769.5</v>
      </c>
      <c r="M126" s="298">
        <v>0.71062999999999998</v>
      </c>
      <c r="N126" s="1"/>
      <c r="O126" s="1"/>
    </row>
    <row r="127" spans="1:15" ht="12.75" customHeight="1">
      <c r="A127" s="30">
        <v>117</v>
      </c>
      <c r="B127" s="308" t="s">
        <v>340</v>
      </c>
      <c r="C127" s="298">
        <v>961.7</v>
      </c>
      <c r="D127" s="299">
        <v>965.15</v>
      </c>
      <c r="E127" s="299">
        <v>952.65</v>
      </c>
      <c r="F127" s="299">
        <v>943.6</v>
      </c>
      <c r="G127" s="299">
        <v>931.1</v>
      </c>
      <c r="H127" s="299">
        <v>974.19999999999993</v>
      </c>
      <c r="I127" s="299">
        <v>986.69999999999993</v>
      </c>
      <c r="J127" s="299">
        <v>995.74999999999989</v>
      </c>
      <c r="K127" s="298">
        <v>977.65</v>
      </c>
      <c r="L127" s="298">
        <v>956.1</v>
      </c>
      <c r="M127" s="298">
        <v>0.51400999999999997</v>
      </c>
      <c r="N127" s="1"/>
      <c r="O127" s="1"/>
    </row>
    <row r="128" spans="1:15" ht="12.75" customHeight="1">
      <c r="A128" s="30">
        <v>118</v>
      </c>
      <c r="B128" s="308" t="s">
        <v>97</v>
      </c>
      <c r="C128" s="298">
        <v>347.45</v>
      </c>
      <c r="D128" s="299">
        <v>348.75</v>
      </c>
      <c r="E128" s="299">
        <v>343.55</v>
      </c>
      <c r="F128" s="299">
        <v>339.65000000000003</v>
      </c>
      <c r="G128" s="299">
        <v>334.45000000000005</v>
      </c>
      <c r="H128" s="299">
        <v>352.65</v>
      </c>
      <c r="I128" s="299">
        <v>357.85</v>
      </c>
      <c r="J128" s="299">
        <v>361.74999999999994</v>
      </c>
      <c r="K128" s="298">
        <v>353.95</v>
      </c>
      <c r="L128" s="298">
        <v>344.85</v>
      </c>
      <c r="M128" s="298">
        <v>53.979520000000001</v>
      </c>
      <c r="N128" s="1"/>
      <c r="O128" s="1"/>
    </row>
    <row r="129" spans="1:15" ht="12.75" customHeight="1">
      <c r="A129" s="30">
        <v>119</v>
      </c>
      <c r="B129" s="308" t="s">
        <v>93</v>
      </c>
      <c r="C129" s="298">
        <v>545.29999999999995</v>
      </c>
      <c r="D129" s="299">
        <v>544.49999999999989</v>
      </c>
      <c r="E129" s="299">
        <v>540.8499999999998</v>
      </c>
      <c r="F129" s="299">
        <v>536.39999999999986</v>
      </c>
      <c r="G129" s="299">
        <v>532.74999999999977</v>
      </c>
      <c r="H129" s="299">
        <v>548.94999999999982</v>
      </c>
      <c r="I129" s="299">
        <v>552.59999999999991</v>
      </c>
      <c r="J129" s="299">
        <v>557.04999999999984</v>
      </c>
      <c r="K129" s="298">
        <v>548.15</v>
      </c>
      <c r="L129" s="298">
        <v>540.04999999999995</v>
      </c>
      <c r="M129" s="298">
        <v>16.558679999999999</v>
      </c>
      <c r="N129" s="1"/>
      <c r="O129" s="1"/>
    </row>
    <row r="130" spans="1:15" ht="12.75" customHeight="1">
      <c r="A130" s="30">
        <v>120</v>
      </c>
      <c r="B130" s="308" t="s">
        <v>250</v>
      </c>
      <c r="C130" s="298">
        <v>1477.15</v>
      </c>
      <c r="D130" s="299">
        <v>1472.3500000000001</v>
      </c>
      <c r="E130" s="299">
        <v>1452.0000000000002</v>
      </c>
      <c r="F130" s="299">
        <v>1426.8500000000001</v>
      </c>
      <c r="G130" s="299">
        <v>1406.5000000000002</v>
      </c>
      <c r="H130" s="299">
        <v>1497.5000000000002</v>
      </c>
      <c r="I130" s="299">
        <v>1517.8500000000001</v>
      </c>
      <c r="J130" s="299">
        <v>1543.0000000000002</v>
      </c>
      <c r="K130" s="298">
        <v>1492.7</v>
      </c>
      <c r="L130" s="298">
        <v>1447.2</v>
      </c>
      <c r="M130" s="298">
        <v>3.6590699999999998</v>
      </c>
      <c r="N130" s="1"/>
      <c r="O130" s="1"/>
    </row>
    <row r="131" spans="1:15" ht="12.75" customHeight="1">
      <c r="A131" s="30">
        <v>121</v>
      </c>
      <c r="B131" s="308" t="s">
        <v>94</v>
      </c>
      <c r="C131" s="298">
        <v>1815.95</v>
      </c>
      <c r="D131" s="299">
        <v>1826.3166666666666</v>
      </c>
      <c r="E131" s="299">
        <v>1802.6333333333332</v>
      </c>
      <c r="F131" s="299">
        <v>1789.3166666666666</v>
      </c>
      <c r="G131" s="299">
        <v>1765.6333333333332</v>
      </c>
      <c r="H131" s="299">
        <v>1839.6333333333332</v>
      </c>
      <c r="I131" s="299">
        <v>1863.3166666666666</v>
      </c>
      <c r="J131" s="299">
        <v>1876.6333333333332</v>
      </c>
      <c r="K131" s="298">
        <v>1850</v>
      </c>
      <c r="L131" s="298">
        <v>1813</v>
      </c>
      <c r="M131" s="298">
        <v>6.5894500000000003</v>
      </c>
      <c r="N131" s="1"/>
      <c r="O131" s="1"/>
    </row>
    <row r="132" spans="1:15" ht="12.75" customHeight="1">
      <c r="A132" s="30">
        <v>122</v>
      </c>
      <c r="B132" s="308" t="s">
        <v>341</v>
      </c>
      <c r="C132" s="298">
        <v>180.1</v>
      </c>
      <c r="D132" s="299">
        <v>180.45000000000002</v>
      </c>
      <c r="E132" s="299">
        <v>176.90000000000003</v>
      </c>
      <c r="F132" s="299">
        <v>173.70000000000002</v>
      </c>
      <c r="G132" s="299">
        <v>170.15000000000003</v>
      </c>
      <c r="H132" s="299">
        <v>183.65000000000003</v>
      </c>
      <c r="I132" s="299">
        <v>187.20000000000005</v>
      </c>
      <c r="J132" s="299">
        <v>190.40000000000003</v>
      </c>
      <c r="K132" s="298">
        <v>184</v>
      </c>
      <c r="L132" s="298">
        <v>177.25</v>
      </c>
      <c r="M132" s="298">
        <v>175.45899</v>
      </c>
      <c r="N132" s="1"/>
      <c r="O132" s="1"/>
    </row>
    <row r="133" spans="1:15" ht="12.75" customHeight="1">
      <c r="A133" s="30">
        <v>123</v>
      </c>
      <c r="B133" s="308" t="s">
        <v>864</v>
      </c>
      <c r="C133" s="298">
        <v>162.19999999999999</v>
      </c>
      <c r="D133" s="299">
        <v>162.86666666666665</v>
      </c>
      <c r="E133" s="299">
        <v>159.3833333333333</v>
      </c>
      <c r="F133" s="299">
        <v>156.56666666666666</v>
      </c>
      <c r="G133" s="299">
        <v>153.08333333333331</v>
      </c>
      <c r="H133" s="299">
        <v>165.68333333333328</v>
      </c>
      <c r="I133" s="299">
        <v>169.16666666666663</v>
      </c>
      <c r="J133" s="299">
        <v>171.98333333333326</v>
      </c>
      <c r="K133" s="298">
        <v>166.35</v>
      </c>
      <c r="L133" s="298">
        <v>160.05000000000001</v>
      </c>
      <c r="M133" s="298">
        <v>10.173870000000001</v>
      </c>
      <c r="N133" s="1"/>
      <c r="O133" s="1"/>
    </row>
    <row r="134" spans="1:15" ht="12.75" customHeight="1">
      <c r="A134" s="30">
        <v>124</v>
      </c>
      <c r="B134" s="308" t="s">
        <v>251</v>
      </c>
      <c r="C134" s="298">
        <v>32.25</v>
      </c>
      <c r="D134" s="299">
        <v>32.633333333333333</v>
      </c>
      <c r="E134" s="299">
        <v>31.766666666666666</v>
      </c>
      <c r="F134" s="299">
        <v>31.283333333333331</v>
      </c>
      <c r="G134" s="299">
        <v>30.416666666666664</v>
      </c>
      <c r="H134" s="299">
        <v>33.116666666666667</v>
      </c>
      <c r="I134" s="299">
        <v>33.983333333333327</v>
      </c>
      <c r="J134" s="299">
        <v>34.466666666666669</v>
      </c>
      <c r="K134" s="298">
        <v>33.5</v>
      </c>
      <c r="L134" s="298">
        <v>32.15</v>
      </c>
      <c r="M134" s="298">
        <v>15.512040000000001</v>
      </c>
      <c r="N134" s="1"/>
      <c r="O134" s="1"/>
    </row>
    <row r="135" spans="1:15" ht="12.75" customHeight="1">
      <c r="A135" s="30">
        <v>125</v>
      </c>
      <c r="B135" s="308" t="s">
        <v>342</v>
      </c>
      <c r="C135" s="298">
        <v>199.7</v>
      </c>
      <c r="D135" s="299">
        <v>201.46666666666667</v>
      </c>
      <c r="E135" s="299">
        <v>196.33333333333334</v>
      </c>
      <c r="F135" s="299">
        <v>192.96666666666667</v>
      </c>
      <c r="G135" s="299">
        <v>187.83333333333334</v>
      </c>
      <c r="H135" s="299">
        <v>204.83333333333334</v>
      </c>
      <c r="I135" s="299">
        <v>209.96666666666667</v>
      </c>
      <c r="J135" s="299">
        <v>213.33333333333334</v>
      </c>
      <c r="K135" s="298">
        <v>206.6</v>
      </c>
      <c r="L135" s="298">
        <v>198.1</v>
      </c>
      <c r="M135" s="298">
        <v>2.3189500000000001</v>
      </c>
      <c r="N135" s="1"/>
      <c r="O135" s="1"/>
    </row>
    <row r="136" spans="1:15" ht="12.75" customHeight="1">
      <c r="A136" s="30">
        <v>126</v>
      </c>
      <c r="B136" s="308" t="s">
        <v>95</v>
      </c>
      <c r="C136" s="298">
        <v>3778.8</v>
      </c>
      <c r="D136" s="299">
        <v>3751.9166666666665</v>
      </c>
      <c r="E136" s="299">
        <v>3716.8833333333332</v>
      </c>
      <c r="F136" s="299">
        <v>3654.9666666666667</v>
      </c>
      <c r="G136" s="299">
        <v>3619.9333333333334</v>
      </c>
      <c r="H136" s="299">
        <v>3813.833333333333</v>
      </c>
      <c r="I136" s="299">
        <v>3848.8666666666668</v>
      </c>
      <c r="J136" s="299">
        <v>3910.7833333333328</v>
      </c>
      <c r="K136" s="298">
        <v>3786.95</v>
      </c>
      <c r="L136" s="298">
        <v>3690</v>
      </c>
      <c r="M136" s="298">
        <v>4.8078099999999999</v>
      </c>
      <c r="N136" s="1"/>
      <c r="O136" s="1"/>
    </row>
    <row r="137" spans="1:15" ht="12.75" customHeight="1">
      <c r="A137" s="30">
        <v>127</v>
      </c>
      <c r="B137" s="308" t="s">
        <v>252</v>
      </c>
      <c r="C137" s="298">
        <v>3820.8</v>
      </c>
      <c r="D137" s="299">
        <v>3846.9333333333329</v>
      </c>
      <c r="E137" s="299">
        <v>3780.8666666666659</v>
      </c>
      <c r="F137" s="299">
        <v>3740.9333333333329</v>
      </c>
      <c r="G137" s="299">
        <v>3674.8666666666659</v>
      </c>
      <c r="H137" s="299">
        <v>3886.8666666666659</v>
      </c>
      <c r="I137" s="299">
        <v>3952.9333333333325</v>
      </c>
      <c r="J137" s="299">
        <v>3992.8666666666659</v>
      </c>
      <c r="K137" s="298">
        <v>3913</v>
      </c>
      <c r="L137" s="298">
        <v>3807</v>
      </c>
      <c r="M137" s="298">
        <v>3.55498</v>
      </c>
      <c r="N137" s="1"/>
      <c r="O137" s="1"/>
    </row>
    <row r="138" spans="1:15" ht="12.75" customHeight="1">
      <c r="A138" s="30">
        <v>128</v>
      </c>
      <c r="B138" s="308" t="s">
        <v>143</v>
      </c>
      <c r="C138" s="298">
        <v>2006.65</v>
      </c>
      <c r="D138" s="299">
        <v>2031.8833333333332</v>
      </c>
      <c r="E138" s="299">
        <v>1975.7666666666664</v>
      </c>
      <c r="F138" s="299">
        <v>1944.8833333333332</v>
      </c>
      <c r="G138" s="299">
        <v>1888.7666666666664</v>
      </c>
      <c r="H138" s="299">
        <v>2062.7666666666664</v>
      </c>
      <c r="I138" s="299">
        <v>2118.8833333333332</v>
      </c>
      <c r="J138" s="299">
        <v>2149.7666666666664</v>
      </c>
      <c r="K138" s="298">
        <v>2088</v>
      </c>
      <c r="L138" s="298">
        <v>2001</v>
      </c>
      <c r="M138" s="298">
        <v>3.2967499999999998</v>
      </c>
      <c r="N138" s="1"/>
      <c r="O138" s="1"/>
    </row>
    <row r="139" spans="1:15" ht="12.75" customHeight="1">
      <c r="A139" s="30">
        <v>129</v>
      </c>
      <c r="B139" s="308" t="s">
        <v>98</v>
      </c>
      <c r="C139" s="298">
        <v>4501.6000000000004</v>
      </c>
      <c r="D139" s="299">
        <v>4495.4333333333334</v>
      </c>
      <c r="E139" s="299">
        <v>4456.166666666667</v>
      </c>
      <c r="F139" s="299">
        <v>4410.7333333333336</v>
      </c>
      <c r="G139" s="299">
        <v>4371.4666666666672</v>
      </c>
      <c r="H139" s="299">
        <v>4540.8666666666668</v>
      </c>
      <c r="I139" s="299">
        <v>4580.1333333333332</v>
      </c>
      <c r="J139" s="299">
        <v>4625.5666666666666</v>
      </c>
      <c r="K139" s="298">
        <v>4534.7</v>
      </c>
      <c r="L139" s="298">
        <v>4450</v>
      </c>
      <c r="M139" s="298">
        <v>3.7876699999999999</v>
      </c>
      <c r="N139" s="1"/>
      <c r="O139" s="1"/>
    </row>
    <row r="140" spans="1:15" ht="12.75" customHeight="1">
      <c r="A140" s="30">
        <v>130</v>
      </c>
      <c r="B140" s="308" t="s">
        <v>343</v>
      </c>
      <c r="C140" s="298">
        <v>557.85</v>
      </c>
      <c r="D140" s="299">
        <v>561.94999999999993</v>
      </c>
      <c r="E140" s="299">
        <v>550.89999999999986</v>
      </c>
      <c r="F140" s="299">
        <v>543.94999999999993</v>
      </c>
      <c r="G140" s="299">
        <v>532.89999999999986</v>
      </c>
      <c r="H140" s="299">
        <v>568.89999999999986</v>
      </c>
      <c r="I140" s="299">
        <v>579.94999999999982</v>
      </c>
      <c r="J140" s="299">
        <v>586.89999999999986</v>
      </c>
      <c r="K140" s="298">
        <v>573</v>
      </c>
      <c r="L140" s="298">
        <v>555</v>
      </c>
      <c r="M140" s="298">
        <v>4.6075600000000003</v>
      </c>
      <c r="N140" s="1"/>
      <c r="O140" s="1"/>
    </row>
    <row r="141" spans="1:15" ht="12.75" customHeight="1">
      <c r="A141" s="30">
        <v>131</v>
      </c>
      <c r="B141" s="308" t="s">
        <v>344</v>
      </c>
      <c r="C141" s="298">
        <v>130.65</v>
      </c>
      <c r="D141" s="299">
        <v>132.04999999999998</v>
      </c>
      <c r="E141" s="299">
        <v>128.19999999999996</v>
      </c>
      <c r="F141" s="299">
        <v>125.74999999999997</v>
      </c>
      <c r="G141" s="299">
        <v>121.89999999999995</v>
      </c>
      <c r="H141" s="299">
        <v>134.49999999999997</v>
      </c>
      <c r="I141" s="299">
        <v>138.35</v>
      </c>
      <c r="J141" s="299">
        <v>140.79999999999998</v>
      </c>
      <c r="K141" s="298">
        <v>135.9</v>
      </c>
      <c r="L141" s="298">
        <v>129.6</v>
      </c>
      <c r="M141" s="298">
        <v>3.1709999999999998</v>
      </c>
      <c r="N141" s="1"/>
      <c r="O141" s="1"/>
    </row>
    <row r="142" spans="1:15" ht="12.75" customHeight="1">
      <c r="A142" s="30">
        <v>132</v>
      </c>
      <c r="B142" s="308" t="s">
        <v>345</v>
      </c>
      <c r="C142" s="298">
        <v>169.5</v>
      </c>
      <c r="D142" s="299">
        <v>169.25</v>
      </c>
      <c r="E142" s="299">
        <v>167.85</v>
      </c>
      <c r="F142" s="299">
        <v>166.2</v>
      </c>
      <c r="G142" s="299">
        <v>164.79999999999998</v>
      </c>
      <c r="H142" s="299">
        <v>170.9</v>
      </c>
      <c r="I142" s="299">
        <v>172.29999999999998</v>
      </c>
      <c r="J142" s="299">
        <v>173.95000000000002</v>
      </c>
      <c r="K142" s="298">
        <v>170.65</v>
      </c>
      <c r="L142" s="298">
        <v>167.6</v>
      </c>
      <c r="M142" s="298">
        <v>0.54740999999999995</v>
      </c>
      <c r="N142" s="1"/>
      <c r="O142" s="1"/>
    </row>
    <row r="143" spans="1:15" ht="12.75" customHeight="1">
      <c r="A143" s="30">
        <v>133</v>
      </c>
      <c r="B143" s="308" t="s">
        <v>865</v>
      </c>
      <c r="C143" s="298">
        <v>378.05</v>
      </c>
      <c r="D143" s="299">
        <v>381.90000000000003</v>
      </c>
      <c r="E143" s="299">
        <v>372.90000000000009</v>
      </c>
      <c r="F143" s="299">
        <v>367.75000000000006</v>
      </c>
      <c r="G143" s="299">
        <v>358.75000000000011</v>
      </c>
      <c r="H143" s="299">
        <v>387.05000000000007</v>
      </c>
      <c r="I143" s="299">
        <v>396.04999999999995</v>
      </c>
      <c r="J143" s="299">
        <v>401.20000000000005</v>
      </c>
      <c r="K143" s="298">
        <v>390.9</v>
      </c>
      <c r="L143" s="298">
        <v>376.75</v>
      </c>
      <c r="M143" s="298">
        <v>9.8250600000000006</v>
      </c>
      <c r="N143" s="1"/>
      <c r="O143" s="1"/>
    </row>
    <row r="144" spans="1:15" ht="12.75" customHeight="1">
      <c r="A144" s="30">
        <v>134</v>
      </c>
      <c r="B144" s="308" t="s">
        <v>346</v>
      </c>
      <c r="C144" s="298">
        <v>54.85</v>
      </c>
      <c r="D144" s="299">
        <v>54.833333333333336</v>
      </c>
      <c r="E144" s="299">
        <v>54.216666666666669</v>
      </c>
      <c r="F144" s="299">
        <v>53.583333333333336</v>
      </c>
      <c r="G144" s="299">
        <v>52.966666666666669</v>
      </c>
      <c r="H144" s="299">
        <v>55.466666666666669</v>
      </c>
      <c r="I144" s="299">
        <v>56.083333333333329</v>
      </c>
      <c r="J144" s="299">
        <v>56.716666666666669</v>
      </c>
      <c r="K144" s="298">
        <v>55.45</v>
      </c>
      <c r="L144" s="298">
        <v>54.2</v>
      </c>
      <c r="M144" s="298">
        <v>5.4294900000000004</v>
      </c>
      <c r="N144" s="1"/>
      <c r="O144" s="1"/>
    </row>
    <row r="145" spans="1:15" ht="12.75" customHeight="1">
      <c r="A145" s="30">
        <v>135</v>
      </c>
      <c r="B145" s="308" t="s">
        <v>99</v>
      </c>
      <c r="C145" s="298">
        <v>2967.4</v>
      </c>
      <c r="D145" s="299">
        <v>2968.1166666666668</v>
      </c>
      <c r="E145" s="299">
        <v>2941.2833333333338</v>
      </c>
      <c r="F145" s="299">
        <v>2915.166666666667</v>
      </c>
      <c r="G145" s="299">
        <v>2888.3333333333339</v>
      </c>
      <c r="H145" s="299">
        <v>2994.2333333333336</v>
      </c>
      <c r="I145" s="299">
        <v>3021.0666666666666</v>
      </c>
      <c r="J145" s="299">
        <v>3047.1833333333334</v>
      </c>
      <c r="K145" s="298">
        <v>2994.95</v>
      </c>
      <c r="L145" s="298">
        <v>2942</v>
      </c>
      <c r="M145" s="298">
        <v>7.6826999999999996</v>
      </c>
      <c r="N145" s="1"/>
      <c r="O145" s="1"/>
    </row>
    <row r="146" spans="1:15" ht="12.75" customHeight="1">
      <c r="A146" s="30">
        <v>136</v>
      </c>
      <c r="B146" s="308" t="s">
        <v>347</v>
      </c>
      <c r="C146" s="298">
        <v>366.2</v>
      </c>
      <c r="D146" s="299">
        <v>369.38333333333338</v>
      </c>
      <c r="E146" s="299">
        <v>358.81666666666678</v>
      </c>
      <c r="F146" s="299">
        <v>351.43333333333339</v>
      </c>
      <c r="G146" s="299">
        <v>340.86666666666679</v>
      </c>
      <c r="H146" s="299">
        <v>376.76666666666677</v>
      </c>
      <c r="I146" s="299">
        <v>387.33333333333337</v>
      </c>
      <c r="J146" s="299">
        <v>394.71666666666675</v>
      </c>
      <c r="K146" s="298">
        <v>379.95</v>
      </c>
      <c r="L146" s="298">
        <v>362</v>
      </c>
      <c r="M146" s="298">
        <v>4.0709400000000002</v>
      </c>
      <c r="N146" s="1"/>
      <c r="O146" s="1"/>
    </row>
    <row r="147" spans="1:15" ht="12.75" customHeight="1">
      <c r="A147" s="30">
        <v>137</v>
      </c>
      <c r="B147" s="308" t="s">
        <v>253</v>
      </c>
      <c r="C147" s="298">
        <v>469.15</v>
      </c>
      <c r="D147" s="299">
        <v>470.9666666666667</v>
      </c>
      <c r="E147" s="299">
        <v>463.18333333333339</v>
      </c>
      <c r="F147" s="299">
        <v>457.2166666666667</v>
      </c>
      <c r="G147" s="299">
        <v>449.43333333333339</v>
      </c>
      <c r="H147" s="299">
        <v>476.93333333333339</v>
      </c>
      <c r="I147" s="299">
        <v>484.7166666666667</v>
      </c>
      <c r="J147" s="299">
        <v>490.68333333333339</v>
      </c>
      <c r="K147" s="298">
        <v>478.75</v>
      </c>
      <c r="L147" s="298">
        <v>465</v>
      </c>
      <c r="M147" s="298">
        <v>2.21855</v>
      </c>
      <c r="N147" s="1"/>
      <c r="O147" s="1"/>
    </row>
    <row r="148" spans="1:15" ht="12.75" customHeight="1">
      <c r="A148" s="30">
        <v>138</v>
      </c>
      <c r="B148" s="308" t="s">
        <v>254</v>
      </c>
      <c r="C148" s="298">
        <v>1450.7</v>
      </c>
      <c r="D148" s="299">
        <v>1465.5166666666667</v>
      </c>
      <c r="E148" s="299">
        <v>1416.8833333333332</v>
      </c>
      <c r="F148" s="299">
        <v>1383.0666666666666</v>
      </c>
      <c r="G148" s="299">
        <v>1334.4333333333332</v>
      </c>
      <c r="H148" s="299">
        <v>1499.3333333333333</v>
      </c>
      <c r="I148" s="299">
        <v>1547.9666666666669</v>
      </c>
      <c r="J148" s="299">
        <v>1581.7833333333333</v>
      </c>
      <c r="K148" s="298">
        <v>1514.15</v>
      </c>
      <c r="L148" s="298">
        <v>1431.7</v>
      </c>
      <c r="M148" s="298">
        <v>0.36223</v>
      </c>
      <c r="N148" s="1"/>
      <c r="O148" s="1"/>
    </row>
    <row r="149" spans="1:15" ht="12.75" customHeight="1">
      <c r="A149" s="30">
        <v>139</v>
      </c>
      <c r="B149" s="308" t="s">
        <v>348</v>
      </c>
      <c r="C149" s="298">
        <v>60.7</v>
      </c>
      <c r="D149" s="299">
        <v>60.833333333333336</v>
      </c>
      <c r="E149" s="299">
        <v>60.366666666666674</v>
      </c>
      <c r="F149" s="299">
        <v>60.033333333333339</v>
      </c>
      <c r="G149" s="299">
        <v>59.566666666666677</v>
      </c>
      <c r="H149" s="299">
        <v>61.166666666666671</v>
      </c>
      <c r="I149" s="299">
        <v>61.633333333333326</v>
      </c>
      <c r="J149" s="299">
        <v>61.966666666666669</v>
      </c>
      <c r="K149" s="298">
        <v>61.3</v>
      </c>
      <c r="L149" s="298">
        <v>60.5</v>
      </c>
      <c r="M149" s="298">
        <v>1.8029500000000001</v>
      </c>
      <c r="N149" s="1"/>
      <c r="O149" s="1"/>
    </row>
    <row r="150" spans="1:15" ht="12.75" customHeight="1">
      <c r="A150" s="30">
        <v>140</v>
      </c>
      <c r="B150" s="308" t="s">
        <v>349</v>
      </c>
      <c r="C150" s="298">
        <v>88.1</v>
      </c>
      <c r="D150" s="299">
        <v>88.8</v>
      </c>
      <c r="E150" s="299">
        <v>86.85</v>
      </c>
      <c r="F150" s="299">
        <v>85.6</v>
      </c>
      <c r="G150" s="299">
        <v>83.649999999999991</v>
      </c>
      <c r="H150" s="299">
        <v>90.05</v>
      </c>
      <c r="I150" s="299">
        <v>92.000000000000014</v>
      </c>
      <c r="J150" s="299">
        <v>93.25</v>
      </c>
      <c r="K150" s="298">
        <v>90.75</v>
      </c>
      <c r="L150" s="298">
        <v>87.55</v>
      </c>
      <c r="M150" s="298">
        <v>3.1157699999999999</v>
      </c>
      <c r="N150" s="1"/>
      <c r="O150" s="1"/>
    </row>
    <row r="151" spans="1:15" ht="12.75" customHeight="1">
      <c r="A151" s="30">
        <v>141</v>
      </c>
      <c r="B151" s="308" t="s">
        <v>798</v>
      </c>
      <c r="C151" s="298">
        <v>40.75</v>
      </c>
      <c r="D151" s="299">
        <v>40.9</v>
      </c>
      <c r="E151" s="299">
        <v>40.4</v>
      </c>
      <c r="F151" s="299">
        <v>40.049999999999997</v>
      </c>
      <c r="G151" s="299">
        <v>39.549999999999997</v>
      </c>
      <c r="H151" s="299">
        <v>41.25</v>
      </c>
      <c r="I151" s="299">
        <v>41.75</v>
      </c>
      <c r="J151" s="299">
        <v>42.1</v>
      </c>
      <c r="K151" s="298">
        <v>41.4</v>
      </c>
      <c r="L151" s="298">
        <v>40.549999999999997</v>
      </c>
      <c r="M151" s="298">
        <v>3.3193999999999999</v>
      </c>
      <c r="N151" s="1"/>
      <c r="O151" s="1"/>
    </row>
    <row r="152" spans="1:15" ht="12.75" customHeight="1">
      <c r="A152" s="30">
        <v>142</v>
      </c>
      <c r="B152" s="308" t="s">
        <v>350</v>
      </c>
      <c r="C152" s="298">
        <v>657.4</v>
      </c>
      <c r="D152" s="299">
        <v>654.86666666666667</v>
      </c>
      <c r="E152" s="299">
        <v>650.5333333333333</v>
      </c>
      <c r="F152" s="299">
        <v>643.66666666666663</v>
      </c>
      <c r="G152" s="299">
        <v>639.33333333333326</v>
      </c>
      <c r="H152" s="299">
        <v>661.73333333333335</v>
      </c>
      <c r="I152" s="299">
        <v>666.06666666666661</v>
      </c>
      <c r="J152" s="299">
        <v>672.93333333333339</v>
      </c>
      <c r="K152" s="298">
        <v>659.2</v>
      </c>
      <c r="L152" s="298">
        <v>648</v>
      </c>
      <c r="M152" s="298">
        <v>3.424E-2</v>
      </c>
      <c r="N152" s="1"/>
      <c r="O152" s="1"/>
    </row>
    <row r="153" spans="1:15" ht="12.75" customHeight="1">
      <c r="A153" s="30">
        <v>143</v>
      </c>
      <c r="B153" s="308" t="s">
        <v>100</v>
      </c>
      <c r="C153" s="298">
        <v>1605.3</v>
      </c>
      <c r="D153" s="299">
        <v>1601.3</v>
      </c>
      <c r="E153" s="299">
        <v>1582.6</v>
      </c>
      <c r="F153" s="299">
        <v>1559.8999999999999</v>
      </c>
      <c r="G153" s="299">
        <v>1541.1999999999998</v>
      </c>
      <c r="H153" s="299">
        <v>1624</v>
      </c>
      <c r="I153" s="299">
        <v>1642.7000000000003</v>
      </c>
      <c r="J153" s="299">
        <v>1665.4</v>
      </c>
      <c r="K153" s="298">
        <v>1620</v>
      </c>
      <c r="L153" s="298">
        <v>1578.6</v>
      </c>
      <c r="M153" s="298">
        <v>5.0925700000000003</v>
      </c>
      <c r="N153" s="1"/>
      <c r="O153" s="1"/>
    </row>
    <row r="154" spans="1:15" ht="12.75" customHeight="1">
      <c r="A154" s="30">
        <v>144</v>
      </c>
      <c r="B154" s="308" t="s">
        <v>101</v>
      </c>
      <c r="C154" s="298">
        <v>150.35</v>
      </c>
      <c r="D154" s="299">
        <v>150.81666666666666</v>
      </c>
      <c r="E154" s="299">
        <v>149.08333333333331</v>
      </c>
      <c r="F154" s="299">
        <v>147.81666666666666</v>
      </c>
      <c r="G154" s="299">
        <v>146.08333333333331</v>
      </c>
      <c r="H154" s="299">
        <v>152.08333333333331</v>
      </c>
      <c r="I154" s="299">
        <v>153.81666666666666</v>
      </c>
      <c r="J154" s="299">
        <v>155.08333333333331</v>
      </c>
      <c r="K154" s="298">
        <v>152.55000000000001</v>
      </c>
      <c r="L154" s="298">
        <v>149.55000000000001</v>
      </c>
      <c r="M154" s="298">
        <v>11.105650000000001</v>
      </c>
      <c r="N154" s="1"/>
      <c r="O154" s="1"/>
    </row>
    <row r="155" spans="1:15" ht="12.75" customHeight="1">
      <c r="A155" s="30">
        <v>145</v>
      </c>
      <c r="B155" s="308" t="s">
        <v>351</v>
      </c>
      <c r="C155" s="298">
        <v>261.45</v>
      </c>
      <c r="D155" s="299">
        <v>257.16666666666669</v>
      </c>
      <c r="E155" s="299">
        <v>249.33333333333337</v>
      </c>
      <c r="F155" s="299">
        <v>237.2166666666667</v>
      </c>
      <c r="G155" s="299">
        <v>229.38333333333338</v>
      </c>
      <c r="H155" s="299">
        <v>269.28333333333336</v>
      </c>
      <c r="I155" s="299">
        <v>277.11666666666673</v>
      </c>
      <c r="J155" s="299">
        <v>289.23333333333335</v>
      </c>
      <c r="K155" s="298">
        <v>265</v>
      </c>
      <c r="L155" s="298">
        <v>245.05</v>
      </c>
      <c r="M155" s="298">
        <v>3.5752899999999999</v>
      </c>
      <c r="N155" s="1"/>
      <c r="O155" s="1"/>
    </row>
    <row r="156" spans="1:15" ht="12.75" customHeight="1">
      <c r="A156" s="30">
        <v>146</v>
      </c>
      <c r="B156" s="308" t="s">
        <v>854</v>
      </c>
      <c r="C156" s="298">
        <v>1435.75</v>
      </c>
      <c r="D156" s="299">
        <v>1428.8</v>
      </c>
      <c r="E156" s="299">
        <v>1408.9499999999998</v>
      </c>
      <c r="F156" s="299">
        <v>1382.1499999999999</v>
      </c>
      <c r="G156" s="299">
        <v>1362.2999999999997</v>
      </c>
      <c r="H156" s="299">
        <v>1455.6</v>
      </c>
      <c r="I156" s="299">
        <v>1475.4499999999998</v>
      </c>
      <c r="J156" s="299">
        <v>1502.25</v>
      </c>
      <c r="K156" s="298">
        <v>1448.65</v>
      </c>
      <c r="L156" s="298">
        <v>1402</v>
      </c>
      <c r="M156" s="298">
        <v>2.9993099999999999</v>
      </c>
      <c r="N156" s="1"/>
      <c r="O156" s="1"/>
    </row>
    <row r="157" spans="1:15" ht="12.75" customHeight="1">
      <c r="A157" s="30">
        <v>147</v>
      </c>
      <c r="B157" s="308" t="s">
        <v>102</v>
      </c>
      <c r="C157" s="298">
        <v>98</v>
      </c>
      <c r="D157" s="299">
        <v>98.3</v>
      </c>
      <c r="E157" s="299">
        <v>96.949999999999989</v>
      </c>
      <c r="F157" s="299">
        <v>95.899999999999991</v>
      </c>
      <c r="G157" s="299">
        <v>94.549999999999983</v>
      </c>
      <c r="H157" s="299">
        <v>99.35</v>
      </c>
      <c r="I157" s="299">
        <v>100.69999999999999</v>
      </c>
      <c r="J157" s="299">
        <v>101.75</v>
      </c>
      <c r="K157" s="298">
        <v>99.65</v>
      </c>
      <c r="L157" s="298">
        <v>97.25</v>
      </c>
      <c r="M157" s="298">
        <v>68.434920000000005</v>
      </c>
      <c r="N157" s="1"/>
      <c r="O157" s="1"/>
    </row>
    <row r="158" spans="1:15" ht="12.75" customHeight="1">
      <c r="A158" s="30">
        <v>148</v>
      </c>
      <c r="B158" s="308" t="s">
        <v>799</v>
      </c>
      <c r="C158" s="298">
        <v>99.55</v>
      </c>
      <c r="D158" s="299">
        <v>99.616666666666674</v>
      </c>
      <c r="E158" s="299">
        <v>97.533333333333346</v>
      </c>
      <c r="F158" s="299">
        <v>95.516666666666666</v>
      </c>
      <c r="G158" s="299">
        <v>93.433333333333337</v>
      </c>
      <c r="H158" s="299">
        <v>101.63333333333335</v>
      </c>
      <c r="I158" s="299">
        <v>103.71666666666667</v>
      </c>
      <c r="J158" s="299">
        <v>105.73333333333336</v>
      </c>
      <c r="K158" s="298">
        <v>101.7</v>
      </c>
      <c r="L158" s="298">
        <v>97.6</v>
      </c>
      <c r="M158" s="298">
        <v>1.68449</v>
      </c>
      <c r="N158" s="1"/>
      <c r="O158" s="1"/>
    </row>
    <row r="159" spans="1:15" ht="12.75" customHeight="1">
      <c r="A159" s="30">
        <v>149</v>
      </c>
      <c r="B159" s="308" t="s">
        <v>352</v>
      </c>
      <c r="C159" s="298">
        <v>5082.1000000000004</v>
      </c>
      <c r="D159" s="299">
        <v>5118.3666666666668</v>
      </c>
      <c r="E159" s="299">
        <v>4986.7333333333336</v>
      </c>
      <c r="F159" s="299">
        <v>4891.3666666666668</v>
      </c>
      <c r="G159" s="299">
        <v>4759.7333333333336</v>
      </c>
      <c r="H159" s="299">
        <v>5213.7333333333336</v>
      </c>
      <c r="I159" s="299">
        <v>5345.3666666666668</v>
      </c>
      <c r="J159" s="299">
        <v>5440.7333333333336</v>
      </c>
      <c r="K159" s="298">
        <v>5250</v>
      </c>
      <c r="L159" s="298">
        <v>5023</v>
      </c>
      <c r="M159" s="298">
        <v>0.46518999999999999</v>
      </c>
      <c r="N159" s="1"/>
      <c r="O159" s="1"/>
    </row>
    <row r="160" spans="1:15" ht="12.75" customHeight="1">
      <c r="A160" s="30">
        <v>150</v>
      </c>
      <c r="B160" s="308" t="s">
        <v>353</v>
      </c>
      <c r="C160" s="298">
        <v>410.85</v>
      </c>
      <c r="D160" s="299">
        <v>412.06666666666666</v>
      </c>
      <c r="E160" s="299">
        <v>406.0333333333333</v>
      </c>
      <c r="F160" s="299">
        <v>401.21666666666664</v>
      </c>
      <c r="G160" s="299">
        <v>395.18333333333328</v>
      </c>
      <c r="H160" s="299">
        <v>416.88333333333333</v>
      </c>
      <c r="I160" s="299">
        <v>422.91666666666674</v>
      </c>
      <c r="J160" s="299">
        <v>427.73333333333335</v>
      </c>
      <c r="K160" s="298">
        <v>418.1</v>
      </c>
      <c r="L160" s="298">
        <v>407.25</v>
      </c>
      <c r="M160" s="298">
        <v>1.0644199999999999</v>
      </c>
      <c r="N160" s="1"/>
      <c r="O160" s="1"/>
    </row>
    <row r="161" spans="1:15" ht="12.75" customHeight="1">
      <c r="A161" s="30">
        <v>151</v>
      </c>
      <c r="B161" s="308" t="s">
        <v>354</v>
      </c>
      <c r="C161" s="298">
        <v>135.44999999999999</v>
      </c>
      <c r="D161" s="299">
        <v>135.58333333333334</v>
      </c>
      <c r="E161" s="299">
        <v>134.61666666666667</v>
      </c>
      <c r="F161" s="299">
        <v>133.78333333333333</v>
      </c>
      <c r="G161" s="299">
        <v>132.81666666666666</v>
      </c>
      <c r="H161" s="299">
        <v>136.41666666666669</v>
      </c>
      <c r="I161" s="299">
        <v>137.38333333333333</v>
      </c>
      <c r="J161" s="299">
        <v>138.2166666666667</v>
      </c>
      <c r="K161" s="298">
        <v>136.55000000000001</v>
      </c>
      <c r="L161" s="298">
        <v>134.75</v>
      </c>
      <c r="M161" s="298">
        <v>2.0295899999999998</v>
      </c>
      <c r="N161" s="1"/>
      <c r="O161" s="1"/>
    </row>
    <row r="162" spans="1:15" ht="12.75" customHeight="1">
      <c r="A162" s="30">
        <v>152</v>
      </c>
      <c r="B162" s="308" t="s">
        <v>355</v>
      </c>
      <c r="C162" s="298">
        <v>103.65</v>
      </c>
      <c r="D162" s="299">
        <v>103.53333333333335</v>
      </c>
      <c r="E162" s="299">
        <v>102.41666666666669</v>
      </c>
      <c r="F162" s="299">
        <v>101.18333333333334</v>
      </c>
      <c r="G162" s="299">
        <v>100.06666666666668</v>
      </c>
      <c r="H162" s="299">
        <v>104.76666666666669</v>
      </c>
      <c r="I162" s="299">
        <v>105.88333333333334</v>
      </c>
      <c r="J162" s="299">
        <v>107.1166666666667</v>
      </c>
      <c r="K162" s="298">
        <v>104.65</v>
      </c>
      <c r="L162" s="298">
        <v>102.3</v>
      </c>
      <c r="M162" s="298">
        <v>17.934729999999998</v>
      </c>
      <c r="N162" s="1"/>
      <c r="O162" s="1"/>
    </row>
    <row r="163" spans="1:15" ht="12.75" customHeight="1">
      <c r="A163" s="30">
        <v>153</v>
      </c>
      <c r="B163" s="308" t="s">
        <v>255</v>
      </c>
      <c r="C163" s="298">
        <v>252.6</v>
      </c>
      <c r="D163" s="299">
        <v>253.5333333333333</v>
      </c>
      <c r="E163" s="299">
        <v>250.11666666666662</v>
      </c>
      <c r="F163" s="299">
        <v>247.63333333333333</v>
      </c>
      <c r="G163" s="299">
        <v>244.21666666666664</v>
      </c>
      <c r="H163" s="299">
        <v>256.01666666666659</v>
      </c>
      <c r="I163" s="299">
        <v>259.43333333333328</v>
      </c>
      <c r="J163" s="299">
        <v>261.91666666666657</v>
      </c>
      <c r="K163" s="298">
        <v>256.95</v>
      </c>
      <c r="L163" s="298">
        <v>251.05</v>
      </c>
      <c r="M163" s="298">
        <v>3.4742500000000001</v>
      </c>
      <c r="N163" s="1"/>
      <c r="O163" s="1"/>
    </row>
    <row r="164" spans="1:15" ht="12.75" customHeight="1">
      <c r="A164" s="30">
        <v>154</v>
      </c>
      <c r="B164" s="308" t="s">
        <v>866</v>
      </c>
      <c r="C164" s="298">
        <v>1202.4000000000001</v>
      </c>
      <c r="D164" s="299">
        <v>1214.25</v>
      </c>
      <c r="E164" s="299">
        <v>1184.5</v>
      </c>
      <c r="F164" s="299">
        <v>1166.5999999999999</v>
      </c>
      <c r="G164" s="299">
        <v>1136.8499999999999</v>
      </c>
      <c r="H164" s="299">
        <v>1232.1500000000001</v>
      </c>
      <c r="I164" s="299">
        <v>1261.9000000000001</v>
      </c>
      <c r="J164" s="299">
        <v>1279.8000000000002</v>
      </c>
      <c r="K164" s="298">
        <v>1244</v>
      </c>
      <c r="L164" s="298">
        <v>1196.3499999999999</v>
      </c>
      <c r="M164" s="298">
        <v>6.6170000000000007E-2</v>
      </c>
      <c r="N164" s="1"/>
      <c r="O164" s="1"/>
    </row>
    <row r="165" spans="1:15" ht="12.75" customHeight="1">
      <c r="A165" s="30">
        <v>155</v>
      </c>
      <c r="B165" s="308" t="s">
        <v>103</v>
      </c>
      <c r="C165" s="298">
        <v>137.5</v>
      </c>
      <c r="D165" s="299">
        <v>137.93333333333331</v>
      </c>
      <c r="E165" s="299">
        <v>135.91666666666663</v>
      </c>
      <c r="F165" s="299">
        <v>134.33333333333331</v>
      </c>
      <c r="G165" s="299">
        <v>132.31666666666663</v>
      </c>
      <c r="H165" s="299">
        <v>139.51666666666662</v>
      </c>
      <c r="I165" s="299">
        <v>141.53333333333333</v>
      </c>
      <c r="J165" s="299">
        <v>143.11666666666662</v>
      </c>
      <c r="K165" s="298">
        <v>139.94999999999999</v>
      </c>
      <c r="L165" s="298">
        <v>136.35</v>
      </c>
      <c r="M165" s="298">
        <v>92.663039999999995</v>
      </c>
      <c r="N165" s="1"/>
      <c r="O165" s="1"/>
    </row>
    <row r="166" spans="1:15" ht="12.75" customHeight="1">
      <c r="A166" s="30">
        <v>156</v>
      </c>
      <c r="B166" s="308" t="s">
        <v>357</v>
      </c>
      <c r="C166" s="298">
        <v>1454.75</v>
      </c>
      <c r="D166" s="299">
        <v>1451.2833333333335</v>
      </c>
      <c r="E166" s="299">
        <v>1434.4666666666672</v>
      </c>
      <c r="F166" s="299">
        <v>1414.1833333333336</v>
      </c>
      <c r="G166" s="299">
        <v>1397.3666666666672</v>
      </c>
      <c r="H166" s="299">
        <v>1471.5666666666671</v>
      </c>
      <c r="I166" s="299">
        <v>1488.3833333333332</v>
      </c>
      <c r="J166" s="299">
        <v>1508.666666666667</v>
      </c>
      <c r="K166" s="298">
        <v>1468.1</v>
      </c>
      <c r="L166" s="298">
        <v>1431</v>
      </c>
      <c r="M166" s="298">
        <v>0.29558000000000001</v>
      </c>
      <c r="N166" s="1"/>
      <c r="O166" s="1"/>
    </row>
    <row r="167" spans="1:15" ht="12.75" customHeight="1">
      <c r="A167" s="30">
        <v>157</v>
      </c>
      <c r="B167" s="308" t="s">
        <v>106</v>
      </c>
      <c r="C167" s="298">
        <v>34.85</v>
      </c>
      <c r="D167" s="299">
        <v>34.866666666666667</v>
      </c>
      <c r="E167" s="299">
        <v>34.433333333333337</v>
      </c>
      <c r="F167" s="299">
        <v>34.016666666666673</v>
      </c>
      <c r="G167" s="299">
        <v>33.583333333333343</v>
      </c>
      <c r="H167" s="299">
        <v>35.283333333333331</v>
      </c>
      <c r="I167" s="299">
        <v>35.716666666666654</v>
      </c>
      <c r="J167" s="299">
        <v>36.133333333333326</v>
      </c>
      <c r="K167" s="298">
        <v>35.299999999999997</v>
      </c>
      <c r="L167" s="298">
        <v>34.450000000000003</v>
      </c>
      <c r="M167" s="298">
        <v>50.908650000000002</v>
      </c>
      <c r="N167" s="1"/>
      <c r="O167" s="1"/>
    </row>
    <row r="168" spans="1:15" ht="12.75" customHeight="1">
      <c r="A168" s="30">
        <v>158</v>
      </c>
      <c r="B168" s="308" t="s">
        <v>358</v>
      </c>
      <c r="C168" s="298">
        <v>2960.7</v>
      </c>
      <c r="D168" s="299">
        <v>2973.2333333333336</v>
      </c>
      <c r="E168" s="299">
        <v>2899.4666666666672</v>
      </c>
      <c r="F168" s="299">
        <v>2838.2333333333336</v>
      </c>
      <c r="G168" s="299">
        <v>2764.4666666666672</v>
      </c>
      <c r="H168" s="299">
        <v>3034.4666666666672</v>
      </c>
      <c r="I168" s="299">
        <v>3108.2333333333336</v>
      </c>
      <c r="J168" s="299">
        <v>3169.4666666666672</v>
      </c>
      <c r="K168" s="298">
        <v>3047</v>
      </c>
      <c r="L168" s="298">
        <v>2912</v>
      </c>
      <c r="M168" s="298">
        <v>0.77763000000000004</v>
      </c>
      <c r="N168" s="1"/>
      <c r="O168" s="1"/>
    </row>
    <row r="169" spans="1:15" ht="12.75" customHeight="1">
      <c r="A169" s="30">
        <v>159</v>
      </c>
      <c r="B169" s="308" t="s">
        <v>359</v>
      </c>
      <c r="C169" s="298">
        <v>3143.1</v>
      </c>
      <c r="D169" s="299">
        <v>3159.1</v>
      </c>
      <c r="E169" s="299">
        <v>3098.2</v>
      </c>
      <c r="F169" s="299">
        <v>3053.2999999999997</v>
      </c>
      <c r="G169" s="299">
        <v>2992.3999999999996</v>
      </c>
      <c r="H169" s="299">
        <v>3204</v>
      </c>
      <c r="I169" s="299">
        <v>3264.9000000000005</v>
      </c>
      <c r="J169" s="299">
        <v>3309.8</v>
      </c>
      <c r="K169" s="298">
        <v>3220</v>
      </c>
      <c r="L169" s="298">
        <v>3114.2</v>
      </c>
      <c r="M169" s="298">
        <v>4.7379999999999999E-2</v>
      </c>
      <c r="N169" s="1"/>
      <c r="O169" s="1"/>
    </row>
    <row r="170" spans="1:15" ht="12.75" customHeight="1">
      <c r="A170" s="30">
        <v>160</v>
      </c>
      <c r="B170" s="308" t="s">
        <v>360</v>
      </c>
      <c r="C170" s="298">
        <v>115.55</v>
      </c>
      <c r="D170" s="299">
        <v>116.03333333333335</v>
      </c>
      <c r="E170" s="299">
        <v>114.36666666666669</v>
      </c>
      <c r="F170" s="299">
        <v>113.18333333333334</v>
      </c>
      <c r="G170" s="299">
        <v>111.51666666666668</v>
      </c>
      <c r="H170" s="299">
        <v>117.2166666666667</v>
      </c>
      <c r="I170" s="299">
        <v>118.88333333333335</v>
      </c>
      <c r="J170" s="299">
        <v>120.06666666666671</v>
      </c>
      <c r="K170" s="298">
        <v>117.7</v>
      </c>
      <c r="L170" s="298">
        <v>114.85</v>
      </c>
      <c r="M170" s="298">
        <v>1.1276999999999999</v>
      </c>
      <c r="N170" s="1"/>
      <c r="O170" s="1"/>
    </row>
    <row r="171" spans="1:15" ht="12.75" customHeight="1">
      <c r="A171" s="30">
        <v>161</v>
      </c>
      <c r="B171" s="308" t="s">
        <v>256</v>
      </c>
      <c r="C171" s="298">
        <v>2445.65</v>
      </c>
      <c r="D171" s="299">
        <v>2466.8833333333332</v>
      </c>
      <c r="E171" s="299">
        <v>2418.7666666666664</v>
      </c>
      <c r="F171" s="299">
        <v>2391.8833333333332</v>
      </c>
      <c r="G171" s="299">
        <v>2343.7666666666664</v>
      </c>
      <c r="H171" s="299">
        <v>2493.7666666666664</v>
      </c>
      <c r="I171" s="299">
        <v>2541.8833333333332</v>
      </c>
      <c r="J171" s="299">
        <v>2568.7666666666664</v>
      </c>
      <c r="K171" s="298">
        <v>2515</v>
      </c>
      <c r="L171" s="298">
        <v>2440</v>
      </c>
      <c r="M171" s="298">
        <v>1.4677500000000001</v>
      </c>
      <c r="N171" s="1"/>
      <c r="O171" s="1"/>
    </row>
    <row r="172" spans="1:15" ht="12.75" customHeight="1">
      <c r="A172" s="30">
        <v>162</v>
      </c>
      <c r="B172" s="308" t="s">
        <v>361</v>
      </c>
      <c r="C172" s="298">
        <v>1496.5</v>
      </c>
      <c r="D172" s="299">
        <v>1497.2</v>
      </c>
      <c r="E172" s="299">
        <v>1489.5</v>
      </c>
      <c r="F172" s="299">
        <v>1482.5</v>
      </c>
      <c r="G172" s="299">
        <v>1474.8</v>
      </c>
      <c r="H172" s="299">
        <v>1504.2</v>
      </c>
      <c r="I172" s="299">
        <v>1511.9000000000003</v>
      </c>
      <c r="J172" s="299">
        <v>1518.9</v>
      </c>
      <c r="K172" s="298">
        <v>1504.9</v>
      </c>
      <c r="L172" s="298">
        <v>1490.2</v>
      </c>
      <c r="M172" s="298">
        <v>0.10054</v>
      </c>
      <c r="N172" s="1"/>
      <c r="O172" s="1"/>
    </row>
    <row r="173" spans="1:15" ht="12.75" customHeight="1">
      <c r="A173" s="30">
        <v>163</v>
      </c>
      <c r="B173" s="308" t="s">
        <v>867</v>
      </c>
      <c r="C173" s="298">
        <v>466.2</v>
      </c>
      <c r="D173" s="299">
        <v>467.09999999999997</v>
      </c>
      <c r="E173" s="299">
        <v>461.09999999999991</v>
      </c>
      <c r="F173" s="299">
        <v>455.99999999999994</v>
      </c>
      <c r="G173" s="299">
        <v>449.99999999999989</v>
      </c>
      <c r="H173" s="299">
        <v>472.19999999999993</v>
      </c>
      <c r="I173" s="299">
        <v>478.20000000000005</v>
      </c>
      <c r="J173" s="299">
        <v>483.29999999999995</v>
      </c>
      <c r="K173" s="298">
        <v>473.1</v>
      </c>
      <c r="L173" s="298">
        <v>462</v>
      </c>
      <c r="M173" s="298">
        <v>0.23174</v>
      </c>
      <c r="N173" s="1"/>
      <c r="O173" s="1"/>
    </row>
    <row r="174" spans="1:15" ht="12.75" customHeight="1">
      <c r="A174" s="30">
        <v>164</v>
      </c>
      <c r="B174" s="308" t="s">
        <v>104</v>
      </c>
      <c r="C174" s="298">
        <v>385.7</v>
      </c>
      <c r="D174" s="299">
        <v>384.2833333333333</v>
      </c>
      <c r="E174" s="299">
        <v>380.76666666666659</v>
      </c>
      <c r="F174" s="299">
        <v>375.83333333333331</v>
      </c>
      <c r="G174" s="299">
        <v>372.31666666666661</v>
      </c>
      <c r="H174" s="299">
        <v>389.21666666666658</v>
      </c>
      <c r="I174" s="299">
        <v>392.73333333333323</v>
      </c>
      <c r="J174" s="299">
        <v>397.66666666666657</v>
      </c>
      <c r="K174" s="298">
        <v>387.8</v>
      </c>
      <c r="L174" s="298">
        <v>379.35</v>
      </c>
      <c r="M174" s="298">
        <v>8.3451799999999992</v>
      </c>
      <c r="N174" s="1"/>
      <c r="O174" s="1"/>
    </row>
    <row r="175" spans="1:15" ht="12.75" customHeight="1">
      <c r="A175" s="30">
        <v>165</v>
      </c>
      <c r="B175" s="308" t="s">
        <v>868</v>
      </c>
      <c r="C175" s="298">
        <v>984.1</v>
      </c>
      <c r="D175" s="299">
        <v>992.0333333333333</v>
      </c>
      <c r="E175" s="299">
        <v>974.06666666666661</v>
      </c>
      <c r="F175" s="299">
        <v>964.0333333333333</v>
      </c>
      <c r="G175" s="299">
        <v>946.06666666666661</v>
      </c>
      <c r="H175" s="299">
        <v>1002.0666666666666</v>
      </c>
      <c r="I175" s="299">
        <v>1020.0333333333333</v>
      </c>
      <c r="J175" s="299">
        <v>1030.0666666666666</v>
      </c>
      <c r="K175" s="298">
        <v>1010</v>
      </c>
      <c r="L175" s="298">
        <v>982</v>
      </c>
      <c r="M175" s="298">
        <v>0.88068999999999997</v>
      </c>
      <c r="N175" s="1"/>
      <c r="O175" s="1"/>
    </row>
    <row r="176" spans="1:15" ht="12.75" customHeight="1">
      <c r="A176" s="30">
        <v>166</v>
      </c>
      <c r="B176" s="308" t="s">
        <v>362</v>
      </c>
      <c r="C176" s="298">
        <v>1062.8499999999999</v>
      </c>
      <c r="D176" s="299">
        <v>1067.6000000000001</v>
      </c>
      <c r="E176" s="299">
        <v>1055.2500000000002</v>
      </c>
      <c r="F176" s="299">
        <v>1047.6500000000001</v>
      </c>
      <c r="G176" s="299">
        <v>1035.3000000000002</v>
      </c>
      <c r="H176" s="299">
        <v>1075.2000000000003</v>
      </c>
      <c r="I176" s="299">
        <v>1087.5500000000002</v>
      </c>
      <c r="J176" s="299">
        <v>1095.1500000000003</v>
      </c>
      <c r="K176" s="298">
        <v>1079.95</v>
      </c>
      <c r="L176" s="298">
        <v>1060</v>
      </c>
      <c r="M176" s="298">
        <v>0.10563</v>
      </c>
      <c r="N176" s="1"/>
      <c r="O176" s="1"/>
    </row>
    <row r="177" spans="1:15" ht="12.75" customHeight="1">
      <c r="A177" s="30">
        <v>167</v>
      </c>
      <c r="B177" s="308" t="s">
        <v>257</v>
      </c>
      <c r="C177" s="298">
        <v>512.65</v>
      </c>
      <c r="D177" s="299">
        <v>515.58333333333337</v>
      </c>
      <c r="E177" s="299">
        <v>509.06666666666672</v>
      </c>
      <c r="F177" s="299">
        <v>505.48333333333335</v>
      </c>
      <c r="G177" s="299">
        <v>498.9666666666667</v>
      </c>
      <c r="H177" s="299">
        <v>519.16666666666674</v>
      </c>
      <c r="I177" s="299">
        <v>525.68333333333339</v>
      </c>
      <c r="J177" s="299">
        <v>529.26666666666677</v>
      </c>
      <c r="K177" s="298">
        <v>522.1</v>
      </c>
      <c r="L177" s="298">
        <v>512</v>
      </c>
      <c r="M177" s="298">
        <v>0.26511000000000001</v>
      </c>
      <c r="N177" s="1"/>
      <c r="O177" s="1"/>
    </row>
    <row r="178" spans="1:15" ht="12.75" customHeight="1">
      <c r="A178" s="30">
        <v>168</v>
      </c>
      <c r="B178" s="308" t="s">
        <v>107</v>
      </c>
      <c r="C178" s="298">
        <v>872.5</v>
      </c>
      <c r="D178" s="299">
        <v>870.5</v>
      </c>
      <c r="E178" s="299">
        <v>863</v>
      </c>
      <c r="F178" s="299">
        <v>853.5</v>
      </c>
      <c r="G178" s="299">
        <v>846</v>
      </c>
      <c r="H178" s="299">
        <v>880</v>
      </c>
      <c r="I178" s="299">
        <v>887.5</v>
      </c>
      <c r="J178" s="299">
        <v>897</v>
      </c>
      <c r="K178" s="298">
        <v>878</v>
      </c>
      <c r="L178" s="298">
        <v>861</v>
      </c>
      <c r="M178" s="298">
        <v>9.25854</v>
      </c>
      <c r="N178" s="1"/>
      <c r="O178" s="1"/>
    </row>
    <row r="179" spans="1:15" ht="12.75" customHeight="1">
      <c r="A179" s="30">
        <v>169</v>
      </c>
      <c r="B179" s="308" t="s">
        <v>258</v>
      </c>
      <c r="C179" s="298">
        <v>438.95</v>
      </c>
      <c r="D179" s="299">
        <v>441.5</v>
      </c>
      <c r="E179" s="299">
        <v>434.6</v>
      </c>
      <c r="F179" s="299">
        <v>430.25</v>
      </c>
      <c r="G179" s="299">
        <v>423.35</v>
      </c>
      <c r="H179" s="299">
        <v>445.85</v>
      </c>
      <c r="I179" s="299">
        <v>452.75</v>
      </c>
      <c r="J179" s="299">
        <v>457.1</v>
      </c>
      <c r="K179" s="298">
        <v>448.4</v>
      </c>
      <c r="L179" s="298">
        <v>437.15</v>
      </c>
      <c r="M179" s="298">
        <v>0.68616999999999995</v>
      </c>
      <c r="N179" s="1"/>
      <c r="O179" s="1"/>
    </row>
    <row r="180" spans="1:15" ht="12.75" customHeight="1">
      <c r="A180" s="30">
        <v>170</v>
      </c>
      <c r="B180" s="308" t="s">
        <v>108</v>
      </c>
      <c r="C180" s="298">
        <v>1321.95</v>
      </c>
      <c r="D180" s="299">
        <v>1320.85</v>
      </c>
      <c r="E180" s="299">
        <v>1301.6999999999998</v>
      </c>
      <c r="F180" s="299">
        <v>1281.4499999999998</v>
      </c>
      <c r="G180" s="299">
        <v>1262.2999999999997</v>
      </c>
      <c r="H180" s="299">
        <v>1341.1</v>
      </c>
      <c r="I180" s="299">
        <v>1360.25</v>
      </c>
      <c r="J180" s="299">
        <v>1380.5</v>
      </c>
      <c r="K180" s="298">
        <v>1340</v>
      </c>
      <c r="L180" s="298">
        <v>1300.5999999999999</v>
      </c>
      <c r="M180" s="298">
        <v>5.3299099999999999</v>
      </c>
      <c r="N180" s="1"/>
      <c r="O180" s="1"/>
    </row>
    <row r="181" spans="1:15" ht="12.75" customHeight="1">
      <c r="A181" s="30">
        <v>171</v>
      </c>
      <c r="B181" s="308" t="s">
        <v>109</v>
      </c>
      <c r="C181" s="298">
        <v>301.60000000000002</v>
      </c>
      <c r="D181" s="299">
        <v>299.53333333333336</v>
      </c>
      <c r="E181" s="299">
        <v>294.91666666666674</v>
      </c>
      <c r="F181" s="299">
        <v>288.23333333333341</v>
      </c>
      <c r="G181" s="299">
        <v>283.61666666666679</v>
      </c>
      <c r="H181" s="299">
        <v>306.2166666666667</v>
      </c>
      <c r="I181" s="299">
        <v>310.83333333333337</v>
      </c>
      <c r="J181" s="299">
        <v>317.51666666666665</v>
      </c>
      <c r="K181" s="298">
        <v>304.14999999999998</v>
      </c>
      <c r="L181" s="298">
        <v>292.85000000000002</v>
      </c>
      <c r="M181" s="298">
        <v>19.420500000000001</v>
      </c>
      <c r="N181" s="1"/>
      <c r="O181" s="1"/>
    </row>
    <row r="182" spans="1:15" ht="12.75" customHeight="1">
      <c r="A182" s="30">
        <v>172</v>
      </c>
      <c r="B182" s="308" t="s">
        <v>363</v>
      </c>
      <c r="C182" s="298">
        <v>407.65</v>
      </c>
      <c r="D182" s="299">
        <v>409.75</v>
      </c>
      <c r="E182" s="299">
        <v>402.7</v>
      </c>
      <c r="F182" s="299">
        <v>397.75</v>
      </c>
      <c r="G182" s="299">
        <v>390.7</v>
      </c>
      <c r="H182" s="299">
        <v>414.7</v>
      </c>
      <c r="I182" s="299">
        <v>421.74999999999994</v>
      </c>
      <c r="J182" s="299">
        <v>426.7</v>
      </c>
      <c r="K182" s="298">
        <v>416.8</v>
      </c>
      <c r="L182" s="298">
        <v>404.8</v>
      </c>
      <c r="M182" s="298">
        <v>2.42882</v>
      </c>
      <c r="N182" s="1"/>
      <c r="O182" s="1"/>
    </row>
    <row r="183" spans="1:15" ht="12.75" customHeight="1">
      <c r="A183" s="30">
        <v>173</v>
      </c>
      <c r="B183" s="308" t="s">
        <v>110</v>
      </c>
      <c r="C183" s="298">
        <v>1399.15</v>
      </c>
      <c r="D183" s="299">
        <v>1397.8833333333334</v>
      </c>
      <c r="E183" s="299">
        <v>1389.5666666666668</v>
      </c>
      <c r="F183" s="299">
        <v>1379.9833333333333</v>
      </c>
      <c r="G183" s="299">
        <v>1371.6666666666667</v>
      </c>
      <c r="H183" s="299">
        <v>1407.4666666666669</v>
      </c>
      <c r="I183" s="299">
        <v>1415.7833333333335</v>
      </c>
      <c r="J183" s="299">
        <v>1425.366666666667</v>
      </c>
      <c r="K183" s="298">
        <v>1406.2</v>
      </c>
      <c r="L183" s="298">
        <v>1388.3</v>
      </c>
      <c r="M183" s="298">
        <v>4.6862599999999999</v>
      </c>
      <c r="N183" s="1"/>
      <c r="O183" s="1"/>
    </row>
    <row r="184" spans="1:15" ht="12.75" customHeight="1">
      <c r="A184" s="30">
        <v>174</v>
      </c>
      <c r="B184" s="308" t="s">
        <v>364</v>
      </c>
      <c r="C184" s="298">
        <v>395.4</v>
      </c>
      <c r="D184" s="299">
        <v>399.84999999999997</v>
      </c>
      <c r="E184" s="299">
        <v>386.69999999999993</v>
      </c>
      <c r="F184" s="299">
        <v>377.99999999999994</v>
      </c>
      <c r="G184" s="299">
        <v>364.84999999999991</v>
      </c>
      <c r="H184" s="299">
        <v>408.54999999999995</v>
      </c>
      <c r="I184" s="299">
        <v>421.69999999999993</v>
      </c>
      <c r="J184" s="299">
        <v>430.4</v>
      </c>
      <c r="K184" s="298">
        <v>413</v>
      </c>
      <c r="L184" s="298">
        <v>391.15</v>
      </c>
      <c r="M184" s="298">
        <v>1.7998700000000001</v>
      </c>
      <c r="N184" s="1"/>
      <c r="O184" s="1"/>
    </row>
    <row r="185" spans="1:15" ht="12.75" customHeight="1">
      <c r="A185" s="30">
        <v>175</v>
      </c>
      <c r="B185" s="308" t="s">
        <v>366</v>
      </c>
      <c r="C185" s="298">
        <v>1691.35</v>
      </c>
      <c r="D185" s="299">
        <v>1693.9166666666667</v>
      </c>
      <c r="E185" s="299">
        <v>1677.4333333333334</v>
      </c>
      <c r="F185" s="299">
        <v>1663.5166666666667</v>
      </c>
      <c r="G185" s="299">
        <v>1647.0333333333333</v>
      </c>
      <c r="H185" s="299">
        <v>1707.8333333333335</v>
      </c>
      <c r="I185" s="299">
        <v>1724.3166666666666</v>
      </c>
      <c r="J185" s="299">
        <v>1738.2333333333336</v>
      </c>
      <c r="K185" s="298">
        <v>1710.4</v>
      </c>
      <c r="L185" s="298">
        <v>1680</v>
      </c>
      <c r="M185" s="298">
        <v>9.3310000000000004E-2</v>
      </c>
      <c r="N185" s="1"/>
      <c r="O185" s="1"/>
    </row>
    <row r="186" spans="1:15" ht="12.75" customHeight="1">
      <c r="A186" s="30">
        <v>176</v>
      </c>
      <c r="B186" s="308" t="s">
        <v>367</v>
      </c>
      <c r="C186" s="298">
        <v>709.55</v>
      </c>
      <c r="D186" s="299">
        <v>713.80000000000007</v>
      </c>
      <c r="E186" s="299">
        <v>703.75000000000011</v>
      </c>
      <c r="F186" s="299">
        <v>697.95</v>
      </c>
      <c r="G186" s="299">
        <v>687.90000000000009</v>
      </c>
      <c r="H186" s="299">
        <v>719.60000000000014</v>
      </c>
      <c r="I186" s="299">
        <v>729.65000000000009</v>
      </c>
      <c r="J186" s="299">
        <v>735.45000000000016</v>
      </c>
      <c r="K186" s="298">
        <v>723.85</v>
      </c>
      <c r="L186" s="298">
        <v>708</v>
      </c>
      <c r="M186" s="298">
        <v>1.6787099999999999</v>
      </c>
      <c r="N186" s="1"/>
      <c r="O186" s="1"/>
    </row>
    <row r="187" spans="1:15" ht="12.75" customHeight="1">
      <c r="A187" s="30">
        <v>177</v>
      </c>
      <c r="B187" s="308" t="s">
        <v>368</v>
      </c>
      <c r="C187" s="298">
        <v>304</v>
      </c>
      <c r="D187" s="299">
        <v>307.28333333333336</v>
      </c>
      <c r="E187" s="299">
        <v>297.11666666666673</v>
      </c>
      <c r="F187" s="299">
        <v>290.23333333333335</v>
      </c>
      <c r="G187" s="299">
        <v>280.06666666666672</v>
      </c>
      <c r="H187" s="299">
        <v>314.16666666666674</v>
      </c>
      <c r="I187" s="299">
        <v>324.33333333333337</v>
      </c>
      <c r="J187" s="299">
        <v>331.21666666666675</v>
      </c>
      <c r="K187" s="298">
        <v>317.45</v>
      </c>
      <c r="L187" s="298">
        <v>300.39999999999998</v>
      </c>
      <c r="M187" s="298">
        <v>2.27582</v>
      </c>
      <c r="N187" s="1"/>
      <c r="O187" s="1"/>
    </row>
    <row r="188" spans="1:15" ht="12.75" customHeight="1">
      <c r="A188" s="30">
        <v>178</v>
      </c>
      <c r="B188" s="308" t="s">
        <v>369</v>
      </c>
      <c r="C188" s="298">
        <v>3109.35</v>
      </c>
      <c r="D188" s="299">
        <v>3141.4500000000003</v>
      </c>
      <c r="E188" s="299">
        <v>3038.0000000000005</v>
      </c>
      <c r="F188" s="299">
        <v>2966.65</v>
      </c>
      <c r="G188" s="299">
        <v>2863.2000000000003</v>
      </c>
      <c r="H188" s="299">
        <v>3212.8000000000006</v>
      </c>
      <c r="I188" s="299">
        <v>3316.2500000000005</v>
      </c>
      <c r="J188" s="299">
        <v>3387.6000000000008</v>
      </c>
      <c r="K188" s="298">
        <v>3244.9</v>
      </c>
      <c r="L188" s="298">
        <v>3070.1</v>
      </c>
      <c r="M188" s="298">
        <v>2.1726000000000001</v>
      </c>
      <c r="N188" s="1"/>
      <c r="O188" s="1"/>
    </row>
    <row r="189" spans="1:15" ht="12.75" customHeight="1">
      <c r="A189" s="30">
        <v>179</v>
      </c>
      <c r="B189" s="308" t="s">
        <v>111</v>
      </c>
      <c r="C189" s="298">
        <v>454.55</v>
      </c>
      <c r="D189" s="299">
        <v>454.7833333333333</v>
      </c>
      <c r="E189" s="299">
        <v>448.11666666666662</v>
      </c>
      <c r="F189" s="299">
        <v>441.68333333333334</v>
      </c>
      <c r="G189" s="299">
        <v>435.01666666666665</v>
      </c>
      <c r="H189" s="299">
        <v>461.21666666666658</v>
      </c>
      <c r="I189" s="299">
        <v>467.88333333333333</v>
      </c>
      <c r="J189" s="299">
        <v>474.31666666666655</v>
      </c>
      <c r="K189" s="298">
        <v>461.45</v>
      </c>
      <c r="L189" s="298">
        <v>448.35</v>
      </c>
      <c r="M189" s="298">
        <v>19.868919999999999</v>
      </c>
      <c r="N189" s="1"/>
      <c r="O189" s="1"/>
    </row>
    <row r="190" spans="1:15" ht="12.75" customHeight="1">
      <c r="A190" s="30">
        <v>180</v>
      </c>
      <c r="B190" s="308" t="s">
        <v>370</v>
      </c>
      <c r="C190" s="298">
        <v>616.1</v>
      </c>
      <c r="D190" s="299">
        <v>618.01666666666677</v>
      </c>
      <c r="E190" s="299">
        <v>610.58333333333348</v>
      </c>
      <c r="F190" s="299">
        <v>605.06666666666672</v>
      </c>
      <c r="G190" s="299">
        <v>597.63333333333344</v>
      </c>
      <c r="H190" s="299">
        <v>623.53333333333353</v>
      </c>
      <c r="I190" s="299">
        <v>630.9666666666667</v>
      </c>
      <c r="J190" s="299">
        <v>636.48333333333358</v>
      </c>
      <c r="K190" s="298">
        <v>625.45000000000005</v>
      </c>
      <c r="L190" s="298">
        <v>612.5</v>
      </c>
      <c r="M190" s="298">
        <v>7.4163300000000003</v>
      </c>
      <c r="N190" s="1"/>
      <c r="O190" s="1"/>
    </row>
    <row r="191" spans="1:15" ht="12.75" customHeight="1">
      <c r="A191" s="30">
        <v>181</v>
      </c>
      <c r="B191" s="308" t="s">
        <v>371</v>
      </c>
      <c r="C191" s="298">
        <v>79.099999999999994</v>
      </c>
      <c r="D191" s="299">
        <v>79.233333333333334</v>
      </c>
      <c r="E191" s="299">
        <v>78.016666666666666</v>
      </c>
      <c r="F191" s="299">
        <v>76.933333333333337</v>
      </c>
      <c r="G191" s="299">
        <v>75.716666666666669</v>
      </c>
      <c r="H191" s="299">
        <v>80.316666666666663</v>
      </c>
      <c r="I191" s="299">
        <v>81.533333333333331</v>
      </c>
      <c r="J191" s="299">
        <v>82.61666666666666</v>
      </c>
      <c r="K191" s="298">
        <v>80.45</v>
      </c>
      <c r="L191" s="298">
        <v>78.150000000000006</v>
      </c>
      <c r="M191" s="298">
        <v>3.2749999999999999</v>
      </c>
      <c r="N191" s="1"/>
      <c r="O191" s="1"/>
    </row>
    <row r="192" spans="1:15" ht="12.75" customHeight="1">
      <c r="A192" s="30">
        <v>182</v>
      </c>
      <c r="B192" s="308" t="s">
        <v>372</v>
      </c>
      <c r="C192" s="298">
        <v>136.6</v>
      </c>
      <c r="D192" s="299">
        <v>136.18333333333334</v>
      </c>
      <c r="E192" s="299">
        <v>135.11666666666667</v>
      </c>
      <c r="F192" s="299">
        <v>133.63333333333333</v>
      </c>
      <c r="G192" s="299">
        <v>132.56666666666666</v>
      </c>
      <c r="H192" s="299">
        <v>137.66666666666669</v>
      </c>
      <c r="I192" s="299">
        <v>138.73333333333335</v>
      </c>
      <c r="J192" s="299">
        <v>140.2166666666667</v>
      </c>
      <c r="K192" s="298">
        <v>137.25</v>
      </c>
      <c r="L192" s="298">
        <v>134.69999999999999</v>
      </c>
      <c r="M192" s="298">
        <v>6.8690800000000003</v>
      </c>
      <c r="N192" s="1"/>
      <c r="O192" s="1"/>
    </row>
    <row r="193" spans="1:15" ht="12.75" customHeight="1">
      <c r="A193" s="30">
        <v>183</v>
      </c>
      <c r="B193" s="308" t="s">
        <v>259</v>
      </c>
      <c r="C193" s="298">
        <v>227.25</v>
      </c>
      <c r="D193" s="299">
        <v>228.1</v>
      </c>
      <c r="E193" s="299">
        <v>224.25</v>
      </c>
      <c r="F193" s="299">
        <v>221.25</v>
      </c>
      <c r="G193" s="299">
        <v>217.4</v>
      </c>
      <c r="H193" s="299">
        <v>231.1</v>
      </c>
      <c r="I193" s="299">
        <v>234.94999999999996</v>
      </c>
      <c r="J193" s="299">
        <v>237.95</v>
      </c>
      <c r="K193" s="298">
        <v>231.95</v>
      </c>
      <c r="L193" s="298">
        <v>225.1</v>
      </c>
      <c r="M193" s="298">
        <v>8.0924300000000002</v>
      </c>
      <c r="N193" s="1"/>
      <c r="O193" s="1"/>
    </row>
    <row r="194" spans="1:15" ht="12.75" customHeight="1">
      <c r="A194" s="30">
        <v>184</v>
      </c>
      <c r="B194" s="308" t="s">
        <v>374</v>
      </c>
      <c r="C194" s="298">
        <v>1050.95</v>
      </c>
      <c r="D194" s="299">
        <v>1060.1499999999999</v>
      </c>
      <c r="E194" s="299">
        <v>1036.7999999999997</v>
      </c>
      <c r="F194" s="299">
        <v>1022.6499999999999</v>
      </c>
      <c r="G194" s="299">
        <v>999.29999999999973</v>
      </c>
      <c r="H194" s="299">
        <v>1074.2999999999997</v>
      </c>
      <c r="I194" s="299">
        <v>1097.6499999999996</v>
      </c>
      <c r="J194" s="299">
        <v>1111.7999999999997</v>
      </c>
      <c r="K194" s="298">
        <v>1083.5</v>
      </c>
      <c r="L194" s="298">
        <v>1046</v>
      </c>
      <c r="M194" s="298">
        <v>1.0936999999999999</v>
      </c>
      <c r="N194" s="1"/>
      <c r="O194" s="1"/>
    </row>
    <row r="195" spans="1:15" ht="12.75" customHeight="1">
      <c r="A195" s="30">
        <v>185</v>
      </c>
      <c r="B195" s="308" t="s">
        <v>113</v>
      </c>
      <c r="C195" s="298">
        <v>917.75</v>
      </c>
      <c r="D195" s="299">
        <v>919.58333333333337</v>
      </c>
      <c r="E195" s="299">
        <v>903.16666666666674</v>
      </c>
      <c r="F195" s="299">
        <v>888.58333333333337</v>
      </c>
      <c r="G195" s="299">
        <v>872.16666666666674</v>
      </c>
      <c r="H195" s="299">
        <v>934.16666666666674</v>
      </c>
      <c r="I195" s="299">
        <v>950.58333333333348</v>
      </c>
      <c r="J195" s="299">
        <v>965.16666666666674</v>
      </c>
      <c r="K195" s="298">
        <v>936</v>
      </c>
      <c r="L195" s="298">
        <v>905</v>
      </c>
      <c r="M195" s="298">
        <v>128.74341999999999</v>
      </c>
      <c r="N195" s="1"/>
      <c r="O195" s="1"/>
    </row>
    <row r="196" spans="1:15" ht="12.75" customHeight="1">
      <c r="A196" s="30">
        <v>186</v>
      </c>
      <c r="B196" s="308" t="s">
        <v>115</v>
      </c>
      <c r="C196" s="298">
        <v>1906.85</v>
      </c>
      <c r="D196" s="299">
        <v>1912.2833333333331</v>
      </c>
      <c r="E196" s="299">
        <v>1890.5166666666662</v>
      </c>
      <c r="F196" s="299">
        <v>1874.1833333333332</v>
      </c>
      <c r="G196" s="299">
        <v>1852.4166666666663</v>
      </c>
      <c r="H196" s="299">
        <v>1928.6166666666661</v>
      </c>
      <c r="I196" s="299">
        <v>1950.383333333333</v>
      </c>
      <c r="J196" s="299">
        <v>1966.716666666666</v>
      </c>
      <c r="K196" s="298">
        <v>1934.05</v>
      </c>
      <c r="L196" s="298">
        <v>1895.95</v>
      </c>
      <c r="M196" s="298">
        <v>1.3826499999999999</v>
      </c>
      <c r="N196" s="1"/>
      <c r="O196" s="1"/>
    </row>
    <row r="197" spans="1:15" ht="12.75" customHeight="1">
      <c r="A197" s="30">
        <v>187</v>
      </c>
      <c r="B197" s="308" t="s">
        <v>116</v>
      </c>
      <c r="C197" s="298">
        <v>1357.85</v>
      </c>
      <c r="D197" s="299">
        <v>1368.7666666666667</v>
      </c>
      <c r="E197" s="299">
        <v>1343.3333333333333</v>
      </c>
      <c r="F197" s="299">
        <v>1328.8166666666666</v>
      </c>
      <c r="G197" s="299">
        <v>1303.3833333333332</v>
      </c>
      <c r="H197" s="299">
        <v>1383.2833333333333</v>
      </c>
      <c r="I197" s="299">
        <v>1408.7166666666667</v>
      </c>
      <c r="J197" s="299">
        <v>1423.2333333333333</v>
      </c>
      <c r="K197" s="298">
        <v>1394.2</v>
      </c>
      <c r="L197" s="298">
        <v>1354.25</v>
      </c>
      <c r="M197" s="298">
        <v>79.728049999999996</v>
      </c>
      <c r="N197" s="1"/>
      <c r="O197" s="1"/>
    </row>
    <row r="198" spans="1:15" ht="12.75" customHeight="1">
      <c r="A198" s="30">
        <v>188</v>
      </c>
      <c r="B198" s="308" t="s">
        <v>117</v>
      </c>
      <c r="C198" s="298">
        <v>539.5</v>
      </c>
      <c r="D198" s="299">
        <v>541.26666666666665</v>
      </c>
      <c r="E198" s="299">
        <v>536.7833333333333</v>
      </c>
      <c r="F198" s="299">
        <v>534.06666666666661</v>
      </c>
      <c r="G198" s="299">
        <v>529.58333333333326</v>
      </c>
      <c r="H198" s="299">
        <v>543.98333333333335</v>
      </c>
      <c r="I198" s="299">
        <v>548.4666666666667</v>
      </c>
      <c r="J198" s="299">
        <v>551.18333333333339</v>
      </c>
      <c r="K198" s="298">
        <v>545.75</v>
      </c>
      <c r="L198" s="298">
        <v>538.54999999999995</v>
      </c>
      <c r="M198" s="298">
        <v>11.696249999999999</v>
      </c>
      <c r="N198" s="1"/>
      <c r="O198" s="1"/>
    </row>
    <row r="199" spans="1:15" ht="12.75" customHeight="1">
      <c r="A199" s="30">
        <v>189</v>
      </c>
      <c r="B199" s="308" t="s">
        <v>375</v>
      </c>
      <c r="C199" s="298">
        <v>65.599999999999994</v>
      </c>
      <c r="D199" s="299">
        <v>66.016666666666666</v>
      </c>
      <c r="E199" s="299">
        <v>64.183333333333337</v>
      </c>
      <c r="F199" s="299">
        <v>62.766666666666666</v>
      </c>
      <c r="G199" s="299">
        <v>60.933333333333337</v>
      </c>
      <c r="H199" s="299">
        <v>67.433333333333337</v>
      </c>
      <c r="I199" s="299">
        <v>69.26666666666668</v>
      </c>
      <c r="J199" s="299">
        <v>70.683333333333337</v>
      </c>
      <c r="K199" s="298">
        <v>67.849999999999994</v>
      </c>
      <c r="L199" s="298">
        <v>64.599999999999994</v>
      </c>
      <c r="M199" s="298">
        <v>104.81272</v>
      </c>
      <c r="N199" s="1"/>
      <c r="O199" s="1"/>
    </row>
    <row r="200" spans="1:15" ht="12.75" customHeight="1">
      <c r="A200" s="30">
        <v>190</v>
      </c>
      <c r="B200" s="308" t="s">
        <v>869</v>
      </c>
      <c r="C200" s="298">
        <v>3286.05</v>
      </c>
      <c r="D200" s="299">
        <v>3293.4833333333336</v>
      </c>
      <c r="E200" s="299">
        <v>3267.5666666666671</v>
      </c>
      <c r="F200" s="299">
        <v>3249.0833333333335</v>
      </c>
      <c r="G200" s="299">
        <v>3223.166666666667</v>
      </c>
      <c r="H200" s="299">
        <v>3311.9666666666672</v>
      </c>
      <c r="I200" s="299">
        <v>3337.8833333333332</v>
      </c>
      <c r="J200" s="299">
        <v>3356.3666666666672</v>
      </c>
      <c r="K200" s="298">
        <v>3319.4</v>
      </c>
      <c r="L200" s="298">
        <v>3275</v>
      </c>
      <c r="M200" s="298">
        <v>3.1060000000000001E-2</v>
      </c>
      <c r="N200" s="1"/>
      <c r="O200" s="1"/>
    </row>
    <row r="201" spans="1:15" ht="12.75" customHeight="1">
      <c r="A201" s="30">
        <v>191</v>
      </c>
      <c r="B201" s="308" t="s">
        <v>376</v>
      </c>
      <c r="C201" s="298">
        <v>835.4</v>
      </c>
      <c r="D201" s="299">
        <v>838.08333333333337</v>
      </c>
      <c r="E201" s="299">
        <v>829.81666666666672</v>
      </c>
      <c r="F201" s="299">
        <v>824.23333333333335</v>
      </c>
      <c r="G201" s="299">
        <v>815.9666666666667</v>
      </c>
      <c r="H201" s="299">
        <v>843.66666666666674</v>
      </c>
      <c r="I201" s="299">
        <v>851.93333333333339</v>
      </c>
      <c r="J201" s="299">
        <v>857.51666666666677</v>
      </c>
      <c r="K201" s="298">
        <v>846.35</v>
      </c>
      <c r="L201" s="298">
        <v>832.5</v>
      </c>
      <c r="M201" s="298">
        <v>1.5577000000000001</v>
      </c>
      <c r="N201" s="1"/>
      <c r="O201" s="1"/>
    </row>
    <row r="202" spans="1:15" ht="12.75" customHeight="1">
      <c r="A202" s="30">
        <v>192</v>
      </c>
      <c r="B202" s="308" t="s">
        <v>800</v>
      </c>
      <c r="C202" s="298">
        <v>16.600000000000001</v>
      </c>
      <c r="D202" s="299">
        <v>16.633333333333336</v>
      </c>
      <c r="E202" s="299">
        <v>16.466666666666672</v>
      </c>
      <c r="F202" s="299">
        <v>16.333333333333336</v>
      </c>
      <c r="G202" s="299">
        <v>16.166666666666671</v>
      </c>
      <c r="H202" s="299">
        <v>16.766666666666673</v>
      </c>
      <c r="I202" s="299">
        <v>16.933333333333337</v>
      </c>
      <c r="J202" s="299">
        <v>17.066666666666674</v>
      </c>
      <c r="K202" s="298">
        <v>16.8</v>
      </c>
      <c r="L202" s="298">
        <v>16.5</v>
      </c>
      <c r="M202" s="298">
        <v>7.4905900000000001</v>
      </c>
      <c r="N202" s="1"/>
      <c r="O202" s="1"/>
    </row>
    <row r="203" spans="1:15" ht="12.75" customHeight="1">
      <c r="A203" s="30">
        <v>193</v>
      </c>
      <c r="B203" s="308" t="s">
        <v>377</v>
      </c>
      <c r="C203" s="298">
        <v>906.15</v>
      </c>
      <c r="D203" s="299">
        <v>908.38333333333333</v>
      </c>
      <c r="E203" s="299">
        <v>897.76666666666665</v>
      </c>
      <c r="F203" s="299">
        <v>889.38333333333333</v>
      </c>
      <c r="G203" s="299">
        <v>878.76666666666665</v>
      </c>
      <c r="H203" s="299">
        <v>916.76666666666665</v>
      </c>
      <c r="I203" s="299">
        <v>927.38333333333321</v>
      </c>
      <c r="J203" s="299">
        <v>935.76666666666665</v>
      </c>
      <c r="K203" s="298">
        <v>919</v>
      </c>
      <c r="L203" s="298">
        <v>900</v>
      </c>
      <c r="M203" s="298">
        <v>5.4679999999999999E-2</v>
      </c>
      <c r="N203" s="1"/>
      <c r="O203" s="1"/>
    </row>
    <row r="204" spans="1:15" ht="12.75" customHeight="1">
      <c r="A204" s="30">
        <v>194</v>
      </c>
      <c r="B204" s="308" t="s">
        <v>112</v>
      </c>
      <c r="C204" s="298">
        <v>1228.55</v>
      </c>
      <c r="D204" s="299">
        <v>1231.3833333333334</v>
      </c>
      <c r="E204" s="299">
        <v>1219.7666666666669</v>
      </c>
      <c r="F204" s="299">
        <v>1210.9833333333333</v>
      </c>
      <c r="G204" s="299">
        <v>1199.3666666666668</v>
      </c>
      <c r="H204" s="299">
        <v>1240.166666666667</v>
      </c>
      <c r="I204" s="299">
        <v>1251.7833333333333</v>
      </c>
      <c r="J204" s="299">
        <v>1260.5666666666671</v>
      </c>
      <c r="K204" s="298">
        <v>1243</v>
      </c>
      <c r="L204" s="298">
        <v>1222.5999999999999</v>
      </c>
      <c r="M204" s="298">
        <v>6.9987599999999999</v>
      </c>
      <c r="N204" s="1"/>
      <c r="O204" s="1"/>
    </row>
    <row r="205" spans="1:15" ht="12.75" customHeight="1">
      <c r="A205" s="30">
        <v>195</v>
      </c>
      <c r="B205" s="308" t="s">
        <v>379</v>
      </c>
      <c r="C205" s="298">
        <v>103.45</v>
      </c>
      <c r="D205" s="299">
        <v>104.16666666666667</v>
      </c>
      <c r="E205" s="299">
        <v>102.38333333333334</v>
      </c>
      <c r="F205" s="299">
        <v>101.31666666666666</v>
      </c>
      <c r="G205" s="299">
        <v>99.533333333333331</v>
      </c>
      <c r="H205" s="299">
        <v>105.23333333333335</v>
      </c>
      <c r="I205" s="299">
        <v>107.01666666666668</v>
      </c>
      <c r="J205" s="299">
        <v>108.08333333333336</v>
      </c>
      <c r="K205" s="298">
        <v>105.95</v>
      </c>
      <c r="L205" s="298">
        <v>103.1</v>
      </c>
      <c r="M205" s="298">
        <v>5.2232799999999999</v>
      </c>
      <c r="N205" s="1"/>
      <c r="O205" s="1"/>
    </row>
    <row r="206" spans="1:15" ht="12.75" customHeight="1">
      <c r="A206" s="30">
        <v>196</v>
      </c>
      <c r="B206" s="308" t="s">
        <v>118</v>
      </c>
      <c r="C206" s="298">
        <v>2843.35</v>
      </c>
      <c r="D206" s="299">
        <v>2856.7166666666667</v>
      </c>
      <c r="E206" s="299">
        <v>2821.6333333333332</v>
      </c>
      <c r="F206" s="299">
        <v>2799.9166666666665</v>
      </c>
      <c r="G206" s="299">
        <v>2764.833333333333</v>
      </c>
      <c r="H206" s="299">
        <v>2878.4333333333334</v>
      </c>
      <c r="I206" s="299">
        <v>2913.5166666666664</v>
      </c>
      <c r="J206" s="299">
        <v>2935.2333333333336</v>
      </c>
      <c r="K206" s="298">
        <v>2891.8</v>
      </c>
      <c r="L206" s="298">
        <v>2835</v>
      </c>
      <c r="M206" s="298">
        <v>5.3991699999999998</v>
      </c>
      <c r="N206" s="1"/>
      <c r="O206" s="1"/>
    </row>
    <row r="207" spans="1:15" ht="12.75" customHeight="1">
      <c r="A207" s="30">
        <v>197</v>
      </c>
      <c r="B207" s="308" t="s">
        <v>790</v>
      </c>
      <c r="C207" s="298">
        <v>251.05</v>
      </c>
      <c r="D207" s="299">
        <v>250.75</v>
      </c>
      <c r="E207" s="299">
        <v>245.39999999999998</v>
      </c>
      <c r="F207" s="299">
        <v>239.74999999999997</v>
      </c>
      <c r="G207" s="299">
        <v>234.39999999999995</v>
      </c>
      <c r="H207" s="299">
        <v>256.39999999999998</v>
      </c>
      <c r="I207" s="299">
        <v>261.75</v>
      </c>
      <c r="J207" s="299">
        <v>267.40000000000003</v>
      </c>
      <c r="K207" s="298">
        <v>256.10000000000002</v>
      </c>
      <c r="L207" s="298">
        <v>245.1</v>
      </c>
      <c r="M207" s="298">
        <v>12.93032</v>
      </c>
      <c r="N207" s="1"/>
      <c r="O207" s="1"/>
    </row>
    <row r="208" spans="1:15" ht="12.75" customHeight="1">
      <c r="A208" s="30">
        <v>198</v>
      </c>
      <c r="B208" s="308" t="s">
        <v>120</v>
      </c>
      <c r="C208" s="298">
        <v>348.9</v>
      </c>
      <c r="D208" s="299">
        <v>348.26666666666665</v>
      </c>
      <c r="E208" s="299">
        <v>344.63333333333333</v>
      </c>
      <c r="F208" s="299">
        <v>340.36666666666667</v>
      </c>
      <c r="G208" s="299">
        <v>336.73333333333335</v>
      </c>
      <c r="H208" s="299">
        <v>352.5333333333333</v>
      </c>
      <c r="I208" s="299">
        <v>356.16666666666663</v>
      </c>
      <c r="J208" s="299">
        <v>360.43333333333328</v>
      </c>
      <c r="K208" s="298">
        <v>351.9</v>
      </c>
      <c r="L208" s="298">
        <v>344</v>
      </c>
      <c r="M208" s="298">
        <v>136.90887000000001</v>
      </c>
      <c r="N208" s="1"/>
      <c r="O208" s="1"/>
    </row>
    <row r="209" spans="1:15" ht="12.75" customHeight="1">
      <c r="A209" s="30">
        <v>199</v>
      </c>
      <c r="B209" s="308" t="s">
        <v>801</v>
      </c>
      <c r="C209" s="298">
        <v>1268.4000000000001</v>
      </c>
      <c r="D209" s="299">
        <v>1252.9666666666667</v>
      </c>
      <c r="E209" s="299">
        <v>1233.9333333333334</v>
      </c>
      <c r="F209" s="299">
        <v>1199.4666666666667</v>
      </c>
      <c r="G209" s="299">
        <v>1180.4333333333334</v>
      </c>
      <c r="H209" s="299">
        <v>1287.4333333333334</v>
      </c>
      <c r="I209" s="299">
        <v>1306.4666666666667</v>
      </c>
      <c r="J209" s="299">
        <v>1340.9333333333334</v>
      </c>
      <c r="K209" s="298">
        <v>1272</v>
      </c>
      <c r="L209" s="298">
        <v>1218.5</v>
      </c>
      <c r="M209" s="298">
        <v>2.8037899999999998</v>
      </c>
      <c r="N209" s="1"/>
      <c r="O209" s="1"/>
    </row>
    <row r="210" spans="1:15" ht="12.75" customHeight="1">
      <c r="A210" s="30">
        <v>200</v>
      </c>
      <c r="B210" s="308" t="s">
        <v>260</v>
      </c>
      <c r="C210" s="298">
        <v>1724.1</v>
      </c>
      <c r="D210" s="299">
        <v>1733.1666666666667</v>
      </c>
      <c r="E210" s="299">
        <v>1711.0333333333335</v>
      </c>
      <c r="F210" s="299">
        <v>1697.9666666666667</v>
      </c>
      <c r="G210" s="299">
        <v>1675.8333333333335</v>
      </c>
      <c r="H210" s="299">
        <v>1746.2333333333336</v>
      </c>
      <c r="I210" s="299">
        <v>1768.3666666666668</v>
      </c>
      <c r="J210" s="299">
        <v>1781.4333333333336</v>
      </c>
      <c r="K210" s="298">
        <v>1755.3</v>
      </c>
      <c r="L210" s="298">
        <v>1720.1</v>
      </c>
      <c r="M210" s="298">
        <v>7.6984899999999996</v>
      </c>
      <c r="N210" s="1"/>
      <c r="O210" s="1"/>
    </row>
    <row r="211" spans="1:15" ht="12.75" customHeight="1">
      <c r="A211" s="30">
        <v>201</v>
      </c>
      <c r="B211" s="308" t="s">
        <v>380</v>
      </c>
      <c r="C211" s="298">
        <v>91.1</v>
      </c>
      <c r="D211" s="299">
        <v>90.5</v>
      </c>
      <c r="E211" s="299">
        <v>89.6</v>
      </c>
      <c r="F211" s="299">
        <v>88.1</v>
      </c>
      <c r="G211" s="299">
        <v>87.199999999999989</v>
      </c>
      <c r="H211" s="299">
        <v>92</v>
      </c>
      <c r="I211" s="299">
        <v>92.9</v>
      </c>
      <c r="J211" s="299">
        <v>94.4</v>
      </c>
      <c r="K211" s="298">
        <v>91.4</v>
      </c>
      <c r="L211" s="298">
        <v>89</v>
      </c>
      <c r="M211" s="298">
        <v>36.406509999999997</v>
      </c>
      <c r="N211" s="1"/>
      <c r="O211" s="1"/>
    </row>
    <row r="212" spans="1:15" ht="12.75" customHeight="1">
      <c r="A212" s="30">
        <v>202</v>
      </c>
      <c r="B212" s="308" t="s">
        <v>121</v>
      </c>
      <c r="C212" s="298">
        <v>232.05</v>
      </c>
      <c r="D212" s="299">
        <v>235.38333333333333</v>
      </c>
      <c r="E212" s="299">
        <v>227.76666666666665</v>
      </c>
      <c r="F212" s="299">
        <v>223.48333333333332</v>
      </c>
      <c r="G212" s="299">
        <v>215.86666666666665</v>
      </c>
      <c r="H212" s="299">
        <v>239.66666666666666</v>
      </c>
      <c r="I212" s="299">
        <v>247.28333333333333</v>
      </c>
      <c r="J212" s="299">
        <v>251.56666666666666</v>
      </c>
      <c r="K212" s="298">
        <v>243</v>
      </c>
      <c r="L212" s="298">
        <v>231.1</v>
      </c>
      <c r="M212" s="298">
        <v>60.616549999999997</v>
      </c>
      <c r="N212" s="1"/>
      <c r="O212" s="1"/>
    </row>
    <row r="213" spans="1:15" ht="12.75" customHeight="1">
      <c r="A213" s="30">
        <v>203</v>
      </c>
      <c r="B213" s="308" t="s">
        <v>122</v>
      </c>
      <c r="C213" s="298">
        <v>2497.75</v>
      </c>
      <c r="D213" s="299">
        <v>2492.8333333333335</v>
      </c>
      <c r="E213" s="299">
        <v>2466.3166666666671</v>
      </c>
      <c r="F213" s="299">
        <v>2434.8833333333337</v>
      </c>
      <c r="G213" s="299">
        <v>2408.3666666666672</v>
      </c>
      <c r="H213" s="299">
        <v>2524.2666666666669</v>
      </c>
      <c r="I213" s="299">
        <v>2550.7833333333333</v>
      </c>
      <c r="J213" s="299">
        <v>2582.2166666666667</v>
      </c>
      <c r="K213" s="298">
        <v>2519.35</v>
      </c>
      <c r="L213" s="298">
        <v>2461.4</v>
      </c>
      <c r="M213" s="298">
        <v>25.28792</v>
      </c>
      <c r="N213" s="1"/>
      <c r="O213" s="1"/>
    </row>
    <row r="214" spans="1:15" ht="12.75" customHeight="1">
      <c r="A214" s="30">
        <v>204</v>
      </c>
      <c r="B214" s="308" t="s">
        <v>261</v>
      </c>
      <c r="C214" s="298">
        <v>271.64999999999998</v>
      </c>
      <c r="D214" s="299">
        <v>271.09999999999997</v>
      </c>
      <c r="E214" s="299">
        <v>269.04999999999995</v>
      </c>
      <c r="F214" s="299">
        <v>266.45</v>
      </c>
      <c r="G214" s="299">
        <v>264.39999999999998</v>
      </c>
      <c r="H214" s="299">
        <v>273.69999999999993</v>
      </c>
      <c r="I214" s="299">
        <v>275.75</v>
      </c>
      <c r="J214" s="299">
        <v>278.34999999999991</v>
      </c>
      <c r="K214" s="298">
        <v>273.14999999999998</v>
      </c>
      <c r="L214" s="298">
        <v>268.5</v>
      </c>
      <c r="M214" s="298">
        <v>7.8030299999999997</v>
      </c>
      <c r="N214" s="1"/>
      <c r="O214" s="1"/>
    </row>
    <row r="215" spans="1:15" ht="12.75" customHeight="1">
      <c r="A215" s="30">
        <v>205</v>
      </c>
      <c r="B215" s="308" t="s">
        <v>289</v>
      </c>
      <c r="C215" s="298">
        <v>3471.55</v>
      </c>
      <c r="D215" s="299">
        <v>3472.8833333333332</v>
      </c>
      <c r="E215" s="299">
        <v>3424.7666666666664</v>
      </c>
      <c r="F215" s="299">
        <v>3377.9833333333331</v>
      </c>
      <c r="G215" s="299">
        <v>3329.8666666666663</v>
      </c>
      <c r="H215" s="299">
        <v>3519.6666666666665</v>
      </c>
      <c r="I215" s="299">
        <v>3567.7833333333333</v>
      </c>
      <c r="J215" s="299">
        <v>3614.5666666666666</v>
      </c>
      <c r="K215" s="298">
        <v>3521</v>
      </c>
      <c r="L215" s="298">
        <v>3426.1</v>
      </c>
      <c r="M215" s="298">
        <v>0.29455999999999999</v>
      </c>
      <c r="N215" s="1"/>
      <c r="O215" s="1"/>
    </row>
    <row r="216" spans="1:15" ht="12.75" customHeight="1">
      <c r="A216" s="30">
        <v>206</v>
      </c>
      <c r="B216" s="308" t="s">
        <v>802</v>
      </c>
      <c r="C216" s="298">
        <v>765.2</v>
      </c>
      <c r="D216" s="299">
        <v>764.38333333333333</v>
      </c>
      <c r="E216" s="299">
        <v>761.81666666666661</v>
      </c>
      <c r="F216" s="299">
        <v>758.43333333333328</v>
      </c>
      <c r="G216" s="299">
        <v>755.86666666666656</v>
      </c>
      <c r="H216" s="299">
        <v>767.76666666666665</v>
      </c>
      <c r="I216" s="299">
        <v>770.33333333333348</v>
      </c>
      <c r="J216" s="299">
        <v>773.7166666666667</v>
      </c>
      <c r="K216" s="298">
        <v>766.95</v>
      </c>
      <c r="L216" s="298">
        <v>761</v>
      </c>
      <c r="M216" s="298">
        <v>0.15511</v>
      </c>
      <c r="N216" s="1"/>
      <c r="O216" s="1"/>
    </row>
    <row r="217" spans="1:15" ht="12.75" customHeight="1">
      <c r="A217" s="30">
        <v>207</v>
      </c>
      <c r="B217" s="308" t="s">
        <v>381</v>
      </c>
      <c r="C217" s="298">
        <v>35620.85</v>
      </c>
      <c r="D217" s="299">
        <v>35651.616666666669</v>
      </c>
      <c r="E217" s="299">
        <v>35353.233333333337</v>
      </c>
      <c r="F217" s="299">
        <v>35085.616666666669</v>
      </c>
      <c r="G217" s="299">
        <v>34787.233333333337</v>
      </c>
      <c r="H217" s="299">
        <v>35919.233333333337</v>
      </c>
      <c r="I217" s="299">
        <v>36217.616666666669</v>
      </c>
      <c r="J217" s="299">
        <v>36485.233333333337</v>
      </c>
      <c r="K217" s="298">
        <v>35950</v>
      </c>
      <c r="L217" s="298">
        <v>35384</v>
      </c>
      <c r="M217" s="298">
        <v>1.9779999999999999E-2</v>
      </c>
      <c r="N217" s="1"/>
      <c r="O217" s="1"/>
    </row>
    <row r="218" spans="1:15" ht="12.75" customHeight="1">
      <c r="A218" s="30">
        <v>208</v>
      </c>
      <c r="B218" s="308" t="s">
        <v>382</v>
      </c>
      <c r="C218" s="298">
        <v>36.15</v>
      </c>
      <c r="D218" s="299">
        <v>36.233333333333334</v>
      </c>
      <c r="E218" s="299">
        <v>35.966666666666669</v>
      </c>
      <c r="F218" s="299">
        <v>35.783333333333331</v>
      </c>
      <c r="G218" s="299">
        <v>35.516666666666666</v>
      </c>
      <c r="H218" s="299">
        <v>36.416666666666671</v>
      </c>
      <c r="I218" s="299">
        <v>36.683333333333337</v>
      </c>
      <c r="J218" s="299">
        <v>36.866666666666674</v>
      </c>
      <c r="K218" s="298">
        <v>36.5</v>
      </c>
      <c r="L218" s="298">
        <v>36.049999999999997</v>
      </c>
      <c r="M218" s="298">
        <v>5.1362899999999998</v>
      </c>
      <c r="N218" s="1"/>
      <c r="O218" s="1"/>
    </row>
    <row r="219" spans="1:15" ht="12.75" customHeight="1">
      <c r="A219" s="30">
        <v>209</v>
      </c>
      <c r="B219" s="308" t="s">
        <v>114</v>
      </c>
      <c r="C219" s="298">
        <v>2165.0500000000002</v>
      </c>
      <c r="D219" s="299">
        <v>2188.4</v>
      </c>
      <c r="E219" s="299">
        <v>2137.2000000000003</v>
      </c>
      <c r="F219" s="299">
        <v>2109.3500000000004</v>
      </c>
      <c r="G219" s="299">
        <v>2058.1500000000005</v>
      </c>
      <c r="H219" s="299">
        <v>2216.25</v>
      </c>
      <c r="I219" s="299">
        <v>2267.4499999999998</v>
      </c>
      <c r="J219" s="299">
        <v>2295.2999999999997</v>
      </c>
      <c r="K219" s="298">
        <v>2239.6</v>
      </c>
      <c r="L219" s="298">
        <v>2160.5500000000002</v>
      </c>
      <c r="M219" s="298">
        <v>33.641640000000002</v>
      </c>
      <c r="N219" s="1"/>
      <c r="O219" s="1"/>
    </row>
    <row r="220" spans="1:15" ht="12.75" customHeight="1">
      <c r="A220" s="30">
        <v>210</v>
      </c>
      <c r="B220" s="308" t="s">
        <v>124</v>
      </c>
      <c r="C220" s="298">
        <v>753.2</v>
      </c>
      <c r="D220" s="299">
        <v>755.94999999999993</v>
      </c>
      <c r="E220" s="299">
        <v>747.14999999999986</v>
      </c>
      <c r="F220" s="299">
        <v>741.09999999999991</v>
      </c>
      <c r="G220" s="299">
        <v>732.29999999999984</v>
      </c>
      <c r="H220" s="299">
        <v>761.99999999999989</v>
      </c>
      <c r="I220" s="299">
        <v>770.79999999999984</v>
      </c>
      <c r="J220" s="299">
        <v>776.84999999999991</v>
      </c>
      <c r="K220" s="298">
        <v>764.75</v>
      </c>
      <c r="L220" s="298">
        <v>749.9</v>
      </c>
      <c r="M220" s="298">
        <v>86.741209999999995</v>
      </c>
      <c r="N220" s="1"/>
      <c r="O220" s="1"/>
    </row>
    <row r="221" spans="1:15" ht="12.75" customHeight="1">
      <c r="A221" s="30">
        <v>211</v>
      </c>
      <c r="B221" s="308" t="s">
        <v>125</v>
      </c>
      <c r="C221" s="298">
        <v>1231.95</v>
      </c>
      <c r="D221" s="299">
        <v>1228.7666666666667</v>
      </c>
      <c r="E221" s="299">
        <v>1216.6833333333334</v>
      </c>
      <c r="F221" s="299">
        <v>1201.4166666666667</v>
      </c>
      <c r="G221" s="299">
        <v>1189.3333333333335</v>
      </c>
      <c r="H221" s="299">
        <v>1244.0333333333333</v>
      </c>
      <c r="I221" s="299">
        <v>1256.1166666666668</v>
      </c>
      <c r="J221" s="299">
        <v>1271.3833333333332</v>
      </c>
      <c r="K221" s="298">
        <v>1240.8499999999999</v>
      </c>
      <c r="L221" s="298">
        <v>1213.5</v>
      </c>
      <c r="M221" s="298">
        <v>6.2477999999999998</v>
      </c>
      <c r="N221" s="1"/>
      <c r="O221" s="1"/>
    </row>
    <row r="222" spans="1:15" ht="12.75" customHeight="1">
      <c r="A222" s="30">
        <v>212</v>
      </c>
      <c r="B222" s="308" t="s">
        <v>126</v>
      </c>
      <c r="C222" s="298">
        <v>524.85</v>
      </c>
      <c r="D222" s="299">
        <v>525.58333333333337</v>
      </c>
      <c r="E222" s="299">
        <v>520.36666666666679</v>
      </c>
      <c r="F222" s="299">
        <v>515.88333333333344</v>
      </c>
      <c r="G222" s="299">
        <v>510.66666666666686</v>
      </c>
      <c r="H222" s="299">
        <v>530.06666666666672</v>
      </c>
      <c r="I222" s="299">
        <v>535.28333333333319</v>
      </c>
      <c r="J222" s="299">
        <v>539.76666666666665</v>
      </c>
      <c r="K222" s="298">
        <v>530.79999999999995</v>
      </c>
      <c r="L222" s="298">
        <v>521.1</v>
      </c>
      <c r="M222" s="298">
        <v>3.70275</v>
      </c>
      <c r="N222" s="1"/>
      <c r="O222" s="1"/>
    </row>
    <row r="223" spans="1:15" ht="12.75" customHeight="1">
      <c r="A223" s="30">
        <v>213</v>
      </c>
      <c r="B223" s="308" t="s">
        <v>262</v>
      </c>
      <c r="C223" s="298">
        <v>451.1</v>
      </c>
      <c r="D223" s="299">
        <v>450.36666666666673</v>
      </c>
      <c r="E223" s="299">
        <v>442.93333333333345</v>
      </c>
      <c r="F223" s="299">
        <v>434.76666666666671</v>
      </c>
      <c r="G223" s="299">
        <v>427.33333333333343</v>
      </c>
      <c r="H223" s="299">
        <v>458.53333333333347</v>
      </c>
      <c r="I223" s="299">
        <v>465.96666666666675</v>
      </c>
      <c r="J223" s="299">
        <v>474.1333333333335</v>
      </c>
      <c r="K223" s="298">
        <v>457.8</v>
      </c>
      <c r="L223" s="298">
        <v>442.2</v>
      </c>
      <c r="M223" s="298">
        <v>6.3649300000000002</v>
      </c>
      <c r="N223" s="1"/>
      <c r="O223" s="1"/>
    </row>
    <row r="224" spans="1:15" ht="12.75" customHeight="1">
      <c r="A224" s="30">
        <v>214</v>
      </c>
      <c r="B224" s="308" t="s">
        <v>384</v>
      </c>
      <c r="C224" s="298">
        <v>33.85</v>
      </c>
      <c r="D224" s="299">
        <v>33.450000000000003</v>
      </c>
      <c r="E224" s="299">
        <v>32.600000000000009</v>
      </c>
      <c r="F224" s="299">
        <v>31.350000000000009</v>
      </c>
      <c r="G224" s="299">
        <v>30.500000000000014</v>
      </c>
      <c r="H224" s="299">
        <v>34.700000000000003</v>
      </c>
      <c r="I224" s="299">
        <v>35.549999999999997</v>
      </c>
      <c r="J224" s="299">
        <v>36.799999999999997</v>
      </c>
      <c r="K224" s="298">
        <v>34.299999999999997</v>
      </c>
      <c r="L224" s="298">
        <v>32.200000000000003</v>
      </c>
      <c r="M224" s="298">
        <v>125.71709</v>
      </c>
      <c r="N224" s="1"/>
      <c r="O224" s="1"/>
    </row>
    <row r="225" spans="1:15" ht="12.75" customHeight="1">
      <c r="A225" s="30">
        <v>215</v>
      </c>
      <c r="B225" s="308" t="s">
        <v>128</v>
      </c>
      <c r="C225" s="298">
        <v>33.9</v>
      </c>
      <c r="D225" s="299">
        <v>33.966666666666669</v>
      </c>
      <c r="E225" s="299">
        <v>33.683333333333337</v>
      </c>
      <c r="F225" s="299">
        <v>33.466666666666669</v>
      </c>
      <c r="G225" s="299">
        <v>33.183333333333337</v>
      </c>
      <c r="H225" s="299">
        <v>34.183333333333337</v>
      </c>
      <c r="I225" s="299">
        <v>34.466666666666669</v>
      </c>
      <c r="J225" s="299">
        <v>34.683333333333337</v>
      </c>
      <c r="K225" s="298">
        <v>34.25</v>
      </c>
      <c r="L225" s="298">
        <v>33.75</v>
      </c>
      <c r="M225" s="298">
        <v>107.97266</v>
      </c>
      <c r="N225" s="1"/>
      <c r="O225" s="1"/>
    </row>
    <row r="226" spans="1:15" ht="12.75" customHeight="1">
      <c r="A226" s="30">
        <v>216</v>
      </c>
      <c r="B226" s="308" t="s">
        <v>385</v>
      </c>
      <c r="C226" s="298">
        <v>53.1</v>
      </c>
      <c r="D226" s="299">
        <v>53.083333333333336</v>
      </c>
      <c r="E226" s="299">
        <v>52.716666666666669</v>
      </c>
      <c r="F226" s="299">
        <v>52.333333333333336</v>
      </c>
      <c r="G226" s="299">
        <v>51.966666666666669</v>
      </c>
      <c r="H226" s="299">
        <v>53.466666666666669</v>
      </c>
      <c r="I226" s="299">
        <v>53.833333333333329</v>
      </c>
      <c r="J226" s="299">
        <v>54.216666666666669</v>
      </c>
      <c r="K226" s="298">
        <v>53.45</v>
      </c>
      <c r="L226" s="298">
        <v>52.7</v>
      </c>
      <c r="M226" s="298">
        <v>15.85764</v>
      </c>
      <c r="N226" s="1"/>
      <c r="O226" s="1"/>
    </row>
    <row r="227" spans="1:15" ht="12.75" customHeight="1">
      <c r="A227" s="30">
        <v>217</v>
      </c>
      <c r="B227" s="308" t="s">
        <v>386</v>
      </c>
      <c r="C227" s="298">
        <v>962.85</v>
      </c>
      <c r="D227" s="299">
        <v>967.91666666666663</v>
      </c>
      <c r="E227" s="299">
        <v>955.93333333333328</v>
      </c>
      <c r="F227" s="299">
        <v>949.01666666666665</v>
      </c>
      <c r="G227" s="299">
        <v>937.0333333333333</v>
      </c>
      <c r="H227" s="299">
        <v>974.83333333333326</v>
      </c>
      <c r="I227" s="299">
        <v>986.81666666666661</v>
      </c>
      <c r="J227" s="299">
        <v>993.73333333333323</v>
      </c>
      <c r="K227" s="298">
        <v>979.9</v>
      </c>
      <c r="L227" s="298">
        <v>961</v>
      </c>
      <c r="M227" s="298">
        <v>0.11903</v>
      </c>
      <c r="N227" s="1"/>
      <c r="O227" s="1"/>
    </row>
    <row r="228" spans="1:15" ht="12.75" customHeight="1">
      <c r="A228" s="30">
        <v>218</v>
      </c>
      <c r="B228" s="308" t="s">
        <v>387</v>
      </c>
      <c r="C228" s="298">
        <v>336.9</v>
      </c>
      <c r="D228" s="299">
        <v>338.43333333333334</v>
      </c>
      <c r="E228" s="299">
        <v>332.86666666666667</v>
      </c>
      <c r="F228" s="299">
        <v>328.83333333333331</v>
      </c>
      <c r="G228" s="299">
        <v>323.26666666666665</v>
      </c>
      <c r="H228" s="299">
        <v>342.4666666666667</v>
      </c>
      <c r="I228" s="299">
        <v>348.03333333333342</v>
      </c>
      <c r="J228" s="299">
        <v>352.06666666666672</v>
      </c>
      <c r="K228" s="298">
        <v>344</v>
      </c>
      <c r="L228" s="298">
        <v>334.4</v>
      </c>
      <c r="M228" s="298">
        <v>1.1443099999999999</v>
      </c>
      <c r="N228" s="1"/>
      <c r="O228" s="1"/>
    </row>
    <row r="229" spans="1:15" ht="12.75" customHeight="1">
      <c r="A229" s="30">
        <v>219</v>
      </c>
      <c r="B229" s="308" t="s">
        <v>388</v>
      </c>
      <c r="C229" s="298">
        <v>1585.95</v>
      </c>
      <c r="D229" s="299">
        <v>1595.1833333333334</v>
      </c>
      <c r="E229" s="299">
        <v>1563.9166666666667</v>
      </c>
      <c r="F229" s="299">
        <v>1541.8833333333334</v>
      </c>
      <c r="G229" s="299">
        <v>1510.6166666666668</v>
      </c>
      <c r="H229" s="299">
        <v>1617.2166666666667</v>
      </c>
      <c r="I229" s="299">
        <v>1648.4833333333331</v>
      </c>
      <c r="J229" s="299">
        <v>1670.5166666666667</v>
      </c>
      <c r="K229" s="298">
        <v>1626.45</v>
      </c>
      <c r="L229" s="298">
        <v>1573.15</v>
      </c>
      <c r="M229" s="298">
        <v>0.12393</v>
      </c>
      <c r="N229" s="1"/>
      <c r="O229" s="1"/>
    </row>
    <row r="230" spans="1:15" ht="12.75" customHeight="1">
      <c r="A230" s="30">
        <v>220</v>
      </c>
      <c r="B230" s="308" t="s">
        <v>389</v>
      </c>
      <c r="C230" s="298">
        <v>208.25</v>
      </c>
      <c r="D230" s="299">
        <v>209.95000000000002</v>
      </c>
      <c r="E230" s="299">
        <v>205.30000000000004</v>
      </c>
      <c r="F230" s="299">
        <v>202.35000000000002</v>
      </c>
      <c r="G230" s="299">
        <v>197.70000000000005</v>
      </c>
      <c r="H230" s="299">
        <v>212.90000000000003</v>
      </c>
      <c r="I230" s="299">
        <v>217.55</v>
      </c>
      <c r="J230" s="299">
        <v>220.50000000000003</v>
      </c>
      <c r="K230" s="298">
        <v>214.6</v>
      </c>
      <c r="L230" s="298">
        <v>207</v>
      </c>
      <c r="M230" s="298">
        <v>5.6082000000000001</v>
      </c>
      <c r="N230" s="1"/>
      <c r="O230" s="1"/>
    </row>
    <row r="231" spans="1:15" ht="12.75" customHeight="1">
      <c r="A231" s="30">
        <v>221</v>
      </c>
      <c r="B231" s="308" t="s">
        <v>390</v>
      </c>
      <c r="C231" s="298">
        <v>37.4</v>
      </c>
      <c r="D231" s="299">
        <v>37.466666666666669</v>
      </c>
      <c r="E231" s="299">
        <v>37.183333333333337</v>
      </c>
      <c r="F231" s="299">
        <v>36.966666666666669</v>
      </c>
      <c r="G231" s="299">
        <v>36.683333333333337</v>
      </c>
      <c r="H231" s="299">
        <v>37.683333333333337</v>
      </c>
      <c r="I231" s="299">
        <v>37.966666666666669</v>
      </c>
      <c r="J231" s="299">
        <v>38.183333333333337</v>
      </c>
      <c r="K231" s="298">
        <v>37.75</v>
      </c>
      <c r="L231" s="298">
        <v>37.25</v>
      </c>
      <c r="M231" s="298">
        <v>4.2263500000000001</v>
      </c>
      <c r="N231" s="1"/>
      <c r="O231" s="1"/>
    </row>
    <row r="232" spans="1:15" ht="12.75" customHeight="1">
      <c r="A232" s="30">
        <v>222</v>
      </c>
      <c r="B232" s="308" t="s">
        <v>137</v>
      </c>
      <c r="C232" s="298">
        <v>294.05</v>
      </c>
      <c r="D232" s="299">
        <v>293.84999999999997</v>
      </c>
      <c r="E232" s="299">
        <v>292.89999999999992</v>
      </c>
      <c r="F232" s="299">
        <v>291.74999999999994</v>
      </c>
      <c r="G232" s="299">
        <v>290.7999999999999</v>
      </c>
      <c r="H232" s="299">
        <v>294.99999999999994</v>
      </c>
      <c r="I232" s="299">
        <v>295.95</v>
      </c>
      <c r="J232" s="299">
        <v>297.09999999999997</v>
      </c>
      <c r="K232" s="298">
        <v>294.8</v>
      </c>
      <c r="L232" s="298">
        <v>292.7</v>
      </c>
      <c r="M232" s="298">
        <v>92.775700000000001</v>
      </c>
      <c r="N232" s="1"/>
      <c r="O232" s="1"/>
    </row>
    <row r="233" spans="1:15" ht="12.75" customHeight="1">
      <c r="A233" s="30">
        <v>223</v>
      </c>
      <c r="B233" s="308" t="s">
        <v>391</v>
      </c>
      <c r="C233" s="298">
        <v>111.85</v>
      </c>
      <c r="D233" s="299">
        <v>112.59999999999998</v>
      </c>
      <c r="E233" s="299">
        <v>109.39999999999996</v>
      </c>
      <c r="F233" s="299">
        <v>106.94999999999999</v>
      </c>
      <c r="G233" s="299">
        <v>103.74999999999997</v>
      </c>
      <c r="H233" s="299">
        <v>115.04999999999995</v>
      </c>
      <c r="I233" s="299">
        <v>118.24999999999997</v>
      </c>
      <c r="J233" s="299">
        <v>120.69999999999995</v>
      </c>
      <c r="K233" s="298">
        <v>115.8</v>
      </c>
      <c r="L233" s="298">
        <v>110.15</v>
      </c>
      <c r="M233" s="298">
        <v>89.150490000000005</v>
      </c>
      <c r="N233" s="1"/>
      <c r="O233" s="1"/>
    </row>
    <row r="234" spans="1:15" ht="12.75" customHeight="1">
      <c r="A234" s="30">
        <v>224</v>
      </c>
      <c r="B234" s="308" t="s">
        <v>392</v>
      </c>
      <c r="C234" s="298">
        <v>174.05</v>
      </c>
      <c r="D234" s="299">
        <v>174.31666666666669</v>
      </c>
      <c r="E234" s="299">
        <v>172.28333333333339</v>
      </c>
      <c r="F234" s="299">
        <v>170.51666666666671</v>
      </c>
      <c r="G234" s="299">
        <v>168.48333333333341</v>
      </c>
      <c r="H234" s="299">
        <v>176.08333333333337</v>
      </c>
      <c r="I234" s="299">
        <v>178.11666666666667</v>
      </c>
      <c r="J234" s="299">
        <v>179.88333333333335</v>
      </c>
      <c r="K234" s="298">
        <v>176.35</v>
      </c>
      <c r="L234" s="298">
        <v>172.55</v>
      </c>
      <c r="M234" s="298">
        <v>24.36271</v>
      </c>
      <c r="N234" s="1"/>
      <c r="O234" s="1"/>
    </row>
    <row r="235" spans="1:15" ht="12.75" customHeight="1">
      <c r="A235" s="30">
        <v>225</v>
      </c>
      <c r="B235" s="308" t="s">
        <v>123</v>
      </c>
      <c r="C235" s="298">
        <v>95.75</v>
      </c>
      <c r="D235" s="299">
        <v>95.633333333333326</v>
      </c>
      <c r="E235" s="299">
        <v>94.366666666666646</v>
      </c>
      <c r="F235" s="299">
        <v>92.98333333333332</v>
      </c>
      <c r="G235" s="299">
        <v>91.71666666666664</v>
      </c>
      <c r="H235" s="299">
        <v>97.016666666666652</v>
      </c>
      <c r="I235" s="299">
        <v>98.283333333333331</v>
      </c>
      <c r="J235" s="299">
        <v>99.666666666666657</v>
      </c>
      <c r="K235" s="298">
        <v>96.9</v>
      </c>
      <c r="L235" s="298">
        <v>94.25</v>
      </c>
      <c r="M235" s="298">
        <v>102.99916</v>
      </c>
      <c r="N235" s="1"/>
      <c r="O235" s="1"/>
    </row>
    <row r="236" spans="1:15" ht="12.75" customHeight="1">
      <c r="A236" s="30">
        <v>226</v>
      </c>
      <c r="B236" s="308" t="s">
        <v>393</v>
      </c>
      <c r="C236" s="298">
        <v>64.349999999999994</v>
      </c>
      <c r="D236" s="299">
        <v>64.233333333333334</v>
      </c>
      <c r="E236" s="299">
        <v>63.216666666666669</v>
      </c>
      <c r="F236" s="299">
        <v>62.083333333333336</v>
      </c>
      <c r="G236" s="299">
        <v>61.06666666666667</v>
      </c>
      <c r="H236" s="299">
        <v>65.366666666666674</v>
      </c>
      <c r="I236" s="299">
        <v>66.383333333333354</v>
      </c>
      <c r="J236" s="299">
        <v>67.516666666666666</v>
      </c>
      <c r="K236" s="298">
        <v>65.25</v>
      </c>
      <c r="L236" s="298">
        <v>63.1</v>
      </c>
      <c r="M236" s="298">
        <v>58.360669999999999</v>
      </c>
      <c r="N236" s="1"/>
      <c r="O236" s="1"/>
    </row>
    <row r="237" spans="1:15" ht="12.75" customHeight="1">
      <c r="A237" s="30">
        <v>227</v>
      </c>
      <c r="B237" s="308" t="s">
        <v>263</v>
      </c>
      <c r="C237" s="298">
        <v>3911.3</v>
      </c>
      <c r="D237" s="299">
        <v>3901.8333333333335</v>
      </c>
      <c r="E237" s="299">
        <v>3868.666666666667</v>
      </c>
      <c r="F237" s="299">
        <v>3826.0333333333333</v>
      </c>
      <c r="G237" s="299">
        <v>3792.8666666666668</v>
      </c>
      <c r="H237" s="299">
        <v>3944.4666666666672</v>
      </c>
      <c r="I237" s="299">
        <v>3977.6333333333341</v>
      </c>
      <c r="J237" s="299">
        <v>4020.2666666666673</v>
      </c>
      <c r="K237" s="298">
        <v>3935</v>
      </c>
      <c r="L237" s="298">
        <v>3859.2</v>
      </c>
      <c r="M237" s="298">
        <v>0.81089</v>
      </c>
      <c r="N237" s="1"/>
      <c r="O237" s="1"/>
    </row>
    <row r="238" spans="1:15" ht="12.75" customHeight="1">
      <c r="A238" s="30">
        <v>228</v>
      </c>
      <c r="B238" s="308" t="s">
        <v>394</v>
      </c>
      <c r="C238" s="298">
        <v>174.05</v>
      </c>
      <c r="D238" s="299">
        <v>175.51666666666665</v>
      </c>
      <c r="E238" s="299">
        <v>171.33333333333331</v>
      </c>
      <c r="F238" s="299">
        <v>168.61666666666667</v>
      </c>
      <c r="G238" s="299">
        <v>164.43333333333334</v>
      </c>
      <c r="H238" s="299">
        <v>178.23333333333329</v>
      </c>
      <c r="I238" s="299">
        <v>182.41666666666663</v>
      </c>
      <c r="J238" s="299">
        <v>185.13333333333327</v>
      </c>
      <c r="K238" s="298">
        <v>179.7</v>
      </c>
      <c r="L238" s="298">
        <v>172.8</v>
      </c>
      <c r="M238" s="298">
        <v>32.804099999999998</v>
      </c>
      <c r="N238" s="1"/>
      <c r="O238" s="1"/>
    </row>
    <row r="239" spans="1:15" ht="12.75" customHeight="1">
      <c r="A239" s="30">
        <v>229</v>
      </c>
      <c r="B239" s="308" t="s">
        <v>395</v>
      </c>
      <c r="C239" s="298">
        <v>163.55000000000001</v>
      </c>
      <c r="D239" s="299">
        <v>163.93333333333331</v>
      </c>
      <c r="E239" s="299">
        <v>162.51666666666662</v>
      </c>
      <c r="F239" s="299">
        <v>161.48333333333332</v>
      </c>
      <c r="G239" s="299">
        <v>160.06666666666663</v>
      </c>
      <c r="H239" s="299">
        <v>164.96666666666661</v>
      </c>
      <c r="I239" s="299">
        <v>166.3833333333333</v>
      </c>
      <c r="J239" s="299">
        <v>167.4166666666666</v>
      </c>
      <c r="K239" s="298">
        <v>165.35</v>
      </c>
      <c r="L239" s="298">
        <v>162.9</v>
      </c>
      <c r="M239" s="298">
        <v>33.803530000000002</v>
      </c>
      <c r="N239" s="1"/>
      <c r="O239" s="1"/>
    </row>
    <row r="240" spans="1:15" ht="12.75" customHeight="1">
      <c r="A240" s="30">
        <v>230</v>
      </c>
      <c r="B240" s="308" t="s">
        <v>130</v>
      </c>
      <c r="C240" s="298">
        <v>245.55</v>
      </c>
      <c r="D240" s="299">
        <v>247.01666666666665</v>
      </c>
      <c r="E240" s="299">
        <v>242.93333333333331</v>
      </c>
      <c r="F240" s="299">
        <v>240.31666666666666</v>
      </c>
      <c r="G240" s="299">
        <v>236.23333333333332</v>
      </c>
      <c r="H240" s="299">
        <v>249.6333333333333</v>
      </c>
      <c r="I240" s="299">
        <v>253.71666666666667</v>
      </c>
      <c r="J240" s="299">
        <v>256.33333333333326</v>
      </c>
      <c r="K240" s="298">
        <v>251.1</v>
      </c>
      <c r="L240" s="298">
        <v>244.4</v>
      </c>
      <c r="M240" s="298">
        <v>49.912959999999998</v>
      </c>
      <c r="N240" s="1"/>
      <c r="O240" s="1"/>
    </row>
    <row r="241" spans="1:15" ht="12.75" customHeight="1">
      <c r="A241" s="30">
        <v>231</v>
      </c>
      <c r="B241" s="308" t="s">
        <v>135</v>
      </c>
      <c r="C241" s="298">
        <v>70.400000000000006</v>
      </c>
      <c r="D241" s="299">
        <v>70.533333333333346</v>
      </c>
      <c r="E241" s="299">
        <v>70.116666666666688</v>
      </c>
      <c r="F241" s="299">
        <v>69.833333333333343</v>
      </c>
      <c r="G241" s="299">
        <v>69.416666666666686</v>
      </c>
      <c r="H241" s="299">
        <v>70.816666666666691</v>
      </c>
      <c r="I241" s="299">
        <v>71.233333333333348</v>
      </c>
      <c r="J241" s="299">
        <v>71.516666666666694</v>
      </c>
      <c r="K241" s="298">
        <v>70.95</v>
      </c>
      <c r="L241" s="298">
        <v>70.25</v>
      </c>
      <c r="M241" s="298">
        <v>137.04386</v>
      </c>
      <c r="N241" s="1"/>
      <c r="O241" s="1"/>
    </row>
    <row r="242" spans="1:15" ht="12.75" customHeight="1">
      <c r="A242" s="30">
        <v>232</v>
      </c>
      <c r="B242" s="308" t="s">
        <v>396</v>
      </c>
      <c r="C242" s="298">
        <v>17.75</v>
      </c>
      <c r="D242" s="299">
        <v>17.766666666666666</v>
      </c>
      <c r="E242" s="299">
        <v>17.483333333333331</v>
      </c>
      <c r="F242" s="299">
        <v>17.216666666666665</v>
      </c>
      <c r="G242" s="299">
        <v>16.93333333333333</v>
      </c>
      <c r="H242" s="299">
        <v>18.033333333333331</v>
      </c>
      <c r="I242" s="299">
        <v>18.316666666666663</v>
      </c>
      <c r="J242" s="299">
        <v>18.583333333333332</v>
      </c>
      <c r="K242" s="298">
        <v>18.05</v>
      </c>
      <c r="L242" s="298">
        <v>17.5</v>
      </c>
      <c r="M242" s="298">
        <v>11.86575</v>
      </c>
      <c r="N242" s="1"/>
      <c r="O242" s="1"/>
    </row>
    <row r="243" spans="1:15" ht="12.75" customHeight="1">
      <c r="A243" s="30">
        <v>233</v>
      </c>
      <c r="B243" s="308" t="s">
        <v>136</v>
      </c>
      <c r="C243" s="298">
        <v>592.79999999999995</v>
      </c>
      <c r="D243" s="299">
        <v>596.56666666666672</v>
      </c>
      <c r="E243" s="299">
        <v>587.53333333333342</v>
      </c>
      <c r="F243" s="299">
        <v>582.26666666666665</v>
      </c>
      <c r="G243" s="299">
        <v>573.23333333333335</v>
      </c>
      <c r="H243" s="299">
        <v>601.83333333333348</v>
      </c>
      <c r="I243" s="299">
        <v>610.86666666666679</v>
      </c>
      <c r="J243" s="299">
        <v>616.13333333333355</v>
      </c>
      <c r="K243" s="298">
        <v>605.6</v>
      </c>
      <c r="L243" s="298">
        <v>591.29999999999995</v>
      </c>
      <c r="M243" s="298">
        <v>29.914459999999998</v>
      </c>
      <c r="N243" s="1"/>
      <c r="O243" s="1"/>
    </row>
    <row r="244" spans="1:15" ht="12.75" customHeight="1">
      <c r="A244" s="30">
        <v>234</v>
      </c>
      <c r="B244" s="308" t="s">
        <v>796</v>
      </c>
      <c r="C244" s="298">
        <v>20.100000000000001</v>
      </c>
      <c r="D244" s="299">
        <v>20.150000000000002</v>
      </c>
      <c r="E244" s="299">
        <v>20.000000000000004</v>
      </c>
      <c r="F244" s="299">
        <v>19.900000000000002</v>
      </c>
      <c r="G244" s="299">
        <v>19.750000000000004</v>
      </c>
      <c r="H244" s="299">
        <v>20.250000000000004</v>
      </c>
      <c r="I244" s="299">
        <v>20.400000000000002</v>
      </c>
      <c r="J244" s="299">
        <v>20.500000000000004</v>
      </c>
      <c r="K244" s="298">
        <v>20.3</v>
      </c>
      <c r="L244" s="298">
        <v>20.05</v>
      </c>
      <c r="M244" s="298">
        <v>17.113969999999998</v>
      </c>
      <c r="N244" s="1"/>
      <c r="O244" s="1"/>
    </row>
    <row r="245" spans="1:15" ht="12.75" customHeight="1">
      <c r="A245" s="30">
        <v>235</v>
      </c>
      <c r="B245" s="308" t="s">
        <v>803</v>
      </c>
      <c r="C245" s="298">
        <v>1409.95</v>
      </c>
      <c r="D245" s="299">
        <v>1418.6666666666667</v>
      </c>
      <c r="E245" s="299">
        <v>1393.8333333333335</v>
      </c>
      <c r="F245" s="299">
        <v>1377.7166666666667</v>
      </c>
      <c r="G245" s="299">
        <v>1352.8833333333334</v>
      </c>
      <c r="H245" s="299">
        <v>1434.7833333333335</v>
      </c>
      <c r="I245" s="299">
        <v>1459.616666666667</v>
      </c>
      <c r="J245" s="299">
        <v>1475.7333333333336</v>
      </c>
      <c r="K245" s="298">
        <v>1443.5</v>
      </c>
      <c r="L245" s="298">
        <v>1402.55</v>
      </c>
      <c r="M245" s="298">
        <v>0.21412999999999999</v>
      </c>
      <c r="N245" s="1"/>
      <c r="O245" s="1"/>
    </row>
    <row r="246" spans="1:15" ht="12.75" customHeight="1">
      <c r="A246" s="30">
        <v>236</v>
      </c>
      <c r="B246" s="308" t="s">
        <v>397</v>
      </c>
      <c r="C246" s="298">
        <v>131.1</v>
      </c>
      <c r="D246" s="299">
        <v>132.38333333333333</v>
      </c>
      <c r="E246" s="299">
        <v>129.46666666666664</v>
      </c>
      <c r="F246" s="299">
        <v>127.83333333333331</v>
      </c>
      <c r="G246" s="299">
        <v>124.91666666666663</v>
      </c>
      <c r="H246" s="299">
        <v>134.01666666666665</v>
      </c>
      <c r="I246" s="299">
        <v>136.93333333333334</v>
      </c>
      <c r="J246" s="299">
        <v>138.56666666666666</v>
      </c>
      <c r="K246" s="298">
        <v>135.30000000000001</v>
      </c>
      <c r="L246" s="298">
        <v>130.75</v>
      </c>
      <c r="M246" s="298">
        <v>1.5110300000000001</v>
      </c>
      <c r="N246" s="1"/>
      <c r="O246" s="1"/>
    </row>
    <row r="247" spans="1:15" ht="12.75" customHeight="1">
      <c r="A247" s="30">
        <v>237</v>
      </c>
      <c r="B247" s="308" t="s">
        <v>398</v>
      </c>
      <c r="C247" s="298">
        <v>382.75</v>
      </c>
      <c r="D247" s="299">
        <v>382.45</v>
      </c>
      <c r="E247" s="299">
        <v>380.29999999999995</v>
      </c>
      <c r="F247" s="299">
        <v>377.84999999999997</v>
      </c>
      <c r="G247" s="299">
        <v>375.69999999999993</v>
      </c>
      <c r="H247" s="299">
        <v>384.9</v>
      </c>
      <c r="I247" s="299">
        <v>387.04999999999995</v>
      </c>
      <c r="J247" s="299">
        <v>389.5</v>
      </c>
      <c r="K247" s="298">
        <v>384.6</v>
      </c>
      <c r="L247" s="298">
        <v>380</v>
      </c>
      <c r="M247" s="298">
        <v>0.40927000000000002</v>
      </c>
      <c r="N247" s="1"/>
      <c r="O247" s="1"/>
    </row>
    <row r="248" spans="1:15" ht="12.75" customHeight="1">
      <c r="A248" s="30">
        <v>238</v>
      </c>
      <c r="B248" s="308" t="s">
        <v>129</v>
      </c>
      <c r="C248" s="298">
        <v>365.25</v>
      </c>
      <c r="D248" s="299">
        <v>367.65000000000003</v>
      </c>
      <c r="E248" s="299">
        <v>362.10000000000008</v>
      </c>
      <c r="F248" s="299">
        <v>358.95000000000005</v>
      </c>
      <c r="G248" s="299">
        <v>353.40000000000009</v>
      </c>
      <c r="H248" s="299">
        <v>370.80000000000007</v>
      </c>
      <c r="I248" s="299">
        <v>376.35</v>
      </c>
      <c r="J248" s="299">
        <v>379.50000000000006</v>
      </c>
      <c r="K248" s="298">
        <v>373.2</v>
      </c>
      <c r="L248" s="298">
        <v>364.5</v>
      </c>
      <c r="M248" s="298">
        <v>13.19233</v>
      </c>
      <c r="N248" s="1"/>
      <c r="O248" s="1"/>
    </row>
    <row r="249" spans="1:15" ht="12.75" customHeight="1">
      <c r="A249" s="30">
        <v>239</v>
      </c>
      <c r="B249" s="308" t="s">
        <v>133</v>
      </c>
      <c r="C249" s="298">
        <v>222.65</v>
      </c>
      <c r="D249" s="299">
        <v>222.75</v>
      </c>
      <c r="E249" s="299">
        <v>220</v>
      </c>
      <c r="F249" s="299">
        <v>217.35</v>
      </c>
      <c r="G249" s="299">
        <v>214.6</v>
      </c>
      <c r="H249" s="299">
        <v>225.4</v>
      </c>
      <c r="I249" s="299">
        <v>228.15</v>
      </c>
      <c r="J249" s="299">
        <v>230.8</v>
      </c>
      <c r="K249" s="298">
        <v>225.5</v>
      </c>
      <c r="L249" s="298">
        <v>220.1</v>
      </c>
      <c r="M249" s="298">
        <v>37.249859999999998</v>
      </c>
      <c r="N249" s="1"/>
      <c r="O249" s="1"/>
    </row>
    <row r="250" spans="1:15" ht="12.75" customHeight="1">
      <c r="A250" s="30">
        <v>240</v>
      </c>
      <c r="B250" s="308" t="s">
        <v>132</v>
      </c>
      <c r="C250" s="298">
        <v>819.05</v>
      </c>
      <c r="D250" s="299">
        <v>821.56666666666661</v>
      </c>
      <c r="E250" s="299">
        <v>786.98333333333323</v>
      </c>
      <c r="F250" s="299">
        <v>754.91666666666663</v>
      </c>
      <c r="G250" s="299">
        <v>720.33333333333326</v>
      </c>
      <c r="H250" s="299">
        <v>853.63333333333321</v>
      </c>
      <c r="I250" s="299">
        <v>888.2166666666667</v>
      </c>
      <c r="J250" s="299">
        <v>920.28333333333319</v>
      </c>
      <c r="K250" s="298">
        <v>856.15</v>
      </c>
      <c r="L250" s="298">
        <v>789.5</v>
      </c>
      <c r="M250" s="298">
        <v>108.50036</v>
      </c>
      <c r="N250" s="1"/>
      <c r="O250" s="1"/>
    </row>
    <row r="251" spans="1:15" ht="12.75" customHeight="1">
      <c r="A251" s="30">
        <v>241</v>
      </c>
      <c r="B251" s="308" t="s">
        <v>399</v>
      </c>
      <c r="C251" s="298">
        <v>13.7</v>
      </c>
      <c r="D251" s="299">
        <v>13.766666666666666</v>
      </c>
      <c r="E251" s="299">
        <v>13.533333333333331</v>
      </c>
      <c r="F251" s="299">
        <v>13.366666666666665</v>
      </c>
      <c r="G251" s="299">
        <v>13.133333333333331</v>
      </c>
      <c r="H251" s="299">
        <v>13.933333333333332</v>
      </c>
      <c r="I251" s="299">
        <v>14.166666666666666</v>
      </c>
      <c r="J251" s="299">
        <v>14.333333333333332</v>
      </c>
      <c r="K251" s="298">
        <v>14</v>
      </c>
      <c r="L251" s="298">
        <v>13.6</v>
      </c>
      <c r="M251" s="298">
        <v>17.65137</v>
      </c>
      <c r="N251" s="1"/>
      <c r="O251" s="1"/>
    </row>
    <row r="252" spans="1:15" ht="12.75" customHeight="1">
      <c r="A252" s="30">
        <v>242</v>
      </c>
      <c r="B252" s="308" t="s">
        <v>164</v>
      </c>
      <c r="C252" s="298">
        <v>3882.05</v>
      </c>
      <c r="D252" s="299">
        <v>3870.9666666666672</v>
      </c>
      <c r="E252" s="299">
        <v>3833.1333333333341</v>
      </c>
      <c r="F252" s="299">
        <v>3784.2166666666672</v>
      </c>
      <c r="G252" s="299">
        <v>3746.3833333333341</v>
      </c>
      <c r="H252" s="299">
        <v>3919.8833333333341</v>
      </c>
      <c r="I252" s="299">
        <v>3957.7166666666672</v>
      </c>
      <c r="J252" s="299">
        <v>4006.6333333333341</v>
      </c>
      <c r="K252" s="298">
        <v>3908.8</v>
      </c>
      <c r="L252" s="298">
        <v>3822.05</v>
      </c>
      <c r="M252" s="298">
        <v>2.36897</v>
      </c>
      <c r="N252" s="1"/>
      <c r="O252" s="1"/>
    </row>
    <row r="253" spans="1:15" ht="12.75" customHeight="1">
      <c r="A253" s="30">
        <v>243</v>
      </c>
      <c r="B253" s="308" t="s">
        <v>134</v>
      </c>
      <c r="C253" s="298">
        <v>1444.45</v>
      </c>
      <c r="D253" s="299">
        <v>1447.6833333333332</v>
      </c>
      <c r="E253" s="299">
        <v>1435.3666666666663</v>
      </c>
      <c r="F253" s="299">
        <v>1426.2833333333331</v>
      </c>
      <c r="G253" s="299">
        <v>1413.9666666666662</v>
      </c>
      <c r="H253" s="299">
        <v>1456.7666666666664</v>
      </c>
      <c r="I253" s="299">
        <v>1469.0833333333335</v>
      </c>
      <c r="J253" s="299">
        <v>1478.1666666666665</v>
      </c>
      <c r="K253" s="298">
        <v>1460</v>
      </c>
      <c r="L253" s="298">
        <v>1438.6</v>
      </c>
      <c r="M253" s="298">
        <v>52.640250000000002</v>
      </c>
      <c r="N253" s="1"/>
      <c r="O253" s="1"/>
    </row>
    <row r="254" spans="1:15" ht="12.75" customHeight="1">
      <c r="A254" s="30">
        <v>244</v>
      </c>
      <c r="B254" s="308" t="s">
        <v>400</v>
      </c>
      <c r="C254" s="298">
        <v>526.20000000000005</v>
      </c>
      <c r="D254" s="299">
        <v>525.35</v>
      </c>
      <c r="E254" s="299">
        <v>521.70000000000005</v>
      </c>
      <c r="F254" s="299">
        <v>517.20000000000005</v>
      </c>
      <c r="G254" s="299">
        <v>513.55000000000007</v>
      </c>
      <c r="H254" s="299">
        <v>529.85</v>
      </c>
      <c r="I254" s="299">
        <v>533.49999999999989</v>
      </c>
      <c r="J254" s="299">
        <v>538</v>
      </c>
      <c r="K254" s="298">
        <v>529</v>
      </c>
      <c r="L254" s="298">
        <v>520.85</v>
      </c>
      <c r="M254" s="298">
        <v>1.73638</v>
      </c>
      <c r="N254" s="1"/>
      <c r="O254" s="1"/>
    </row>
    <row r="255" spans="1:15" ht="12.75" customHeight="1">
      <c r="A255" s="30">
        <v>245</v>
      </c>
      <c r="B255" s="308" t="s">
        <v>401</v>
      </c>
      <c r="C255" s="298">
        <v>676.75</v>
      </c>
      <c r="D255" s="299">
        <v>678.43333333333339</v>
      </c>
      <c r="E255" s="299">
        <v>668.41666666666674</v>
      </c>
      <c r="F255" s="299">
        <v>660.08333333333337</v>
      </c>
      <c r="G255" s="299">
        <v>650.06666666666672</v>
      </c>
      <c r="H255" s="299">
        <v>686.76666666666677</v>
      </c>
      <c r="I255" s="299">
        <v>696.78333333333342</v>
      </c>
      <c r="J255" s="299">
        <v>705.11666666666679</v>
      </c>
      <c r="K255" s="298">
        <v>688.45</v>
      </c>
      <c r="L255" s="298">
        <v>670.1</v>
      </c>
      <c r="M255" s="298">
        <v>2.3713700000000002</v>
      </c>
      <c r="N255" s="1"/>
      <c r="O255" s="1"/>
    </row>
    <row r="256" spans="1:15" ht="12.75" customHeight="1">
      <c r="A256" s="30">
        <v>246</v>
      </c>
      <c r="B256" s="308" t="s">
        <v>131</v>
      </c>
      <c r="C256" s="298">
        <v>1737.7</v>
      </c>
      <c r="D256" s="299">
        <v>1737.4333333333332</v>
      </c>
      <c r="E256" s="299">
        <v>1714.8666666666663</v>
      </c>
      <c r="F256" s="299">
        <v>1692.0333333333331</v>
      </c>
      <c r="G256" s="299">
        <v>1669.4666666666662</v>
      </c>
      <c r="H256" s="299">
        <v>1760.2666666666664</v>
      </c>
      <c r="I256" s="299">
        <v>1782.8333333333335</v>
      </c>
      <c r="J256" s="299">
        <v>1805.6666666666665</v>
      </c>
      <c r="K256" s="298">
        <v>1760</v>
      </c>
      <c r="L256" s="298">
        <v>1714.6</v>
      </c>
      <c r="M256" s="298">
        <v>15.92742</v>
      </c>
      <c r="N256" s="1"/>
      <c r="O256" s="1"/>
    </row>
    <row r="257" spans="1:15" ht="12.75" customHeight="1">
      <c r="A257" s="30">
        <v>247</v>
      </c>
      <c r="B257" s="308" t="s">
        <v>264</v>
      </c>
      <c r="C257" s="298">
        <v>974.85</v>
      </c>
      <c r="D257" s="299">
        <v>975.23333333333323</v>
      </c>
      <c r="E257" s="299">
        <v>969.61666666666645</v>
      </c>
      <c r="F257" s="299">
        <v>964.38333333333321</v>
      </c>
      <c r="G257" s="299">
        <v>958.76666666666642</v>
      </c>
      <c r="H257" s="299">
        <v>980.46666666666647</v>
      </c>
      <c r="I257" s="299">
        <v>986.08333333333326</v>
      </c>
      <c r="J257" s="299">
        <v>991.31666666666649</v>
      </c>
      <c r="K257" s="298">
        <v>980.85</v>
      </c>
      <c r="L257" s="298">
        <v>970</v>
      </c>
      <c r="M257" s="298">
        <v>3.9630100000000001</v>
      </c>
      <c r="N257" s="1"/>
      <c r="O257" s="1"/>
    </row>
    <row r="258" spans="1:15" ht="12.75" customHeight="1">
      <c r="A258" s="30">
        <v>248</v>
      </c>
      <c r="B258" s="308" t="s">
        <v>402</v>
      </c>
      <c r="C258" s="298">
        <v>1619.6</v>
      </c>
      <c r="D258" s="299">
        <v>1610.8666666666668</v>
      </c>
      <c r="E258" s="299">
        <v>1588.7333333333336</v>
      </c>
      <c r="F258" s="299">
        <v>1557.8666666666668</v>
      </c>
      <c r="G258" s="299">
        <v>1535.7333333333336</v>
      </c>
      <c r="H258" s="299">
        <v>1641.7333333333336</v>
      </c>
      <c r="I258" s="299">
        <v>1663.8666666666668</v>
      </c>
      <c r="J258" s="299">
        <v>1694.7333333333336</v>
      </c>
      <c r="K258" s="298">
        <v>1633</v>
      </c>
      <c r="L258" s="298">
        <v>1580</v>
      </c>
      <c r="M258" s="298">
        <v>0.63976999999999995</v>
      </c>
      <c r="N258" s="1"/>
      <c r="O258" s="1"/>
    </row>
    <row r="259" spans="1:15" ht="12.75" customHeight="1">
      <c r="A259" s="30">
        <v>249</v>
      </c>
      <c r="B259" s="308" t="s">
        <v>403</v>
      </c>
      <c r="C259" s="298">
        <v>2224.4499999999998</v>
      </c>
      <c r="D259" s="299">
        <v>2231.1666666666665</v>
      </c>
      <c r="E259" s="299">
        <v>2197.333333333333</v>
      </c>
      <c r="F259" s="299">
        <v>2170.2166666666667</v>
      </c>
      <c r="G259" s="299">
        <v>2136.3833333333332</v>
      </c>
      <c r="H259" s="299">
        <v>2258.2833333333328</v>
      </c>
      <c r="I259" s="299">
        <v>2292.1166666666659</v>
      </c>
      <c r="J259" s="299">
        <v>2319.2333333333327</v>
      </c>
      <c r="K259" s="298">
        <v>2265</v>
      </c>
      <c r="L259" s="298">
        <v>2204.0500000000002</v>
      </c>
      <c r="M259" s="298">
        <v>1.8774299999999999</v>
      </c>
      <c r="N259" s="1"/>
      <c r="O259" s="1"/>
    </row>
    <row r="260" spans="1:15" ht="12.75" customHeight="1">
      <c r="A260" s="30">
        <v>250</v>
      </c>
      <c r="B260" s="308" t="s">
        <v>404</v>
      </c>
      <c r="C260" s="298">
        <v>428.15</v>
      </c>
      <c r="D260" s="299">
        <v>426.23333333333329</v>
      </c>
      <c r="E260" s="299">
        <v>422.51666666666659</v>
      </c>
      <c r="F260" s="299">
        <v>416.88333333333333</v>
      </c>
      <c r="G260" s="299">
        <v>413.16666666666663</v>
      </c>
      <c r="H260" s="299">
        <v>431.86666666666656</v>
      </c>
      <c r="I260" s="299">
        <v>435.58333333333326</v>
      </c>
      <c r="J260" s="299">
        <v>441.21666666666653</v>
      </c>
      <c r="K260" s="298">
        <v>429.95</v>
      </c>
      <c r="L260" s="298">
        <v>420.6</v>
      </c>
      <c r="M260" s="298">
        <v>1.2814399999999999</v>
      </c>
      <c r="N260" s="1"/>
      <c r="O260" s="1"/>
    </row>
    <row r="261" spans="1:15" ht="12.75" customHeight="1">
      <c r="A261" s="30">
        <v>251</v>
      </c>
      <c r="B261" s="308" t="s">
        <v>405</v>
      </c>
      <c r="C261" s="298">
        <v>304.55</v>
      </c>
      <c r="D261" s="299">
        <v>306.31666666666666</v>
      </c>
      <c r="E261" s="299">
        <v>299.48333333333335</v>
      </c>
      <c r="F261" s="299">
        <v>294.41666666666669</v>
      </c>
      <c r="G261" s="299">
        <v>287.58333333333337</v>
      </c>
      <c r="H261" s="299">
        <v>311.38333333333333</v>
      </c>
      <c r="I261" s="299">
        <v>318.2166666666667</v>
      </c>
      <c r="J261" s="299">
        <v>323.2833333333333</v>
      </c>
      <c r="K261" s="298">
        <v>313.14999999999998</v>
      </c>
      <c r="L261" s="298">
        <v>301.25</v>
      </c>
      <c r="M261" s="298">
        <v>28.332899999999999</v>
      </c>
      <c r="N261" s="1"/>
      <c r="O261" s="1"/>
    </row>
    <row r="262" spans="1:15" ht="12.75" customHeight="1">
      <c r="A262" s="30">
        <v>252</v>
      </c>
      <c r="B262" s="308" t="s">
        <v>406</v>
      </c>
      <c r="C262" s="298">
        <v>62.35</v>
      </c>
      <c r="D262" s="299">
        <v>62.699999999999996</v>
      </c>
      <c r="E262" s="299">
        <v>61.749999999999993</v>
      </c>
      <c r="F262" s="299">
        <v>61.15</v>
      </c>
      <c r="G262" s="299">
        <v>60.199999999999996</v>
      </c>
      <c r="H262" s="299">
        <v>63.29999999999999</v>
      </c>
      <c r="I262" s="299">
        <v>64.25</v>
      </c>
      <c r="J262" s="299">
        <v>64.849999999999994</v>
      </c>
      <c r="K262" s="298">
        <v>63.65</v>
      </c>
      <c r="L262" s="298">
        <v>62.1</v>
      </c>
      <c r="M262" s="298">
        <v>1.3620300000000001</v>
      </c>
      <c r="N262" s="1"/>
      <c r="O262" s="1"/>
    </row>
    <row r="263" spans="1:15" ht="12.75" customHeight="1">
      <c r="A263" s="30">
        <v>253</v>
      </c>
      <c r="B263" s="308" t="s">
        <v>265</v>
      </c>
      <c r="C263" s="298">
        <v>228.35</v>
      </c>
      <c r="D263" s="299">
        <v>229.71666666666667</v>
      </c>
      <c r="E263" s="299">
        <v>223.63333333333333</v>
      </c>
      <c r="F263" s="299">
        <v>218.91666666666666</v>
      </c>
      <c r="G263" s="299">
        <v>212.83333333333331</v>
      </c>
      <c r="H263" s="299">
        <v>234.43333333333334</v>
      </c>
      <c r="I263" s="299">
        <v>240.51666666666665</v>
      </c>
      <c r="J263" s="299">
        <v>245.23333333333335</v>
      </c>
      <c r="K263" s="298">
        <v>235.8</v>
      </c>
      <c r="L263" s="298">
        <v>225</v>
      </c>
      <c r="M263" s="298">
        <v>8.6134599999999999</v>
      </c>
      <c r="N263" s="1"/>
      <c r="O263" s="1"/>
    </row>
    <row r="264" spans="1:15" ht="12.75" customHeight="1">
      <c r="A264" s="30">
        <v>254</v>
      </c>
      <c r="B264" s="308" t="s">
        <v>139</v>
      </c>
      <c r="C264" s="298">
        <v>588.6</v>
      </c>
      <c r="D264" s="299">
        <v>585.65</v>
      </c>
      <c r="E264" s="299">
        <v>577.54999999999995</v>
      </c>
      <c r="F264" s="299">
        <v>566.5</v>
      </c>
      <c r="G264" s="299">
        <v>558.4</v>
      </c>
      <c r="H264" s="299">
        <v>596.69999999999993</v>
      </c>
      <c r="I264" s="299">
        <v>604.80000000000007</v>
      </c>
      <c r="J264" s="299">
        <v>615.84999999999991</v>
      </c>
      <c r="K264" s="298">
        <v>593.75</v>
      </c>
      <c r="L264" s="298">
        <v>574.6</v>
      </c>
      <c r="M264" s="298">
        <v>45.699080000000002</v>
      </c>
      <c r="N264" s="1"/>
      <c r="O264" s="1"/>
    </row>
    <row r="265" spans="1:15" ht="12.75" customHeight="1">
      <c r="A265" s="30">
        <v>255</v>
      </c>
      <c r="B265" s="308" t="s">
        <v>407</v>
      </c>
      <c r="C265" s="298">
        <v>128.19999999999999</v>
      </c>
      <c r="D265" s="299">
        <v>128.93333333333331</v>
      </c>
      <c r="E265" s="299">
        <v>126.61666666666662</v>
      </c>
      <c r="F265" s="299">
        <v>125.0333333333333</v>
      </c>
      <c r="G265" s="299">
        <v>122.71666666666661</v>
      </c>
      <c r="H265" s="299">
        <v>130.51666666666662</v>
      </c>
      <c r="I265" s="299">
        <v>132.83333333333329</v>
      </c>
      <c r="J265" s="299">
        <v>134.41666666666663</v>
      </c>
      <c r="K265" s="298">
        <v>131.25</v>
      </c>
      <c r="L265" s="298">
        <v>127.35</v>
      </c>
      <c r="M265" s="298">
        <v>7.7085999999999997</v>
      </c>
      <c r="N265" s="1"/>
      <c r="O265" s="1"/>
    </row>
    <row r="266" spans="1:15" ht="12.75" customHeight="1">
      <c r="A266" s="30">
        <v>256</v>
      </c>
      <c r="B266" s="308" t="s">
        <v>408</v>
      </c>
      <c r="C266" s="298">
        <v>107.2</v>
      </c>
      <c r="D266" s="299">
        <v>106.58333333333333</v>
      </c>
      <c r="E266" s="299">
        <v>105.46666666666665</v>
      </c>
      <c r="F266" s="299">
        <v>103.73333333333332</v>
      </c>
      <c r="G266" s="299">
        <v>102.61666666666665</v>
      </c>
      <c r="H266" s="299">
        <v>108.31666666666666</v>
      </c>
      <c r="I266" s="299">
        <v>109.43333333333334</v>
      </c>
      <c r="J266" s="299">
        <v>111.16666666666667</v>
      </c>
      <c r="K266" s="298">
        <v>107.7</v>
      </c>
      <c r="L266" s="298">
        <v>104.85</v>
      </c>
      <c r="M266" s="298">
        <v>8.6646400000000003</v>
      </c>
      <c r="N266" s="1"/>
      <c r="O266" s="1"/>
    </row>
    <row r="267" spans="1:15" ht="12.75" customHeight="1">
      <c r="A267" s="30">
        <v>257</v>
      </c>
      <c r="B267" s="308" t="s">
        <v>138</v>
      </c>
      <c r="C267" s="298">
        <v>355.35</v>
      </c>
      <c r="D267" s="299">
        <v>353.35000000000008</v>
      </c>
      <c r="E267" s="299">
        <v>349.90000000000015</v>
      </c>
      <c r="F267" s="299">
        <v>344.45000000000005</v>
      </c>
      <c r="G267" s="299">
        <v>341.00000000000011</v>
      </c>
      <c r="H267" s="299">
        <v>358.80000000000018</v>
      </c>
      <c r="I267" s="299">
        <v>362.25000000000011</v>
      </c>
      <c r="J267" s="299">
        <v>367.70000000000022</v>
      </c>
      <c r="K267" s="298">
        <v>356.8</v>
      </c>
      <c r="L267" s="298">
        <v>347.9</v>
      </c>
      <c r="M267" s="298">
        <v>44.120060000000002</v>
      </c>
      <c r="N267" s="1"/>
      <c r="O267" s="1"/>
    </row>
    <row r="268" spans="1:15" ht="12.75" customHeight="1">
      <c r="A268" s="30">
        <v>258</v>
      </c>
      <c r="B268" s="308" t="s">
        <v>140</v>
      </c>
      <c r="C268" s="298">
        <v>581.70000000000005</v>
      </c>
      <c r="D268" s="299">
        <v>583.58333333333337</v>
      </c>
      <c r="E268" s="299">
        <v>577.2166666666667</v>
      </c>
      <c r="F268" s="299">
        <v>572.73333333333335</v>
      </c>
      <c r="G268" s="299">
        <v>566.36666666666667</v>
      </c>
      <c r="H268" s="299">
        <v>588.06666666666672</v>
      </c>
      <c r="I268" s="299">
        <v>594.43333333333328</v>
      </c>
      <c r="J268" s="299">
        <v>598.91666666666674</v>
      </c>
      <c r="K268" s="298">
        <v>589.95000000000005</v>
      </c>
      <c r="L268" s="298">
        <v>579.1</v>
      </c>
      <c r="M268" s="298">
        <v>15.327669999999999</v>
      </c>
      <c r="N268" s="1"/>
      <c r="O268" s="1"/>
    </row>
    <row r="269" spans="1:15" ht="12.75" customHeight="1">
      <c r="A269" s="30">
        <v>259</v>
      </c>
      <c r="B269" s="308" t="s">
        <v>804</v>
      </c>
      <c r="C269" s="298">
        <v>486.7</v>
      </c>
      <c r="D269" s="299">
        <v>490.23333333333335</v>
      </c>
      <c r="E269" s="299">
        <v>481.2166666666667</v>
      </c>
      <c r="F269" s="299">
        <v>475.73333333333335</v>
      </c>
      <c r="G269" s="299">
        <v>466.7166666666667</v>
      </c>
      <c r="H269" s="299">
        <v>495.7166666666667</v>
      </c>
      <c r="I269" s="299">
        <v>504.73333333333335</v>
      </c>
      <c r="J269" s="299">
        <v>510.2166666666667</v>
      </c>
      <c r="K269" s="298">
        <v>499.25</v>
      </c>
      <c r="L269" s="298">
        <v>484.75</v>
      </c>
      <c r="M269" s="298">
        <v>1.67567</v>
      </c>
      <c r="N269" s="1"/>
      <c r="O269" s="1"/>
    </row>
    <row r="270" spans="1:15" ht="12.75" customHeight="1">
      <c r="A270" s="30">
        <v>260</v>
      </c>
      <c r="B270" s="308" t="s">
        <v>805</v>
      </c>
      <c r="C270" s="298">
        <v>363.6</v>
      </c>
      <c r="D270" s="299">
        <v>362.90000000000003</v>
      </c>
      <c r="E270" s="299">
        <v>358.40000000000009</v>
      </c>
      <c r="F270" s="299">
        <v>353.20000000000005</v>
      </c>
      <c r="G270" s="299">
        <v>348.7000000000001</v>
      </c>
      <c r="H270" s="299">
        <v>368.10000000000008</v>
      </c>
      <c r="I270" s="299">
        <v>372.59999999999997</v>
      </c>
      <c r="J270" s="299">
        <v>377.80000000000007</v>
      </c>
      <c r="K270" s="298">
        <v>367.4</v>
      </c>
      <c r="L270" s="298">
        <v>357.7</v>
      </c>
      <c r="M270" s="298">
        <v>0.60582999999999998</v>
      </c>
      <c r="N270" s="1"/>
      <c r="O270" s="1"/>
    </row>
    <row r="271" spans="1:15" ht="12.75" customHeight="1">
      <c r="A271" s="30">
        <v>261</v>
      </c>
      <c r="B271" s="308" t="s">
        <v>409</v>
      </c>
      <c r="C271" s="298">
        <v>577.45000000000005</v>
      </c>
      <c r="D271" s="299">
        <v>578.73333333333335</v>
      </c>
      <c r="E271" s="299">
        <v>570.7166666666667</v>
      </c>
      <c r="F271" s="299">
        <v>563.98333333333335</v>
      </c>
      <c r="G271" s="299">
        <v>555.9666666666667</v>
      </c>
      <c r="H271" s="299">
        <v>585.4666666666667</v>
      </c>
      <c r="I271" s="299">
        <v>593.48333333333335</v>
      </c>
      <c r="J271" s="299">
        <v>600.2166666666667</v>
      </c>
      <c r="K271" s="298">
        <v>586.75</v>
      </c>
      <c r="L271" s="298">
        <v>572</v>
      </c>
      <c r="M271" s="298">
        <v>1.72865</v>
      </c>
      <c r="N271" s="1"/>
      <c r="O271" s="1"/>
    </row>
    <row r="272" spans="1:15" ht="12.75" customHeight="1">
      <c r="A272" s="30">
        <v>262</v>
      </c>
      <c r="B272" s="308" t="s">
        <v>410</v>
      </c>
      <c r="C272" s="298">
        <v>164.85</v>
      </c>
      <c r="D272" s="299">
        <v>165.03333333333333</v>
      </c>
      <c r="E272" s="299">
        <v>164.01666666666665</v>
      </c>
      <c r="F272" s="299">
        <v>163.18333333333331</v>
      </c>
      <c r="G272" s="299">
        <v>162.16666666666663</v>
      </c>
      <c r="H272" s="299">
        <v>165.86666666666667</v>
      </c>
      <c r="I272" s="299">
        <v>166.88333333333338</v>
      </c>
      <c r="J272" s="299">
        <v>167.7166666666667</v>
      </c>
      <c r="K272" s="298">
        <v>166.05</v>
      </c>
      <c r="L272" s="298">
        <v>164.2</v>
      </c>
      <c r="M272" s="298">
        <v>1.3265499999999999</v>
      </c>
      <c r="N272" s="1"/>
      <c r="O272" s="1"/>
    </row>
    <row r="273" spans="1:15" ht="12.75" customHeight="1">
      <c r="A273" s="30">
        <v>263</v>
      </c>
      <c r="B273" s="308" t="s">
        <v>411</v>
      </c>
      <c r="C273" s="298">
        <v>505.75</v>
      </c>
      <c r="D273" s="299">
        <v>503.25</v>
      </c>
      <c r="E273" s="299">
        <v>496.5</v>
      </c>
      <c r="F273" s="299">
        <v>487.25</v>
      </c>
      <c r="G273" s="299">
        <v>480.5</v>
      </c>
      <c r="H273" s="299">
        <v>512.5</v>
      </c>
      <c r="I273" s="299">
        <v>519.25</v>
      </c>
      <c r="J273" s="299">
        <v>528.5</v>
      </c>
      <c r="K273" s="298">
        <v>510</v>
      </c>
      <c r="L273" s="298">
        <v>494</v>
      </c>
      <c r="M273" s="298">
        <v>2.7540100000000001</v>
      </c>
      <c r="N273" s="1"/>
      <c r="O273" s="1"/>
    </row>
    <row r="274" spans="1:15" ht="12.75" customHeight="1">
      <c r="A274" s="30">
        <v>264</v>
      </c>
      <c r="B274" s="308" t="s">
        <v>412</v>
      </c>
      <c r="C274" s="298">
        <v>1209.8499999999999</v>
      </c>
      <c r="D274" s="299">
        <v>1210.1833333333334</v>
      </c>
      <c r="E274" s="299">
        <v>1198.3666666666668</v>
      </c>
      <c r="F274" s="299">
        <v>1186.8833333333334</v>
      </c>
      <c r="G274" s="299">
        <v>1175.0666666666668</v>
      </c>
      <c r="H274" s="299">
        <v>1221.6666666666667</v>
      </c>
      <c r="I274" s="299">
        <v>1233.4833333333333</v>
      </c>
      <c r="J274" s="299">
        <v>1244.9666666666667</v>
      </c>
      <c r="K274" s="298">
        <v>1222</v>
      </c>
      <c r="L274" s="298">
        <v>1198.7</v>
      </c>
      <c r="M274" s="298">
        <v>1.4271799999999999</v>
      </c>
      <c r="N274" s="1"/>
      <c r="O274" s="1"/>
    </row>
    <row r="275" spans="1:15" ht="12.75" customHeight="1">
      <c r="A275" s="30">
        <v>265</v>
      </c>
      <c r="B275" s="308" t="s">
        <v>413</v>
      </c>
      <c r="C275" s="298">
        <v>246</v>
      </c>
      <c r="D275" s="299">
        <v>244.93333333333331</v>
      </c>
      <c r="E275" s="299">
        <v>242.76666666666662</v>
      </c>
      <c r="F275" s="299">
        <v>239.5333333333333</v>
      </c>
      <c r="G275" s="299">
        <v>237.36666666666662</v>
      </c>
      <c r="H275" s="299">
        <v>248.16666666666663</v>
      </c>
      <c r="I275" s="299">
        <v>250.33333333333331</v>
      </c>
      <c r="J275" s="299">
        <v>253.56666666666663</v>
      </c>
      <c r="K275" s="298">
        <v>247.1</v>
      </c>
      <c r="L275" s="298">
        <v>241.7</v>
      </c>
      <c r="M275" s="298">
        <v>1.25989</v>
      </c>
      <c r="N275" s="1"/>
      <c r="O275" s="1"/>
    </row>
    <row r="276" spans="1:15" ht="12.75" customHeight="1">
      <c r="A276" s="30">
        <v>266</v>
      </c>
      <c r="B276" s="308" t="s">
        <v>414</v>
      </c>
      <c r="C276" s="298">
        <v>494.65</v>
      </c>
      <c r="D276" s="299">
        <v>494.83333333333331</v>
      </c>
      <c r="E276" s="299">
        <v>489.81666666666661</v>
      </c>
      <c r="F276" s="299">
        <v>484.98333333333329</v>
      </c>
      <c r="G276" s="299">
        <v>479.96666666666658</v>
      </c>
      <c r="H276" s="299">
        <v>499.66666666666663</v>
      </c>
      <c r="I276" s="299">
        <v>504.68333333333339</v>
      </c>
      <c r="J276" s="299">
        <v>509.51666666666665</v>
      </c>
      <c r="K276" s="298">
        <v>499.85</v>
      </c>
      <c r="L276" s="298">
        <v>490</v>
      </c>
      <c r="M276" s="298">
        <v>4.3928900000000004</v>
      </c>
      <c r="N276" s="1"/>
      <c r="O276" s="1"/>
    </row>
    <row r="277" spans="1:15" ht="12.75" customHeight="1">
      <c r="A277" s="30">
        <v>267</v>
      </c>
      <c r="B277" s="308" t="s">
        <v>415</v>
      </c>
      <c r="C277" s="298">
        <v>240.05</v>
      </c>
      <c r="D277" s="299">
        <v>244.88333333333333</v>
      </c>
      <c r="E277" s="299">
        <v>232.76666666666665</v>
      </c>
      <c r="F277" s="299">
        <v>225.48333333333332</v>
      </c>
      <c r="G277" s="299">
        <v>213.36666666666665</v>
      </c>
      <c r="H277" s="299">
        <v>252.16666666666666</v>
      </c>
      <c r="I277" s="299">
        <v>264.2833333333333</v>
      </c>
      <c r="J277" s="299">
        <v>271.56666666666666</v>
      </c>
      <c r="K277" s="298">
        <v>257</v>
      </c>
      <c r="L277" s="298">
        <v>237.6</v>
      </c>
      <c r="M277" s="298">
        <v>17.265789999999999</v>
      </c>
      <c r="N277" s="1"/>
      <c r="O277" s="1"/>
    </row>
    <row r="278" spans="1:15" ht="12.75" customHeight="1">
      <c r="A278" s="30">
        <v>268</v>
      </c>
      <c r="B278" s="308" t="s">
        <v>416</v>
      </c>
      <c r="C278" s="298">
        <v>1008.55</v>
      </c>
      <c r="D278" s="299">
        <v>1006.9666666666666</v>
      </c>
      <c r="E278" s="299">
        <v>992.88333333333321</v>
      </c>
      <c r="F278" s="299">
        <v>977.21666666666658</v>
      </c>
      <c r="G278" s="299">
        <v>963.13333333333321</v>
      </c>
      <c r="H278" s="299">
        <v>1022.6333333333332</v>
      </c>
      <c r="I278" s="299">
        <v>1036.7166666666665</v>
      </c>
      <c r="J278" s="299">
        <v>1052.3833333333332</v>
      </c>
      <c r="K278" s="298">
        <v>1021.05</v>
      </c>
      <c r="L278" s="298">
        <v>991.3</v>
      </c>
      <c r="M278" s="298">
        <v>1.57603</v>
      </c>
      <c r="N278" s="1"/>
      <c r="O278" s="1"/>
    </row>
    <row r="279" spans="1:15" ht="12.75" customHeight="1">
      <c r="A279" s="30">
        <v>269</v>
      </c>
      <c r="B279" s="308" t="s">
        <v>417</v>
      </c>
      <c r="C279" s="298">
        <v>365</v>
      </c>
      <c r="D279" s="299">
        <v>363.40000000000003</v>
      </c>
      <c r="E279" s="299">
        <v>358.10000000000008</v>
      </c>
      <c r="F279" s="299">
        <v>351.20000000000005</v>
      </c>
      <c r="G279" s="299">
        <v>345.90000000000009</v>
      </c>
      <c r="H279" s="299">
        <v>370.30000000000007</v>
      </c>
      <c r="I279" s="299">
        <v>375.6</v>
      </c>
      <c r="J279" s="299">
        <v>382.50000000000006</v>
      </c>
      <c r="K279" s="298">
        <v>368.7</v>
      </c>
      <c r="L279" s="298">
        <v>356.5</v>
      </c>
      <c r="M279" s="298">
        <v>2.4434</v>
      </c>
      <c r="N279" s="1"/>
      <c r="O279" s="1"/>
    </row>
    <row r="280" spans="1:15" ht="12.75" customHeight="1">
      <c r="A280" s="30">
        <v>270</v>
      </c>
      <c r="B280" s="308" t="s">
        <v>806</v>
      </c>
      <c r="C280" s="298">
        <v>63.9</v>
      </c>
      <c r="D280" s="299">
        <v>64.100000000000009</v>
      </c>
      <c r="E280" s="299">
        <v>63.300000000000011</v>
      </c>
      <c r="F280" s="299">
        <v>62.7</v>
      </c>
      <c r="G280" s="299">
        <v>61.900000000000006</v>
      </c>
      <c r="H280" s="299">
        <v>64.700000000000017</v>
      </c>
      <c r="I280" s="299">
        <v>65.5</v>
      </c>
      <c r="J280" s="299">
        <v>66.100000000000023</v>
      </c>
      <c r="K280" s="298">
        <v>64.900000000000006</v>
      </c>
      <c r="L280" s="298">
        <v>63.5</v>
      </c>
      <c r="M280" s="298">
        <v>6.1184599999999998</v>
      </c>
      <c r="N280" s="1"/>
      <c r="O280" s="1"/>
    </row>
    <row r="281" spans="1:15" ht="12.75" customHeight="1">
      <c r="A281" s="30">
        <v>271</v>
      </c>
      <c r="B281" s="308" t="s">
        <v>418</v>
      </c>
      <c r="C281" s="298">
        <v>383.65</v>
      </c>
      <c r="D281" s="299">
        <v>391.25</v>
      </c>
      <c r="E281" s="299">
        <v>373.5</v>
      </c>
      <c r="F281" s="299">
        <v>363.35</v>
      </c>
      <c r="G281" s="299">
        <v>345.6</v>
      </c>
      <c r="H281" s="299">
        <v>401.4</v>
      </c>
      <c r="I281" s="299">
        <v>419.15</v>
      </c>
      <c r="J281" s="299">
        <v>429.29999999999995</v>
      </c>
      <c r="K281" s="298">
        <v>409</v>
      </c>
      <c r="L281" s="298">
        <v>381.1</v>
      </c>
      <c r="M281" s="298">
        <v>7.3451700000000004</v>
      </c>
      <c r="N281" s="1"/>
      <c r="O281" s="1"/>
    </row>
    <row r="282" spans="1:15" ht="12.75" customHeight="1">
      <c r="A282" s="30">
        <v>272</v>
      </c>
      <c r="B282" s="308" t="s">
        <v>419</v>
      </c>
      <c r="C282" s="298">
        <v>46.5</v>
      </c>
      <c r="D282" s="299">
        <v>46.833333333333336</v>
      </c>
      <c r="E282" s="299">
        <v>46.06666666666667</v>
      </c>
      <c r="F282" s="299">
        <v>45.633333333333333</v>
      </c>
      <c r="G282" s="299">
        <v>44.866666666666667</v>
      </c>
      <c r="H282" s="299">
        <v>47.266666666666673</v>
      </c>
      <c r="I282" s="299">
        <v>48.033333333333339</v>
      </c>
      <c r="J282" s="299">
        <v>48.466666666666676</v>
      </c>
      <c r="K282" s="298">
        <v>47.6</v>
      </c>
      <c r="L282" s="298">
        <v>46.4</v>
      </c>
      <c r="M282" s="298">
        <v>11.11389</v>
      </c>
      <c r="N282" s="1"/>
      <c r="O282" s="1"/>
    </row>
    <row r="283" spans="1:15" ht="12.75" customHeight="1">
      <c r="A283" s="30">
        <v>273</v>
      </c>
      <c r="B283" s="308" t="s">
        <v>420</v>
      </c>
      <c r="C283" s="298">
        <v>448.1</v>
      </c>
      <c r="D283" s="299">
        <v>440.05</v>
      </c>
      <c r="E283" s="299">
        <v>418.1</v>
      </c>
      <c r="F283" s="299">
        <v>388.1</v>
      </c>
      <c r="G283" s="299">
        <v>366.15000000000003</v>
      </c>
      <c r="H283" s="299">
        <v>470.05</v>
      </c>
      <c r="I283" s="299">
        <v>491.99999999999994</v>
      </c>
      <c r="J283" s="299">
        <v>522</v>
      </c>
      <c r="K283" s="298">
        <v>462</v>
      </c>
      <c r="L283" s="298">
        <v>410.05</v>
      </c>
      <c r="M283" s="298">
        <v>88.664760000000001</v>
      </c>
      <c r="N283" s="1"/>
      <c r="O283" s="1"/>
    </row>
    <row r="284" spans="1:15" ht="12.75" customHeight="1">
      <c r="A284" s="30">
        <v>274</v>
      </c>
      <c r="B284" s="308" t="s">
        <v>141</v>
      </c>
      <c r="C284" s="298">
        <v>1742.05</v>
      </c>
      <c r="D284" s="299">
        <v>1737.1333333333332</v>
      </c>
      <c r="E284" s="299">
        <v>1728.3166666666664</v>
      </c>
      <c r="F284" s="299">
        <v>1714.5833333333333</v>
      </c>
      <c r="G284" s="299">
        <v>1705.7666666666664</v>
      </c>
      <c r="H284" s="299">
        <v>1750.8666666666663</v>
      </c>
      <c r="I284" s="299">
        <v>1759.6833333333329</v>
      </c>
      <c r="J284" s="299">
        <v>1773.4166666666663</v>
      </c>
      <c r="K284" s="298">
        <v>1745.95</v>
      </c>
      <c r="L284" s="298">
        <v>1723.4</v>
      </c>
      <c r="M284" s="298">
        <v>36.134680000000003</v>
      </c>
      <c r="N284" s="1"/>
      <c r="O284" s="1"/>
    </row>
    <row r="285" spans="1:15" ht="12.75" customHeight="1">
      <c r="A285" s="30">
        <v>275</v>
      </c>
      <c r="B285" s="308" t="s">
        <v>787</v>
      </c>
      <c r="C285" s="298">
        <v>1193.4000000000001</v>
      </c>
      <c r="D285" s="299">
        <v>1191.7833333333335</v>
      </c>
      <c r="E285" s="299">
        <v>1184.5666666666671</v>
      </c>
      <c r="F285" s="299">
        <v>1175.7333333333336</v>
      </c>
      <c r="G285" s="299">
        <v>1168.5166666666671</v>
      </c>
      <c r="H285" s="299">
        <v>1200.616666666667</v>
      </c>
      <c r="I285" s="299">
        <v>1207.8333333333337</v>
      </c>
      <c r="J285" s="299">
        <v>1216.666666666667</v>
      </c>
      <c r="K285" s="298">
        <v>1199</v>
      </c>
      <c r="L285" s="298">
        <v>1182.95</v>
      </c>
      <c r="M285" s="298">
        <v>5.885E-2</v>
      </c>
      <c r="N285" s="1"/>
      <c r="O285" s="1"/>
    </row>
    <row r="286" spans="1:15" ht="12.75" customHeight="1">
      <c r="A286" s="30">
        <v>276</v>
      </c>
      <c r="B286" s="308" t="s">
        <v>142</v>
      </c>
      <c r="C286" s="298">
        <v>72.2</v>
      </c>
      <c r="D286" s="299">
        <v>72.283333333333346</v>
      </c>
      <c r="E286" s="299">
        <v>71.466666666666697</v>
      </c>
      <c r="F286" s="299">
        <v>70.733333333333348</v>
      </c>
      <c r="G286" s="299">
        <v>69.9166666666667</v>
      </c>
      <c r="H286" s="299">
        <v>73.016666666666694</v>
      </c>
      <c r="I286" s="299">
        <v>73.833333333333329</v>
      </c>
      <c r="J286" s="299">
        <v>74.566666666666691</v>
      </c>
      <c r="K286" s="298">
        <v>73.099999999999994</v>
      </c>
      <c r="L286" s="298">
        <v>71.55</v>
      </c>
      <c r="M286" s="298">
        <v>29.36833</v>
      </c>
      <c r="N286" s="1"/>
      <c r="O286" s="1"/>
    </row>
    <row r="287" spans="1:15" ht="12.75" customHeight="1">
      <c r="A287" s="30">
        <v>277</v>
      </c>
      <c r="B287" s="308" t="s">
        <v>147</v>
      </c>
      <c r="C287" s="298">
        <v>3102.45</v>
      </c>
      <c r="D287" s="299">
        <v>3131.6666666666665</v>
      </c>
      <c r="E287" s="299">
        <v>3055.7833333333328</v>
      </c>
      <c r="F287" s="299">
        <v>3009.1166666666663</v>
      </c>
      <c r="G287" s="299">
        <v>2933.2333333333327</v>
      </c>
      <c r="H287" s="299">
        <v>3178.333333333333</v>
      </c>
      <c r="I287" s="299">
        <v>3254.2166666666672</v>
      </c>
      <c r="J287" s="299">
        <v>3300.8833333333332</v>
      </c>
      <c r="K287" s="298">
        <v>3207.55</v>
      </c>
      <c r="L287" s="298">
        <v>3085</v>
      </c>
      <c r="M287" s="298">
        <v>5.7339599999999997</v>
      </c>
      <c r="N287" s="1"/>
      <c r="O287" s="1"/>
    </row>
    <row r="288" spans="1:15" ht="12.75" customHeight="1">
      <c r="A288" s="30">
        <v>278</v>
      </c>
      <c r="B288" s="308" t="s">
        <v>144</v>
      </c>
      <c r="C288" s="298">
        <v>357.2</v>
      </c>
      <c r="D288" s="299">
        <v>358.38333333333338</v>
      </c>
      <c r="E288" s="299">
        <v>354.81666666666678</v>
      </c>
      <c r="F288" s="299">
        <v>352.43333333333339</v>
      </c>
      <c r="G288" s="299">
        <v>348.86666666666679</v>
      </c>
      <c r="H288" s="299">
        <v>360.76666666666677</v>
      </c>
      <c r="I288" s="299">
        <v>364.33333333333337</v>
      </c>
      <c r="J288" s="299">
        <v>366.71666666666675</v>
      </c>
      <c r="K288" s="298">
        <v>361.95</v>
      </c>
      <c r="L288" s="298">
        <v>356</v>
      </c>
      <c r="M288" s="298">
        <v>8.4138099999999998</v>
      </c>
      <c r="N288" s="1"/>
      <c r="O288" s="1"/>
    </row>
    <row r="289" spans="1:15" ht="12.75" customHeight="1">
      <c r="A289" s="30">
        <v>279</v>
      </c>
      <c r="B289" s="308" t="s">
        <v>421</v>
      </c>
      <c r="C289" s="298">
        <v>9666.4500000000007</v>
      </c>
      <c r="D289" s="299">
        <v>9674.15</v>
      </c>
      <c r="E289" s="299">
        <v>9548.2999999999993</v>
      </c>
      <c r="F289" s="299">
        <v>9430.15</v>
      </c>
      <c r="G289" s="299">
        <v>9304.2999999999993</v>
      </c>
      <c r="H289" s="299">
        <v>9792.2999999999993</v>
      </c>
      <c r="I289" s="299">
        <v>9918.1500000000015</v>
      </c>
      <c r="J289" s="299">
        <v>10036.299999999999</v>
      </c>
      <c r="K289" s="298">
        <v>9800</v>
      </c>
      <c r="L289" s="298">
        <v>9556</v>
      </c>
      <c r="M289" s="298">
        <v>4.1520000000000001E-2</v>
      </c>
      <c r="N289" s="1"/>
      <c r="O289" s="1"/>
    </row>
    <row r="290" spans="1:15" ht="12.75" customHeight="1">
      <c r="A290" s="30">
        <v>280</v>
      </c>
      <c r="B290" s="308" t="s">
        <v>146</v>
      </c>
      <c r="C290" s="298">
        <v>4015.45</v>
      </c>
      <c r="D290" s="299">
        <v>4008.8166666666671</v>
      </c>
      <c r="E290" s="299">
        <v>3962.6333333333341</v>
      </c>
      <c r="F290" s="299">
        <v>3909.8166666666671</v>
      </c>
      <c r="G290" s="299">
        <v>3863.6333333333341</v>
      </c>
      <c r="H290" s="299">
        <v>4061.6333333333341</v>
      </c>
      <c r="I290" s="299">
        <v>4107.8166666666675</v>
      </c>
      <c r="J290" s="299">
        <v>4160.6333333333341</v>
      </c>
      <c r="K290" s="298">
        <v>4055</v>
      </c>
      <c r="L290" s="298">
        <v>3956</v>
      </c>
      <c r="M290" s="298">
        <v>4.2083899999999996</v>
      </c>
      <c r="N290" s="1"/>
      <c r="O290" s="1"/>
    </row>
    <row r="291" spans="1:15" ht="12.75" customHeight="1">
      <c r="A291" s="30">
        <v>281</v>
      </c>
      <c r="B291" s="308" t="s">
        <v>145</v>
      </c>
      <c r="C291" s="298">
        <v>1647.25</v>
      </c>
      <c r="D291" s="299">
        <v>1658.3</v>
      </c>
      <c r="E291" s="299">
        <v>1633.35</v>
      </c>
      <c r="F291" s="299">
        <v>1619.45</v>
      </c>
      <c r="G291" s="299">
        <v>1594.5</v>
      </c>
      <c r="H291" s="299">
        <v>1672.1999999999998</v>
      </c>
      <c r="I291" s="299">
        <v>1697.15</v>
      </c>
      <c r="J291" s="299">
        <v>1711.0499999999997</v>
      </c>
      <c r="K291" s="298">
        <v>1683.25</v>
      </c>
      <c r="L291" s="298">
        <v>1644.4</v>
      </c>
      <c r="M291" s="298">
        <v>19.148140000000001</v>
      </c>
      <c r="N291" s="1"/>
      <c r="O291" s="1"/>
    </row>
    <row r="292" spans="1:15" ht="12.75" customHeight="1">
      <c r="A292" s="30">
        <v>282</v>
      </c>
      <c r="B292" s="308" t="s">
        <v>870</v>
      </c>
      <c r="C292" s="298">
        <v>347.15</v>
      </c>
      <c r="D292" s="299">
        <v>349.81666666666666</v>
      </c>
      <c r="E292" s="299">
        <v>343.33333333333331</v>
      </c>
      <c r="F292" s="299">
        <v>339.51666666666665</v>
      </c>
      <c r="G292" s="299">
        <v>333.0333333333333</v>
      </c>
      <c r="H292" s="299">
        <v>353.63333333333333</v>
      </c>
      <c r="I292" s="299">
        <v>360.11666666666667</v>
      </c>
      <c r="J292" s="299">
        <v>363.93333333333334</v>
      </c>
      <c r="K292" s="298">
        <v>356.3</v>
      </c>
      <c r="L292" s="298">
        <v>346</v>
      </c>
      <c r="M292" s="298">
        <v>1.8963099999999999</v>
      </c>
      <c r="N292" s="1"/>
      <c r="O292" s="1"/>
    </row>
    <row r="293" spans="1:15" ht="12.75" customHeight="1">
      <c r="A293" s="30">
        <v>283</v>
      </c>
      <c r="B293" s="308" t="s">
        <v>266</v>
      </c>
      <c r="C293" s="298">
        <v>512.65</v>
      </c>
      <c r="D293" s="299">
        <v>507.08333333333326</v>
      </c>
      <c r="E293" s="299">
        <v>499.36666666666656</v>
      </c>
      <c r="F293" s="299">
        <v>486.08333333333331</v>
      </c>
      <c r="G293" s="299">
        <v>478.36666666666662</v>
      </c>
      <c r="H293" s="299">
        <v>520.36666666666656</v>
      </c>
      <c r="I293" s="299">
        <v>528.08333333333326</v>
      </c>
      <c r="J293" s="299">
        <v>541.36666666666645</v>
      </c>
      <c r="K293" s="298">
        <v>514.79999999999995</v>
      </c>
      <c r="L293" s="298">
        <v>493.8</v>
      </c>
      <c r="M293" s="298">
        <v>26.267779999999998</v>
      </c>
      <c r="N293" s="1"/>
      <c r="O293" s="1"/>
    </row>
    <row r="294" spans="1:15" ht="12.75" customHeight="1">
      <c r="A294" s="30">
        <v>284</v>
      </c>
      <c r="B294" s="308" t="s">
        <v>808</v>
      </c>
      <c r="C294" s="298">
        <v>280.5</v>
      </c>
      <c r="D294" s="299">
        <v>283.16666666666669</v>
      </c>
      <c r="E294" s="299">
        <v>276.83333333333337</v>
      </c>
      <c r="F294" s="299">
        <v>273.16666666666669</v>
      </c>
      <c r="G294" s="299">
        <v>266.83333333333337</v>
      </c>
      <c r="H294" s="299">
        <v>286.83333333333337</v>
      </c>
      <c r="I294" s="299">
        <v>293.16666666666674</v>
      </c>
      <c r="J294" s="299">
        <v>296.83333333333337</v>
      </c>
      <c r="K294" s="298">
        <v>289.5</v>
      </c>
      <c r="L294" s="298">
        <v>279.5</v>
      </c>
      <c r="M294" s="298">
        <v>13.47898</v>
      </c>
      <c r="N294" s="1"/>
      <c r="O294" s="1"/>
    </row>
    <row r="295" spans="1:15" ht="12.75" customHeight="1">
      <c r="A295" s="30">
        <v>285</v>
      </c>
      <c r="B295" s="308" t="s">
        <v>422</v>
      </c>
      <c r="C295" s="298">
        <v>3458.85</v>
      </c>
      <c r="D295" s="299">
        <v>3466.0333333333333</v>
      </c>
      <c r="E295" s="299">
        <v>3433.0666666666666</v>
      </c>
      <c r="F295" s="299">
        <v>3407.2833333333333</v>
      </c>
      <c r="G295" s="299">
        <v>3374.3166666666666</v>
      </c>
      <c r="H295" s="299">
        <v>3491.8166666666666</v>
      </c>
      <c r="I295" s="299">
        <v>3524.7833333333328</v>
      </c>
      <c r="J295" s="299">
        <v>3550.5666666666666</v>
      </c>
      <c r="K295" s="298">
        <v>3499</v>
      </c>
      <c r="L295" s="298">
        <v>3440.25</v>
      </c>
      <c r="M295" s="298">
        <v>0.59087999999999996</v>
      </c>
      <c r="N295" s="1"/>
      <c r="O295" s="1"/>
    </row>
    <row r="296" spans="1:15" ht="12.75" customHeight="1">
      <c r="A296" s="30">
        <v>286</v>
      </c>
      <c r="B296" s="308" t="s">
        <v>148</v>
      </c>
      <c r="C296" s="298">
        <v>647</v>
      </c>
      <c r="D296" s="299">
        <v>643.61666666666667</v>
      </c>
      <c r="E296" s="299">
        <v>636.23333333333335</v>
      </c>
      <c r="F296" s="299">
        <v>625.4666666666667</v>
      </c>
      <c r="G296" s="299">
        <v>618.08333333333337</v>
      </c>
      <c r="H296" s="299">
        <v>654.38333333333333</v>
      </c>
      <c r="I296" s="299">
        <v>661.76666666666677</v>
      </c>
      <c r="J296" s="299">
        <v>672.5333333333333</v>
      </c>
      <c r="K296" s="298">
        <v>651</v>
      </c>
      <c r="L296" s="298">
        <v>632.85</v>
      </c>
      <c r="M296" s="298">
        <v>9.0837900000000005</v>
      </c>
      <c r="N296" s="1"/>
      <c r="O296" s="1"/>
    </row>
    <row r="297" spans="1:15" ht="12.75" customHeight="1">
      <c r="A297" s="30">
        <v>287</v>
      </c>
      <c r="B297" s="308" t="s">
        <v>423</v>
      </c>
      <c r="C297" s="298">
        <v>1819.05</v>
      </c>
      <c r="D297" s="299">
        <v>1834.5</v>
      </c>
      <c r="E297" s="299">
        <v>1799.55</v>
      </c>
      <c r="F297" s="299">
        <v>1780.05</v>
      </c>
      <c r="G297" s="299">
        <v>1745.1</v>
      </c>
      <c r="H297" s="299">
        <v>1854</v>
      </c>
      <c r="I297" s="299">
        <v>1888.9499999999998</v>
      </c>
      <c r="J297" s="299">
        <v>1908.45</v>
      </c>
      <c r="K297" s="298">
        <v>1869.45</v>
      </c>
      <c r="L297" s="298">
        <v>1815</v>
      </c>
      <c r="M297" s="298">
        <v>0.20311000000000001</v>
      </c>
      <c r="N297" s="1"/>
      <c r="O297" s="1"/>
    </row>
    <row r="298" spans="1:15" ht="12.75" customHeight="1">
      <c r="A298" s="30">
        <v>288</v>
      </c>
      <c r="B298" s="308" t="s">
        <v>424</v>
      </c>
      <c r="C298" s="298">
        <v>39.200000000000003</v>
      </c>
      <c r="D298" s="299">
        <v>39.283333333333331</v>
      </c>
      <c r="E298" s="299">
        <v>38.766666666666666</v>
      </c>
      <c r="F298" s="299">
        <v>38.333333333333336</v>
      </c>
      <c r="G298" s="299">
        <v>37.81666666666667</v>
      </c>
      <c r="H298" s="299">
        <v>39.716666666666661</v>
      </c>
      <c r="I298" s="299">
        <v>40.233333333333327</v>
      </c>
      <c r="J298" s="299">
        <v>40.666666666666657</v>
      </c>
      <c r="K298" s="298">
        <v>39.799999999999997</v>
      </c>
      <c r="L298" s="298">
        <v>38.85</v>
      </c>
      <c r="M298" s="298">
        <v>9.5669599999999999</v>
      </c>
      <c r="N298" s="1"/>
      <c r="O298" s="1"/>
    </row>
    <row r="299" spans="1:15" ht="12.75" customHeight="1">
      <c r="A299" s="30">
        <v>289</v>
      </c>
      <c r="B299" s="308" t="s">
        <v>425</v>
      </c>
      <c r="C299" s="298">
        <v>146.4</v>
      </c>
      <c r="D299" s="299">
        <v>146.51666666666668</v>
      </c>
      <c r="E299" s="299">
        <v>145.43333333333337</v>
      </c>
      <c r="F299" s="299">
        <v>144.4666666666667</v>
      </c>
      <c r="G299" s="299">
        <v>143.38333333333338</v>
      </c>
      <c r="H299" s="299">
        <v>147.48333333333335</v>
      </c>
      <c r="I299" s="299">
        <v>148.56666666666666</v>
      </c>
      <c r="J299" s="299">
        <v>149.53333333333333</v>
      </c>
      <c r="K299" s="298">
        <v>147.6</v>
      </c>
      <c r="L299" s="298">
        <v>145.55000000000001</v>
      </c>
      <c r="M299" s="298">
        <v>0.59340999999999999</v>
      </c>
      <c r="N299" s="1"/>
      <c r="O299" s="1"/>
    </row>
    <row r="300" spans="1:15" ht="12.75" customHeight="1">
      <c r="A300" s="30">
        <v>290</v>
      </c>
      <c r="B300" s="308" t="s">
        <v>160</v>
      </c>
      <c r="C300" s="298">
        <v>77273.75</v>
      </c>
      <c r="D300" s="299">
        <v>77182.583333333328</v>
      </c>
      <c r="E300" s="299">
        <v>76765.166666666657</v>
      </c>
      <c r="F300" s="299">
        <v>76256.583333333328</v>
      </c>
      <c r="G300" s="299">
        <v>75839.166666666657</v>
      </c>
      <c r="H300" s="299">
        <v>77691.166666666657</v>
      </c>
      <c r="I300" s="299">
        <v>78108.583333333314</v>
      </c>
      <c r="J300" s="299">
        <v>78617.166666666657</v>
      </c>
      <c r="K300" s="298">
        <v>77600</v>
      </c>
      <c r="L300" s="298">
        <v>76674</v>
      </c>
      <c r="M300" s="298">
        <v>7.9920000000000005E-2</v>
      </c>
      <c r="N300" s="1"/>
      <c r="O300" s="1"/>
    </row>
    <row r="301" spans="1:15" ht="12.75" customHeight="1">
      <c r="A301" s="30">
        <v>291</v>
      </c>
      <c r="B301" s="308" t="s">
        <v>871</v>
      </c>
      <c r="C301" s="298">
        <v>1239.1500000000001</v>
      </c>
      <c r="D301" s="299">
        <v>1244.1833333333334</v>
      </c>
      <c r="E301" s="299">
        <v>1229.9666666666667</v>
      </c>
      <c r="F301" s="299">
        <v>1220.7833333333333</v>
      </c>
      <c r="G301" s="299">
        <v>1206.5666666666666</v>
      </c>
      <c r="H301" s="299">
        <v>1253.3666666666668</v>
      </c>
      <c r="I301" s="299">
        <v>1267.5833333333335</v>
      </c>
      <c r="J301" s="299">
        <v>1276.7666666666669</v>
      </c>
      <c r="K301" s="298">
        <v>1258.4000000000001</v>
      </c>
      <c r="L301" s="298">
        <v>1235</v>
      </c>
      <c r="M301" s="298">
        <v>0.38218999999999997</v>
      </c>
      <c r="N301" s="1"/>
      <c r="O301" s="1"/>
    </row>
    <row r="302" spans="1:15" ht="12.75" customHeight="1">
      <c r="A302" s="30">
        <v>292</v>
      </c>
      <c r="B302" s="308" t="s">
        <v>807</v>
      </c>
      <c r="C302" s="298">
        <v>1101.6500000000001</v>
      </c>
      <c r="D302" s="299">
        <v>1107.6166666666668</v>
      </c>
      <c r="E302" s="299">
        <v>1076.2333333333336</v>
      </c>
      <c r="F302" s="299">
        <v>1050.8166666666668</v>
      </c>
      <c r="G302" s="299">
        <v>1019.4333333333336</v>
      </c>
      <c r="H302" s="299">
        <v>1133.0333333333335</v>
      </c>
      <c r="I302" s="299">
        <v>1164.4166666666667</v>
      </c>
      <c r="J302" s="299">
        <v>1189.8333333333335</v>
      </c>
      <c r="K302" s="298">
        <v>1139</v>
      </c>
      <c r="L302" s="298">
        <v>1082.2</v>
      </c>
      <c r="M302" s="298">
        <v>3.69618</v>
      </c>
      <c r="N302" s="1"/>
      <c r="O302" s="1"/>
    </row>
    <row r="303" spans="1:15" ht="12.75" customHeight="1">
      <c r="A303" s="30">
        <v>293</v>
      </c>
      <c r="B303" s="308" t="s">
        <v>157</v>
      </c>
      <c r="C303" s="298">
        <v>800.05</v>
      </c>
      <c r="D303" s="299">
        <v>801.44999999999993</v>
      </c>
      <c r="E303" s="299">
        <v>792.89999999999986</v>
      </c>
      <c r="F303" s="299">
        <v>785.74999999999989</v>
      </c>
      <c r="G303" s="299">
        <v>777.19999999999982</v>
      </c>
      <c r="H303" s="299">
        <v>808.59999999999991</v>
      </c>
      <c r="I303" s="299">
        <v>817.14999999999986</v>
      </c>
      <c r="J303" s="299">
        <v>824.3</v>
      </c>
      <c r="K303" s="298">
        <v>810</v>
      </c>
      <c r="L303" s="298">
        <v>794.3</v>
      </c>
      <c r="M303" s="298">
        <v>4.4055400000000002</v>
      </c>
      <c r="N303" s="1"/>
      <c r="O303" s="1"/>
    </row>
    <row r="304" spans="1:15" ht="12.75" customHeight="1">
      <c r="A304" s="30">
        <v>294</v>
      </c>
      <c r="B304" s="308" t="s">
        <v>150</v>
      </c>
      <c r="C304" s="298">
        <v>202.7</v>
      </c>
      <c r="D304" s="299">
        <v>203.6</v>
      </c>
      <c r="E304" s="299">
        <v>201.29999999999998</v>
      </c>
      <c r="F304" s="299">
        <v>199.89999999999998</v>
      </c>
      <c r="G304" s="299">
        <v>197.59999999999997</v>
      </c>
      <c r="H304" s="299">
        <v>205</v>
      </c>
      <c r="I304" s="299">
        <v>207.3</v>
      </c>
      <c r="J304" s="299">
        <v>208.70000000000002</v>
      </c>
      <c r="K304" s="298">
        <v>205.9</v>
      </c>
      <c r="L304" s="298">
        <v>202.2</v>
      </c>
      <c r="M304" s="298">
        <v>24.90119</v>
      </c>
      <c r="N304" s="1"/>
      <c r="O304" s="1"/>
    </row>
    <row r="305" spans="1:15" ht="12.75" customHeight="1">
      <c r="A305" s="30">
        <v>295</v>
      </c>
      <c r="B305" s="308" t="s">
        <v>149</v>
      </c>
      <c r="C305" s="298">
        <v>1140.3499999999999</v>
      </c>
      <c r="D305" s="299">
        <v>1144.9833333333333</v>
      </c>
      <c r="E305" s="299">
        <v>1133.4666666666667</v>
      </c>
      <c r="F305" s="299">
        <v>1126.5833333333333</v>
      </c>
      <c r="G305" s="299">
        <v>1115.0666666666666</v>
      </c>
      <c r="H305" s="299">
        <v>1151.8666666666668</v>
      </c>
      <c r="I305" s="299">
        <v>1163.3833333333337</v>
      </c>
      <c r="J305" s="299">
        <v>1170.2666666666669</v>
      </c>
      <c r="K305" s="298">
        <v>1156.5</v>
      </c>
      <c r="L305" s="298">
        <v>1138.0999999999999</v>
      </c>
      <c r="M305" s="298">
        <v>33.796950000000002</v>
      </c>
      <c r="N305" s="1"/>
      <c r="O305" s="1"/>
    </row>
    <row r="306" spans="1:15" ht="12.75" customHeight="1">
      <c r="A306" s="30">
        <v>296</v>
      </c>
      <c r="B306" s="308" t="s">
        <v>426</v>
      </c>
      <c r="C306" s="298">
        <v>232.85</v>
      </c>
      <c r="D306" s="299">
        <v>235.75</v>
      </c>
      <c r="E306" s="299">
        <v>228.15</v>
      </c>
      <c r="F306" s="299">
        <v>223.45000000000002</v>
      </c>
      <c r="G306" s="299">
        <v>215.85000000000002</v>
      </c>
      <c r="H306" s="299">
        <v>240.45</v>
      </c>
      <c r="I306" s="299">
        <v>248.05</v>
      </c>
      <c r="J306" s="299">
        <v>252.74999999999997</v>
      </c>
      <c r="K306" s="298">
        <v>243.35</v>
      </c>
      <c r="L306" s="298">
        <v>231.05</v>
      </c>
      <c r="M306" s="298">
        <v>3.1553499999999999</v>
      </c>
      <c r="N306" s="1"/>
      <c r="O306" s="1"/>
    </row>
    <row r="307" spans="1:15" ht="12.75" customHeight="1">
      <c r="A307" s="30">
        <v>297</v>
      </c>
      <c r="B307" s="308" t="s">
        <v>427</v>
      </c>
      <c r="C307" s="298">
        <v>224.7</v>
      </c>
      <c r="D307" s="299">
        <v>225.68333333333331</v>
      </c>
      <c r="E307" s="299">
        <v>222.41666666666663</v>
      </c>
      <c r="F307" s="299">
        <v>220.13333333333333</v>
      </c>
      <c r="G307" s="299">
        <v>216.86666666666665</v>
      </c>
      <c r="H307" s="299">
        <v>227.96666666666661</v>
      </c>
      <c r="I307" s="299">
        <v>231.23333333333332</v>
      </c>
      <c r="J307" s="299">
        <v>233.51666666666659</v>
      </c>
      <c r="K307" s="298">
        <v>228.95</v>
      </c>
      <c r="L307" s="298">
        <v>223.4</v>
      </c>
      <c r="M307" s="298">
        <v>0.5706</v>
      </c>
      <c r="N307" s="1"/>
      <c r="O307" s="1"/>
    </row>
    <row r="308" spans="1:15" ht="12.75" customHeight="1">
      <c r="A308" s="30">
        <v>298</v>
      </c>
      <c r="B308" s="308" t="s">
        <v>428</v>
      </c>
      <c r="C308" s="298">
        <v>487.35</v>
      </c>
      <c r="D308" s="299">
        <v>490.11666666666662</v>
      </c>
      <c r="E308" s="299">
        <v>479.33333333333326</v>
      </c>
      <c r="F308" s="299">
        <v>471.31666666666666</v>
      </c>
      <c r="G308" s="299">
        <v>460.5333333333333</v>
      </c>
      <c r="H308" s="299">
        <v>498.13333333333321</v>
      </c>
      <c r="I308" s="299">
        <v>508.91666666666663</v>
      </c>
      <c r="J308" s="299">
        <v>516.93333333333317</v>
      </c>
      <c r="K308" s="298">
        <v>500.9</v>
      </c>
      <c r="L308" s="298">
        <v>482.1</v>
      </c>
      <c r="M308" s="298">
        <v>0.49373</v>
      </c>
      <c r="N308" s="1"/>
      <c r="O308" s="1"/>
    </row>
    <row r="309" spans="1:15" ht="12.75" customHeight="1">
      <c r="A309" s="30">
        <v>299</v>
      </c>
      <c r="B309" s="308" t="s">
        <v>151</v>
      </c>
      <c r="C309" s="298">
        <v>91</v>
      </c>
      <c r="D309" s="299">
        <v>91.2</v>
      </c>
      <c r="E309" s="299">
        <v>90.050000000000011</v>
      </c>
      <c r="F309" s="299">
        <v>89.100000000000009</v>
      </c>
      <c r="G309" s="299">
        <v>87.950000000000017</v>
      </c>
      <c r="H309" s="299">
        <v>92.15</v>
      </c>
      <c r="I309" s="299">
        <v>93.300000000000011</v>
      </c>
      <c r="J309" s="299">
        <v>94.25</v>
      </c>
      <c r="K309" s="298">
        <v>92.35</v>
      </c>
      <c r="L309" s="298">
        <v>90.25</v>
      </c>
      <c r="M309" s="298">
        <v>36.440359999999998</v>
      </c>
      <c r="N309" s="1"/>
      <c r="O309" s="1"/>
    </row>
    <row r="310" spans="1:15" ht="12.75" customHeight="1">
      <c r="A310" s="30">
        <v>300</v>
      </c>
      <c r="B310" s="308" t="s">
        <v>429</v>
      </c>
      <c r="C310" s="298">
        <v>71.25</v>
      </c>
      <c r="D310" s="299">
        <v>71</v>
      </c>
      <c r="E310" s="299">
        <v>70.25</v>
      </c>
      <c r="F310" s="299">
        <v>69.25</v>
      </c>
      <c r="G310" s="299">
        <v>68.5</v>
      </c>
      <c r="H310" s="299">
        <v>72</v>
      </c>
      <c r="I310" s="299">
        <v>72.75</v>
      </c>
      <c r="J310" s="299">
        <v>73.75</v>
      </c>
      <c r="K310" s="298">
        <v>71.75</v>
      </c>
      <c r="L310" s="298">
        <v>70</v>
      </c>
      <c r="M310" s="298">
        <v>32.970399999999998</v>
      </c>
      <c r="N310" s="1"/>
      <c r="O310" s="1"/>
    </row>
    <row r="311" spans="1:15" ht="12.75" customHeight="1">
      <c r="A311" s="30">
        <v>301</v>
      </c>
      <c r="B311" s="308" t="s">
        <v>152</v>
      </c>
      <c r="C311" s="298">
        <v>502.25</v>
      </c>
      <c r="D311" s="299">
        <v>501.05</v>
      </c>
      <c r="E311" s="299">
        <v>498.20000000000005</v>
      </c>
      <c r="F311" s="299">
        <v>494.15000000000003</v>
      </c>
      <c r="G311" s="299">
        <v>491.30000000000007</v>
      </c>
      <c r="H311" s="299">
        <v>505.1</v>
      </c>
      <c r="I311" s="299">
        <v>507.95000000000005</v>
      </c>
      <c r="J311" s="299">
        <v>512</v>
      </c>
      <c r="K311" s="298">
        <v>503.9</v>
      </c>
      <c r="L311" s="298">
        <v>497</v>
      </c>
      <c r="M311" s="298">
        <v>11.69717</v>
      </c>
      <c r="N311" s="1"/>
      <c r="O311" s="1"/>
    </row>
    <row r="312" spans="1:15" ht="12.75" customHeight="1">
      <c r="A312" s="30">
        <v>302</v>
      </c>
      <c r="B312" s="308" t="s">
        <v>153</v>
      </c>
      <c r="C312" s="298">
        <v>8440.2000000000007</v>
      </c>
      <c r="D312" s="299">
        <v>8436.4499999999989</v>
      </c>
      <c r="E312" s="299">
        <v>8384.7499999999982</v>
      </c>
      <c r="F312" s="299">
        <v>8329.2999999999993</v>
      </c>
      <c r="G312" s="299">
        <v>8277.5999999999985</v>
      </c>
      <c r="H312" s="299">
        <v>8491.8999999999978</v>
      </c>
      <c r="I312" s="299">
        <v>8543.5999999999985</v>
      </c>
      <c r="J312" s="299">
        <v>8599.0499999999975</v>
      </c>
      <c r="K312" s="298">
        <v>8488.15</v>
      </c>
      <c r="L312" s="298">
        <v>8381</v>
      </c>
      <c r="M312" s="298">
        <v>4.1385500000000004</v>
      </c>
      <c r="N312" s="1"/>
      <c r="O312" s="1"/>
    </row>
    <row r="313" spans="1:15" ht="12.75" customHeight="1">
      <c r="A313" s="30">
        <v>303</v>
      </c>
      <c r="B313" s="308" t="s">
        <v>809</v>
      </c>
      <c r="C313" s="298">
        <v>2031.7</v>
      </c>
      <c r="D313" s="299">
        <v>2049</v>
      </c>
      <c r="E313" s="299">
        <v>2008.0500000000002</v>
      </c>
      <c r="F313" s="299">
        <v>1984.4</v>
      </c>
      <c r="G313" s="299">
        <v>1943.4500000000003</v>
      </c>
      <c r="H313" s="299">
        <v>2072.65</v>
      </c>
      <c r="I313" s="299">
        <v>2113.6</v>
      </c>
      <c r="J313" s="299">
        <v>2137.25</v>
      </c>
      <c r="K313" s="298">
        <v>2089.9499999999998</v>
      </c>
      <c r="L313" s="298">
        <v>2025.35</v>
      </c>
      <c r="M313" s="298">
        <v>0.45334000000000002</v>
      </c>
      <c r="N313" s="1"/>
      <c r="O313" s="1"/>
    </row>
    <row r="314" spans="1:15" ht="12.75" customHeight="1">
      <c r="A314" s="30">
        <v>304</v>
      </c>
      <c r="B314" s="308" t="s">
        <v>156</v>
      </c>
      <c r="C314" s="298">
        <v>826.55</v>
      </c>
      <c r="D314" s="299">
        <v>831</v>
      </c>
      <c r="E314" s="299">
        <v>817.8</v>
      </c>
      <c r="F314" s="299">
        <v>809.05</v>
      </c>
      <c r="G314" s="299">
        <v>795.84999999999991</v>
      </c>
      <c r="H314" s="299">
        <v>839.75</v>
      </c>
      <c r="I314" s="299">
        <v>852.95</v>
      </c>
      <c r="J314" s="299">
        <v>861.7</v>
      </c>
      <c r="K314" s="298">
        <v>844.2</v>
      </c>
      <c r="L314" s="298">
        <v>822.25</v>
      </c>
      <c r="M314" s="298">
        <v>2.4911300000000001</v>
      </c>
      <c r="N314" s="1"/>
      <c r="O314" s="1"/>
    </row>
    <row r="315" spans="1:15" ht="12.75" customHeight="1">
      <c r="A315" s="30">
        <v>305</v>
      </c>
      <c r="B315" s="308" t="s">
        <v>430</v>
      </c>
      <c r="C315" s="298">
        <v>368.25</v>
      </c>
      <c r="D315" s="299">
        <v>369.81666666666666</v>
      </c>
      <c r="E315" s="299">
        <v>364.63333333333333</v>
      </c>
      <c r="F315" s="299">
        <v>361.01666666666665</v>
      </c>
      <c r="G315" s="299">
        <v>355.83333333333331</v>
      </c>
      <c r="H315" s="299">
        <v>373.43333333333334</v>
      </c>
      <c r="I315" s="299">
        <v>378.61666666666662</v>
      </c>
      <c r="J315" s="299">
        <v>382.23333333333335</v>
      </c>
      <c r="K315" s="298">
        <v>375</v>
      </c>
      <c r="L315" s="298">
        <v>366.2</v>
      </c>
      <c r="M315" s="298">
        <v>6.2298400000000003</v>
      </c>
      <c r="N315" s="1"/>
      <c r="O315" s="1"/>
    </row>
    <row r="316" spans="1:15" ht="12.75" customHeight="1">
      <c r="A316" s="30">
        <v>306</v>
      </c>
      <c r="B316" s="308" t="s">
        <v>431</v>
      </c>
      <c r="C316" s="298">
        <v>260.5</v>
      </c>
      <c r="D316" s="299">
        <v>261</v>
      </c>
      <c r="E316" s="299">
        <v>257.5</v>
      </c>
      <c r="F316" s="299">
        <v>254.5</v>
      </c>
      <c r="G316" s="299">
        <v>251</v>
      </c>
      <c r="H316" s="299">
        <v>264</v>
      </c>
      <c r="I316" s="299">
        <v>267.5</v>
      </c>
      <c r="J316" s="299">
        <v>270.5</v>
      </c>
      <c r="K316" s="298">
        <v>264.5</v>
      </c>
      <c r="L316" s="298">
        <v>258</v>
      </c>
      <c r="M316" s="298">
        <v>1.0320199999999999</v>
      </c>
      <c r="N316" s="1"/>
      <c r="O316" s="1"/>
    </row>
    <row r="317" spans="1:15" ht="12.75" customHeight="1">
      <c r="A317" s="30">
        <v>307</v>
      </c>
      <c r="B317" s="308" t="s">
        <v>872</v>
      </c>
      <c r="C317" s="298">
        <v>751.75</v>
      </c>
      <c r="D317" s="299">
        <v>757.79999999999984</v>
      </c>
      <c r="E317" s="299">
        <v>743.99999999999966</v>
      </c>
      <c r="F317" s="299">
        <v>736.24999999999977</v>
      </c>
      <c r="G317" s="299">
        <v>722.44999999999959</v>
      </c>
      <c r="H317" s="299">
        <v>765.54999999999973</v>
      </c>
      <c r="I317" s="299">
        <v>779.34999999999991</v>
      </c>
      <c r="J317" s="299">
        <v>787.0999999999998</v>
      </c>
      <c r="K317" s="298">
        <v>771.6</v>
      </c>
      <c r="L317" s="298">
        <v>750.05</v>
      </c>
      <c r="M317" s="298">
        <v>0.24159</v>
      </c>
      <c r="N317" s="1"/>
      <c r="O317" s="1"/>
    </row>
    <row r="318" spans="1:15" ht="12.75" customHeight="1">
      <c r="A318" s="30">
        <v>308</v>
      </c>
      <c r="B318" s="308" t="s">
        <v>873</v>
      </c>
      <c r="C318" s="298">
        <v>558.6</v>
      </c>
      <c r="D318" s="299">
        <v>565.44999999999993</v>
      </c>
      <c r="E318" s="299">
        <v>541.89999999999986</v>
      </c>
      <c r="F318" s="299">
        <v>525.19999999999993</v>
      </c>
      <c r="G318" s="299">
        <v>501.64999999999986</v>
      </c>
      <c r="H318" s="299">
        <v>582.14999999999986</v>
      </c>
      <c r="I318" s="299">
        <v>605.69999999999982</v>
      </c>
      <c r="J318" s="299">
        <v>622.39999999999986</v>
      </c>
      <c r="K318" s="298">
        <v>589</v>
      </c>
      <c r="L318" s="298">
        <v>548.75</v>
      </c>
      <c r="M318" s="298">
        <v>1.9573</v>
      </c>
      <c r="N318" s="1"/>
      <c r="O318" s="1"/>
    </row>
    <row r="319" spans="1:15" ht="12.75" customHeight="1">
      <c r="A319" s="30">
        <v>309</v>
      </c>
      <c r="B319" s="308" t="s">
        <v>155</v>
      </c>
      <c r="C319" s="298">
        <v>1424.1</v>
      </c>
      <c r="D319" s="299">
        <v>1422.8333333333333</v>
      </c>
      <c r="E319" s="299">
        <v>1399.6666666666665</v>
      </c>
      <c r="F319" s="299">
        <v>1375.2333333333333</v>
      </c>
      <c r="G319" s="299">
        <v>1352.0666666666666</v>
      </c>
      <c r="H319" s="299">
        <v>1447.2666666666664</v>
      </c>
      <c r="I319" s="299">
        <v>1470.4333333333329</v>
      </c>
      <c r="J319" s="299">
        <v>1494.8666666666663</v>
      </c>
      <c r="K319" s="298">
        <v>1446</v>
      </c>
      <c r="L319" s="298">
        <v>1398.4</v>
      </c>
      <c r="M319" s="298">
        <v>3.2703600000000002</v>
      </c>
      <c r="N319" s="1"/>
      <c r="O319" s="1"/>
    </row>
    <row r="320" spans="1:15" ht="12.75" customHeight="1">
      <c r="A320" s="30">
        <v>310</v>
      </c>
      <c r="B320" s="308" t="s">
        <v>158</v>
      </c>
      <c r="C320" s="298">
        <v>2900.6</v>
      </c>
      <c r="D320" s="299">
        <v>2889.5666666666671</v>
      </c>
      <c r="E320" s="299">
        <v>2864.1333333333341</v>
      </c>
      <c r="F320" s="299">
        <v>2827.666666666667</v>
      </c>
      <c r="G320" s="299">
        <v>2802.233333333334</v>
      </c>
      <c r="H320" s="299">
        <v>2926.0333333333342</v>
      </c>
      <c r="I320" s="299">
        <v>2951.4666666666676</v>
      </c>
      <c r="J320" s="299">
        <v>2987.9333333333343</v>
      </c>
      <c r="K320" s="298">
        <v>2915</v>
      </c>
      <c r="L320" s="298">
        <v>2853.1</v>
      </c>
      <c r="M320" s="298">
        <v>11.20124</v>
      </c>
      <c r="N320" s="1"/>
      <c r="O320" s="1"/>
    </row>
    <row r="321" spans="1:15" ht="12.75" customHeight="1">
      <c r="A321" s="30">
        <v>311</v>
      </c>
      <c r="B321" s="308" t="s">
        <v>432</v>
      </c>
      <c r="C321" s="298">
        <v>524.85</v>
      </c>
      <c r="D321" s="299">
        <v>524.35</v>
      </c>
      <c r="E321" s="299">
        <v>519.65000000000009</v>
      </c>
      <c r="F321" s="299">
        <v>514.45000000000005</v>
      </c>
      <c r="G321" s="299">
        <v>509.75000000000011</v>
      </c>
      <c r="H321" s="299">
        <v>529.55000000000007</v>
      </c>
      <c r="I321" s="299">
        <v>534.25000000000011</v>
      </c>
      <c r="J321" s="299">
        <v>539.45000000000005</v>
      </c>
      <c r="K321" s="298">
        <v>529.04999999999995</v>
      </c>
      <c r="L321" s="298">
        <v>519.15</v>
      </c>
      <c r="M321" s="298">
        <v>3.0933600000000001</v>
      </c>
      <c r="N321" s="1"/>
      <c r="O321" s="1"/>
    </row>
    <row r="322" spans="1:15" ht="12.75" customHeight="1">
      <c r="A322" s="30">
        <v>312</v>
      </c>
      <c r="B322" s="308" t="s">
        <v>434</v>
      </c>
      <c r="C322" s="298">
        <v>779.7</v>
      </c>
      <c r="D322" s="299">
        <v>779.23333333333323</v>
      </c>
      <c r="E322" s="299">
        <v>774.51666666666642</v>
      </c>
      <c r="F322" s="299">
        <v>769.33333333333314</v>
      </c>
      <c r="G322" s="299">
        <v>764.61666666666633</v>
      </c>
      <c r="H322" s="299">
        <v>784.41666666666652</v>
      </c>
      <c r="I322" s="299">
        <v>789.13333333333344</v>
      </c>
      <c r="J322" s="299">
        <v>794.31666666666661</v>
      </c>
      <c r="K322" s="298">
        <v>783.95</v>
      </c>
      <c r="L322" s="298">
        <v>774.05</v>
      </c>
      <c r="M322" s="298">
        <v>0.17213000000000001</v>
      </c>
      <c r="N322" s="1"/>
      <c r="O322" s="1"/>
    </row>
    <row r="323" spans="1:15" ht="12.75" customHeight="1">
      <c r="A323" s="30">
        <v>313</v>
      </c>
      <c r="B323" s="308" t="s">
        <v>159</v>
      </c>
      <c r="C323" s="298">
        <v>2147.0500000000002</v>
      </c>
      <c r="D323" s="299">
        <v>2160</v>
      </c>
      <c r="E323" s="299">
        <v>2127.0500000000002</v>
      </c>
      <c r="F323" s="299">
        <v>2107.0500000000002</v>
      </c>
      <c r="G323" s="299">
        <v>2074.1000000000004</v>
      </c>
      <c r="H323" s="299">
        <v>2180</v>
      </c>
      <c r="I323" s="299">
        <v>2212.9499999999998</v>
      </c>
      <c r="J323" s="299">
        <v>2232.9499999999998</v>
      </c>
      <c r="K323" s="298">
        <v>2192.9499999999998</v>
      </c>
      <c r="L323" s="298">
        <v>2140</v>
      </c>
      <c r="M323" s="298">
        <v>3.2980499999999999</v>
      </c>
      <c r="N323" s="1"/>
      <c r="O323" s="1"/>
    </row>
    <row r="324" spans="1:15" ht="12.75" customHeight="1">
      <c r="A324" s="30">
        <v>314</v>
      </c>
      <c r="B324" s="308" t="s">
        <v>435</v>
      </c>
      <c r="C324" s="298">
        <v>1327.85</v>
      </c>
      <c r="D324" s="299">
        <v>1333.05</v>
      </c>
      <c r="E324" s="299">
        <v>1316.25</v>
      </c>
      <c r="F324" s="299">
        <v>1304.6500000000001</v>
      </c>
      <c r="G324" s="299">
        <v>1287.8500000000001</v>
      </c>
      <c r="H324" s="299">
        <v>1344.6499999999999</v>
      </c>
      <c r="I324" s="299">
        <v>1361.4499999999996</v>
      </c>
      <c r="J324" s="299">
        <v>1373.0499999999997</v>
      </c>
      <c r="K324" s="298">
        <v>1349.85</v>
      </c>
      <c r="L324" s="298">
        <v>1321.45</v>
      </c>
      <c r="M324" s="298">
        <v>1.7117199999999999</v>
      </c>
      <c r="N324" s="1"/>
      <c r="O324" s="1"/>
    </row>
    <row r="325" spans="1:15" ht="12.75" customHeight="1">
      <c r="A325" s="30">
        <v>315</v>
      </c>
      <c r="B325" s="308" t="s">
        <v>161</v>
      </c>
      <c r="C325" s="298">
        <v>1002.15</v>
      </c>
      <c r="D325" s="299">
        <v>1008.1333333333333</v>
      </c>
      <c r="E325" s="299">
        <v>994.26666666666665</v>
      </c>
      <c r="F325" s="299">
        <v>986.38333333333333</v>
      </c>
      <c r="G325" s="299">
        <v>972.51666666666665</v>
      </c>
      <c r="H325" s="299">
        <v>1016.0166666666667</v>
      </c>
      <c r="I325" s="299">
        <v>1029.8833333333332</v>
      </c>
      <c r="J325" s="299">
        <v>1037.7666666666667</v>
      </c>
      <c r="K325" s="298">
        <v>1022</v>
      </c>
      <c r="L325" s="298">
        <v>1000.25</v>
      </c>
      <c r="M325" s="298">
        <v>6.1317500000000003</v>
      </c>
      <c r="N325" s="1"/>
      <c r="O325" s="1"/>
    </row>
    <row r="326" spans="1:15" ht="12.75" customHeight="1">
      <c r="A326" s="30">
        <v>316</v>
      </c>
      <c r="B326" s="308" t="s">
        <v>267</v>
      </c>
      <c r="C326" s="298">
        <v>634.9</v>
      </c>
      <c r="D326" s="299">
        <v>635.66666666666663</v>
      </c>
      <c r="E326" s="299">
        <v>633.23333333333323</v>
      </c>
      <c r="F326" s="299">
        <v>631.56666666666661</v>
      </c>
      <c r="G326" s="299">
        <v>629.13333333333321</v>
      </c>
      <c r="H326" s="299">
        <v>637.33333333333326</v>
      </c>
      <c r="I326" s="299">
        <v>639.76666666666665</v>
      </c>
      <c r="J326" s="299">
        <v>641.43333333333328</v>
      </c>
      <c r="K326" s="298">
        <v>638.1</v>
      </c>
      <c r="L326" s="298">
        <v>634</v>
      </c>
      <c r="M326" s="298">
        <v>0.91330999999999996</v>
      </c>
      <c r="N326" s="1"/>
      <c r="O326" s="1"/>
    </row>
    <row r="327" spans="1:15" ht="12.75" customHeight="1">
      <c r="A327" s="30">
        <v>317</v>
      </c>
      <c r="B327" s="308" t="s">
        <v>436</v>
      </c>
      <c r="C327" s="298">
        <v>31.15</v>
      </c>
      <c r="D327" s="299">
        <v>31.3</v>
      </c>
      <c r="E327" s="299">
        <v>30.75</v>
      </c>
      <c r="F327" s="299">
        <v>30.349999999999998</v>
      </c>
      <c r="G327" s="299">
        <v>29.799999999999997</v>
      </c>
      <c r="H327" s="299">
        <v>31.700000000000003</v>
      </c>
      <c r="I327" s="299">
        <v>32.250000000000007</v>
      </c>
      <c r="J327" s="299">
        <v>32.650000000000006</v>
      </c>
      <c r="K327" s="298">
        <v>31.85</v>
      </c>
      <c r="L327" s="298">
        <v>30.9</v>
      </c>
      <c r="M327" s="298">
        <v>25.37096</v>
      </c>
      <c r="N327" s="1"/>
      <c r="O327" s="1"/>
    </row>
    <row r="328" spans="1:15" ht="12.75" customHeight="1">
      <c r="A328" s="30">
        <v>318</v>
      </c>
      <c r="B328" s="308" t="s">
        <v>437</v>
      </c>
      <c r="C328" s="298">
        <v>58.2</v>
      </c>
      <c r="D328" s="299">
        <v>57.966666666666661</v>
      </c>
      <c r="E328" s="299">
        <v>57.533333333333324</v>
      </c>
      <c r="F328" s="299">
        <v>56.86666666666666</v>
      </c>
      <c r="G328" s="299">
        <v>56.433333333333323</v>
      </c>
      <c r="H328" s="299">
        <v>58.633333333333326</v>
      </c>
      <c r="I328" s="299">
        <v>59.066666666666663</v>
      </c>
      <c r="J328" s="299">
        <v>59.733333333333327</v>
      </c>
      <c r="K328" s="298">
        <v>58.4</v>
      </c>
      <c r="L328" s="298">
        <v>57.3</v>
      </c>
      <c r="M328" s="298">
        <v>11.013859999999999</v>
      </c>
      <c r="N328" s="1"/>
      <c r="O328" s="1"/>
    </row>
    <row r="329" spans="1:15" ht="12.75" customHeight="1">
      <c r="A329" s="30">
        <v>319</v>
      </c>
      <c r="B329" s="308" t="s">
        <v>438</v>
      </c>
      <c r="C329" s="298">
        <v>569.29999999999995</v>
      </c>
      <c r="D329" s="299">
        <v>569.26666666666665</v>
      </c>
      <c r="E329" s="299">
        <v>563.0333333333333</v>
      </c>
      <c r="F329" s="299">
        <v>556.76666666666665</v>
      </c>
      <c r="G329" s="299">
        <v>550.5333333333333</v>
      </c>
      <c r="H329" s="299">
        <v>575.5333333333333</v>
      </c>
      <c r="I329" s="299">
        <v>581.76666666666665</v>
      </c>
      <c r="J329" s="299">
        <v>588.0333333333333</v>
      </c>
      <c r="K329" s="298">
        <v>575.5</v>
      </c>
      <c r="L329" s="298">
        <v>563</v>
      </c>
      <c r="M329" s="298">
        <v>0.24587000000000001</v>
      </c>
      <c r="N329" s="1"/>
      <c r="O329" s="1"/>
    </row>
    <row r="330" spans="1:15" ht="12.75" customHeight="1">
      <c r="A330" s="30">
        <v>320</v>
      </c>
      <c r="B330" s="308" t="s">
        <v>439</v>
      </c>
      <c r="C330" s="298">
        <v>33.450000000000003</v>
      </c>
      <c r="D330" s="299">
        <v>33.4</v>
      </c>
      <c r="E330" s="299">
        <v>33.049999999999997</v>
      </c>
      <c r="F330" s="299">
        <v>32.65</v>
      </c>
      <c r="G330" s="299">
        <v>32.299999999999997</v>
      </c>
      <c r="H330" s="299">
        <v>33.799999999999997</v>
      </c>
      <c r="I330" s="299">
        <v>34.150000000000006</v>
      </c>
      <c r="J330" s="299">
        <v>34.549999999999997</v>
      </c>
      <c r="K330" s="298">
        <v>33.75</v>
      </c>
      <c r="L330" s="298">
        <v>33</v>
      </c>
      <c r="M330" s="298">
        <v>59.543120000000002</v>
      </c>
      <c r="N330" s="1"/>
      <c r="O330" s="1"/>
    </row>
    <row r="331" spans="1:15" ht="12.75" customHeight="1">
      <c r="A331" s="30">
        <v>321</v>
      </c>
      <c r="B331" s="308" t="s">
        <v>440</v>
      </c>
      <c r="C331" s="298">
        <v>68.650000000000006</v>
      </c>
      <c r="D331" s="299">
        <v>69.083333333333343</v>
      </c>
      <c r="E331" s="299">
        <v>67.966666666666683</v>
      </c>
      <c r="F331" s="299">
        <v>67.283333333333346</v>
      </c>
      <c r="G331" s="299">
        <v>66.166666666666686</v>
      </c>
      <c r="H331" s="299">
        <v>69.76666666666668</v>
      </c>
      <c r="I331" s="299">
        <v>70.883333333333354</v>
      </c>
      <c r="J331" s="299">
        <v>71.566666666666677</v>
      </c>
      <c r="K331" s="298">
        <v>70.2</v>
      </c>
      <c r="L331" s="298">
        <v>68.400000000000006</v>
      </c>
      <c r="M331" s="298">
        <v>16.6191</v>
      </c>
      <c r="N331" s="1"/>
      <c r="O331" s="1"/>
    </row>
    <row r="332" spans="1:15" ht="12.75" customHeight="1">
      <c r="A332" s="30">
        <v>322</v>
      </c>
      <c r="B332" s="308" t="s">
        <v>167</v>
      </c>
      <c r="C332" s="298">
        <v>105.55</v>
      </c>
      <c r="D332" s="299">
        <v>104.78333333333335</v>
      </c>
      <c r="E332" s="299">
        <v>103.41666666666669</v>
      </c>
      <c r="F332" s="299">
        <v>101.28333333333335</v>
      </c>
      <c r="G332" s="299">
        <v>99.916666666666686</v>
      </c>
      <c r="H332" s="299">
        <v>106.91666666666669</v>
      </c>
      <c r="I332" s="299">
        <v>108.28333333333333</v>
      </c>
      <c r="J332" s="299">
        <v>110.41666666666669</v>
      </c>
      <c r="K332" s="298">
        <v>106.15</v>
      </c>
      <c r="L332" s="298">
        <v>102.65</v>
      </c>
      <c r="M332" s="298">
        <v>143.87357</v>
      </c>
      <c r="N332" s="1"/>
      <c r="O332" s="1"/>
    </row>
    <row r="333" spans="1:15" ht="12.75" customHeight="1">
      <c r="A333" s="30">
        <v>323</v>
      </c>
      <c r="B333" s="308" t="s">
        <v>441</v>
      </c>
      <c r="C333" s="298">
        <v>278.85000000000002</v>
      </c>
      <c r="D333" s="299">
        <v>278.38333333333333</v>
      </c>
      <c r="E333" s="299">
        <v>274.31666666666666</v>
      </c>
      <c r="F333" s="299">
        <v>269.78333333333336</v>
      </c>
      <c r="G333" s="299">
        <v>265.7166666666667</v>
      </c>
      <c r="H333" s="299">
        <v>282.91666666666663</v>
      </c>
      <c r="I333" s="299">
        <v>286.98333333333323</v>
      </c>
      <c r="J333" s="299">
        <v>291.51666666666659</v>
      </c>
      <c r="K333" s="298">
        <v>282.45</v>
      </c>
      <c r="L333" s="298">
        <v>273.85000000000002</v>
      </c>
      <c r="M333" s="298">
        <v>13.11626</v>
      </c>
      <c r="N333" s="1"/>
      <c r="O333" s="1"/>
    </row>
    <row r="334" spans="1:15" ht="12.75" customHeight="1">
      <c r="A334" s="30">
        <v>324</v>
      </c>
      <c r="B334" s="308" t="s">
        <v>169</v>
      </c>
      <c r="C334" s="298">
        <v>148.6</v>
      </c>
      <c r="D334" s="299">
        <v>148.48333333333332</v>
      </c>
      <c r="E334" s="299">
        <v>147.61666666666665</v>
      </c>
      <c r="F334" s="299">
        <v>146.63333333333333</v>
      </c>
      <c r="G334" s="299">
        <v>145.76666666666665</v>
      </c>
      <c r="H334" s="299">
        <v>149.46666666666664</v>
      </c>
      <c r="I334" s="299">
        <v>150.33333333333331</v>
      </c>
      <c r="J334" s="299">
        <v>151.31666666666663</v>
      </c>
      <c r="K334" s="298">
        <v>149.35</v>
      </c>
      <c r="L334" s="298">
        <v>147.5</v>
      </c>
      <c r="M334" s="298">
        <v>136.44449</v>
      </c>
      <c r="N334" s="1"/>
      <c r="O334" s="1"/>
    </row>
    <row r="335" spans="1:15" ht="12.75" customHeight="1">
      <c r="A335" s="30">
        <v>325</v>
      </c>
      <c r="B335" s="308" t="s">
        <v>442</v>
      </c>
      <c r="C335" s="298">
        <v>638.04999999999995</v>
      </c>
      <c r="D335" s="299">
        <v>637.2833333333333</v>
      </c>
      <c r="E335" s="299">
        <v>634.76666666666665</v>
      </c>
      <c r="F335" s="299">
        <v>631.48333333333335</v>
      </c>
      <c r="G335" s="299">
        <v>628.9666666666667</v>
      </c>
      <c r="H335" s="299">
        <v>640.56666666666661</v>
      </c>
      <c r="I335" s="299">
        <v>643.08333333333326</v>
      </c>
      <c r="J335" s="299">
        <v>646.36666666666656</v>
      </c>
      <c r="K335" s="298">
        <v>639.79999999999995</v>
      </c>
      <c r="L335" s="298">
        <v>634</v>
      </c>
      <c r="M335" s="298">
        <v>0.54044000000000003</v>
      </c>
      <c r="N335" s="1"/>
      <c r="O335" s="1"/>
    </row>
    <row r="336" spans="1:15" ht="12.75" customHeight="1">
      <c r="A336" s="30">
        <v>326</v>
      </c>
      <c r="B336" s="308" t="s">
        <v>163</v>
      </c>
      <c r="C336" s="298">
        <v>72.7</v>
      </c>
      <c r="D336" s="299">
        <v>72.7</v>
      </c>
      <c r="E336" s="299">
        <v>72.100000000000009</v>
      </c>
      <c r="F336" s="299">
        <v>71.5</v>
      </c>
      <c r="G336" s="299">
        <v>70.900000000000006</v>
      </c>
      <c r="H336" s="299">
        <v>73.300000000000011</v>
      </c>
      <c r="I336" s="299">
        <v>73.900000000000006</v>
      </c>
      <c r="J336" s="299">
        <v>74.500000000000014</v>
      </c>
      <c r="K336" s="298">
        <v>73.3</v>
      </c>
      <c r="L336" s="298">
        <v>72.099999999999994</v>
      </c>
      <c r="M336" s="298">
        <v>116.18514999999999</v>
      </c>
      <c r="N336" s="1"/>
      <c r="O336" s="1"/>
    </row>
    <row r="337" spans="1:15" ht="12.75" customHeight="1">
      <c r="A337" s="30">
        <v>327</v>
      </c>
      <c r="B337" s="308" t="s">
        <v>165</v>
      </c>
      <c r="C337" s="298">
        <v>3710.3</v>
      </c>
      <c r="D337" s="299">
        <v>3730.7666666666664</v>
      </c>
      <c r="E337" s="299">
        <v>3671.5333333333328</v>
      </c>
      <c r="F337" s="299">
        <v>3632.7666666666664</v>
      </c>
      <c r="G337" s="299">
        <v>3573.5333333333328</v>
      </c>
      <c r="H337" s="299">
        <v>3769.5333333333328</v>
      </c>
      <c r="I337" s="299">
        <v>3828.7666666666664</v>
      </c>
      <c r="J337" s="299">
        <v>3867.5333333333328</v>
      </c>
      <c r="K337" s="298">
        <v>3790</v>
      </c>
      <c r="L337" s="298">
        <v>3692</v>
      </c>
      <c r="M337" s="298">
        <v>1.16398</v>
      </c>
      <c r="N337" s="1"/>
      <c r="O337" s="1"/>
    </row>
    <row r="338" spans="1:15" ht="12.75" customHeight="1">
      <c r="A338" s="30">
        <v>328</v>
      </c>
      <c r="B338" s="308" t="s">
        <v>810</v>
      </c>
      <c r="C338" s="298">
        <v>585.45000000000005</v>
      </c>
      <c r="D338" s="299">
        <v>586.7166666666667</v>
      </c>
      <c r="E338" s="299">
        <v>579.73333333333335</v>
      </c>
      <c r="F338" s="299">
        <v>574.01666666666665</v>
      </c>
      <c r="G338" s="299">
        <v>567.0333333333333</v>
      </c>
      <c r="H338" s="299">
        <v>592.43333333333339</v>
      </c>
      <c r="I338" s="299">
        <v>599.41666666666674</v>
      </c>
      <c r="J338" s="299">
        <v>605.13333333333344</v>
      </c>
      <c r="K338" s="298">
        <v>593.70000000000005</v>
      </c>
      <c r="L338" s="298">
        <v>581</v>
      </c>
      <c r="M338" s="298">
        <v>2.3108</v>
      </c>
      <c r="N338" s="1"/>
      <c r="O338" s="1"/>
    </row>
    <row r="339" spans="1:15" ht="12.75" customHeight="1">
      <c r="A339" s="30">
        <v>329</v>
      </c>
      <c r="B339" s="308" t="s">
        <v>166</v>
      </c>
      <c r="C339" s="298">
        <v>18249.650000000001</v>
      </c>
      <c r="D339" s="299">
        <v>18234.850000000002</v>
      </c>
      <c r="E339" s="299">
        <v>18144.800000000003</v>
      </c>
      <c r="F339" s="299">
        <v>18039.95</v>
      </c>
      <c r="G339" s="299">
        <v>17949.900000000001</v>
      </c>
      <c r="H339" s="299">
        <v>18339.700000000004</v>
      </c>
      <c r="I339" s="299">
        <v>18429.75</v>
      </c>
      <c r="J339" s="299">
        <v>18534.600000000006</v>
      </c>
      <c r="K339" s="298">
        <v>18324.900000000001</v>
      </c>
      <c r="L339" s="298">
        <v>18130</v>
      </c>
      <c r="M339" s="298">
        <v>0.22750999999999999</v>
      </c>
      <c r="N339" s="1"/>
      <c r="O339" s="1"/>
    </row>
    <row r="340" spans="1:15" ht="12.75" customHeight="1">
      <c r="A340" s="30">
        <v>330</v>
      </c>
      <c r="B340" s="308" t="s">
        <v>443</v>
      </c>
      <c r="C340" s="298">
        <v>70.599999999999994</v>
      </c>
      <c r="D340" s="299">
        <v>70.2</v>
      </c>
      <c r="E340" s="299">
        <v>69.400000000000006</v>
      </c>
      <c r="F340" s="299">
        <v>68.2</v>
      </c>
      <c r="G340" s="299">
        <v>67.400000000000006</v>
      </c>
      <c r="H340" s="299">
        <v>71.400000000000006</v>
      </c>
      <c r="I340" s="299">
        <v>72.199999999999989</v>
      </c>
      <c r="J340" s="299">
        <v>73.400000000000006</v>
      </c>
      <c r="K340" s="298">
        <v>71</v>
      </c>
      <c r="L340" s="298">
        <v>69</v>
      </c>
      <c r="M340" s="298">
        <v>14.02332</v>
      </c>
      <c r="N340" s="1"/>
      <c r="O340" s="1"/>
    </row>
    <row r="341" spans="1:15" ht="12.75" customHeight="1">
      <c r="A341" s="30">
        <v>331</v>
      </c>
      <c r="B341" s="308" t="s">
        <v>162</v>
      </c>
      <c r="C341" s="298">
        <v>288.3</v>
      </c>
      <c r="D341" s="299">
        <v>290.25</v>
      </c>
      <c r="E341" s="299">
        <v>285.45</v>
      </c>
      <c r="F341" s="299">
        <v>282.59999999999997</v>
      </c>
      <c r="G341" s="299">
        <v>277.79999999999995</v>
      </c>
      <c r="H341" s="299">
        <v>293.10000000000002</v>
      </c>
      <c r="I341" s="299">
        <v>297.89999999999998</v>
      </c>
      <c r="J341" s="299">
        <v>300.75000000000006</v>
      </c>
      <c r="K341" s="298">
        <v>295.05</v>
      </c>
      <c r="L341" s="298">
        <v>287.39999999999998</v>
      </c>
      <c r="M341" s="298">
        <v>2.65768</v>
      </c>
      <c r="N341" s="1"/>
      <c r="O341" s="1"/>
    </row>
    <row r="342" spans="1:15" ht="12.75" customHeight="1">
      <c r="A342" s="30">
        <v>332</v>
      </c>
      <c r="B342" s="308" t="s">
        <v>874</v>
      </c>
      <c r="C342" s="298">
        <v>287.45</v>
      </c>
      <c r="D342" s="299">
        <v>287.84999999999997</v>
      </c>
      <c r="E342" s="299">
        <v>284.59999999999991</v>
      </c>
      <c r="F342" s="299">
        <v>281.74999999999994</v>
      </c>
      <c r="G342" s="299">
        <v>278.49999999999989</v>
      </c>
      <c r="H342" s="299">
        <v>290.69999999999993</v>
      </c>
      <c r="I342" s="299">
        <v>293.95000000000005</v>
      </c>
      <c r="J342" s="299">
        <v>296.79999999999995</v>
      </c>
      <c r="K342" s="298">
        <v>291.10000000000002</v>
      </c>
      <c r="L342" s="298">
        <v>285</v>
      </c>
      <c r="M342" s="298">
        <v>0.97514999999999996</v>
      </c>
      <c r="N342" s="1"/>
      <c r="O342" s="1"/>
    </row>
    <row r="343" spans="1:15" ht="12.75" customHeight="1">
      <c r="A343" s="30">
        <v>333</v>
      </c>
      <c r="B343" s="308" t="s">
        <v>268</v>
      </c>
      <c r="C343" s="298">
        <v>840.3</v>
      </c>
      <c r="D343" s="299">
        <v>842.38333333333333</v>
      </c>
      <c r="E343" s="299">
        <v>830.06666666666661</v>
      </c>
      <c r="F343" s="299">
        <v>819.83333333333326</v>
      </c>
      <c r="G343" s="299">
        <v>807.51666666666654</v>
      </c>
      <c r="H343" s="299">
        <v>852.61666666666667</v>
      </c>
      <c r="I343" s="299">
        <v>864.93333333333351</v>
      </c>
      <c r="J343" s="299">
        <v>875.16666666666674</v>
      </c>
      <c r="K343" s="298">
        <v>854.7</v>
      </c>
      <c r="L343" s="298">
        <v>832.15</v>
      </c>
      <c r="M343" s="298">
        <v>5.31107</v>
      </c>
      <c r="N343" s="1"/>
      <c r="O343" s="1"/>
    </row>
    <row r="344" spans="1:15" ht="12.75" customHeight="1">
      <c r="A344" s="30">
        <v>334</v>
      </c>
      <c r="B344" s="308" t="s">
        <v>170</v>
      </c>
      <c r="C344" s="298">
        <v>124.45</v>
      </c>
      <c r="D344" s="299">
        <v>123.58333333333333</v>
      </c>
      <c r="E344" s="299">
        <v>122.26666666666665</v>
      </c>
      <c r="F344" s="299">
        <v>120.08333333333333</v>
      </c>
      <c r="G344" s="299">
        <v>118.76666666666665</v>
      </c>
      <c r="H344" s="299">
        <v>125.76666666666665</v>
      </c>
      <c r="I344" s="299">
        <v>127.08333333333334</v>
      </c>
      <c r="J344" s="299">
        <v>129.26666666666665</v>
      </c>
      <c r="K344" s="298">
        <v>124.9</v>
      </c>
      <c r="L344" s="298">
        <v>121.4</v>
      </c>
      <c r="M344" s="298">
        <v>271.66975000000002</v>
      </c>
      <c r="N344" s="1"/>
      <c r="O344" s="1"/>
    </row>
    <row r="345" spans="1:15" ht="12.75" customHeight="1">
      <c r="A345" s="30">
        <v>335</v>
      </c>
      <c r="B345" s="308" t="s">
        <v>269</v>
      </c>
      <c r="C345" s="298">
        <v>185.45</v>
      </c>
      <c r="D345" s="299">
        <v>183.5</v>
      </c>
      <c r="E345" s="299">
        <v>180</v>
      </c>
      <c r="F345" s="299">
        <v>174.55</v>
      </c>
      <c r="G345" s="299">
        <v>171.05</v>
      </c>
      <c r="H345" s="299">
        <v>188.95</v>
      </c>
      <c r="I345" s="299">
        <v>192.45</v>
      </c>
      <c r="J345" s="299">
        <v>197.89999999999998</v>
      </c>
      <c r="K345" s="298">
        <v>187</v>
      </c>
      <c r="L345" s="298">
        <v>178.05</v>
      </c>
      <c r="M345" s="298">
        <v>33.195010000000003</v>
      </c>
      <c r="N345" s="1"/>
      <c r="O345" s="1"/>
    </row>
    <row r="346" spans="1:15" ht="12.75" customHeight="1">
      <c r="A346" s="30">
        <v>336</v>
      </c>
      <c r="B346" s="308" t="s">
        <v>855</v>
      </c>
      <c r="C346" s="298">
        <v>707.75</v>
      </c>
      <c r="D346" s="299">
        <v>709.25</v>
      </c>
      <c r="E346" s="299">
        <v>699.7</v>
      </c>
      <c r="F346" s="299">
        <v>691.65000000000009</v>
      </c>
      <c r="G346" s="299">
        <v>682.10000000000014</v>
      </c>
      <c r="H346" s="299">
        <v>717.3</v>
      </c>
      <c r="I346" s="299">
        <v>726.84999999999991</v>
      </c>
      <c r="J346" s="299">
        <v>734.89999999999986</v>
      </c>
      <c r="K346" s="298">
        <v>718.8</v>
      </c>
      <c r="L346" s="298">
        <v>701.2</v>
      </c>
      <c r="M346" s="298">
        <v>23.244250000000001</v>
      </c>
      <c r="N346" s="1"/>
      <c r="O346" s="1"/>
    </row>
    <row r="347" spans="1:15" ht="12.75" customHeight="1">
      <c r="A347" s="30">
        <v>337</v>
      </c>
      <c r="B347" s="308" t="s">
        <v>444</v>
      </c>
      <c r="C347" s="298">
        <v>3200.75</v>
      </c>
      <c r="D347" s="299">
        <v>3187.9166666666665</v>
      </c>
      <c r="E347" s="299">
        <v>3158.8833333333332</v>
      </c>
      <c r="F347" s="299">
        <v>3117.0166666666669</v>
      </c>
      <c r="G347" s="299">
        <v>3087.9833333333336</v>
      </c>
      <c r="H347" s="299">
        <v>3229.7833333333328</v>
      </c>
      <c r="I347" s="299">
        <v>3258.8166666666666</v>
      </c>
      <c r="J347" s="299">
        <v>3300.6833333333325</v>
      </c>
      <c r="K347" s="298">
        <v>3216.95</v>
      </c>
      <c r="L347" s="298">
        <v>3146.05</v>
      </c>
      <c r="M347" s="298">
        <v>0.47687000000000002</v>
      </c>
      <c r="N347" s="1"/>
      <c r="O347" s="1"/>
    </row>
    <row r="348" spans="1:15" ht="12.75" customHeight="1">
      <c r="A348" s="30">
        <v>338</v>
      </c>
      <c r="B348" s="308" t="s">
        <v>445</v>
      </c>
      <c r="C348" s="298">
        <v>282.64999999999998</v>
      </c>
      <c r="D348" s="299">
        <v>280.06666666666666</v>
      </c>
      <c r="E348" s="299">
        <v>275.13333333333333</v>
      </c>
      <c r="F348" s="299">
        <v>267.61666666666667</v>
      </c>
      <c r="G348" s="299">
        <v>262.68333333333334</v>
      </c>
      <c r="H348" s="299">
        <v>287.58333333333331</v>
      </c>
      <c r="I348" s="299">
        <v>292.51666666666659</v>
      </c>
      <c r="J348" s="299">
        <v>300.0333333333333</v>
      </c>
      <c r="K348" s="298">
        <v>285</v>
      </c>
      <c r="L348" s="298">
        <v>272.55</v>
      </c>
      <c r="M348" s="298">
        <v>2.7503099999999998</v>
      </c>
      <c r="N348" s="1"/>
      <c r="O348" s="1"/>
    </row>
    <row r="349" spans="1:15" ht="12.75" customHeight="1">
      <c r="A349" s="30">
        <v>339</v>
      </c>
      <c r="B349" s="308" t="s">
        <v>856</v>
      </c>
      <c r="C349" s="298">
        <v>559.70000000000005</v>
      </c>
      <c r="D349" s="299">
        <v>563.41666666666663</v>
      </c>
      <c r="E349" s="299">
        <v>553.7833333333333</v>
      </c>
      <c r="F349" s="299">
        <v>547.86666666666667</v>
      </c>
      <c r="G349" s="299">
        <v>538.23333333333335</v>
      </c>
      <c r="H349" s="299">
        <v>569.33333333333326</v>
      </c>
      <c r="I349" s="299">
        <v>578.9666666666667</v>
      </c>
      <c r="J349" s="299">
        <v>584.88333333333321</v>
      </c>
      <c r="K349" s="298">
        <v>573.04999999999995</v>
      </c>
      <c r="L349" s="298">
        <v>557.5</v>
      </c>
      <c r="M349" s="298">
        <v>6.3543599999999998</v>
      </c>
      <c r="N349" s="1"/>
      <c r="O349" s="1"/>
    </row>
    <row r="350" spans="1:15" ht="12.75" customHeight="1">
      <c r="A350" s="30">
        <v>340</v>
      </c>
      <c r="B350" s="308" t="s">
        <v>827</v>
      </c>
      <c r="C350" s="298">
        <v>115.1</v>
      </c>
      <c r="D350" s="299">
        <v>115.83333333333333</v>
      </c>
      <c r="E350" s="299">
        <v>113.41666666666666</v>
      </c>
      <c r="F350" s="299">
        <v>111.73333333333333</v>
      </c>
      <c r="G350" s="299">
        <v>109.31666666666666</v>
      </c>
      <c r="H350" s="299">
        <v>117.51666666666665</v>
      </c>
      <c r="I350" s="299">
        <v>119.93333333333331</v>
      </c>
      <c r="J350" s="299">
        <v>121.61666666666665</v>
      </c>
      <c r="K350" s="298">
        <v>118.25</v>
      </c>
      <c r="L350" s="298">
        <v>114.15</v>
      </c>
      <c r="M350" s="298">
        <v>17.79532</v>
      </c>
      <c r="N350" s="1"/>
      <c r="O350" s="1"/>
    </row>
    <row r="351" spans="1:15" ht="12.75" customHeight="1">
      <c r="A351" s="30">
        <v>341</v>
      </c>
      <c r="B351" s="308" t="s">
        <v>177</v>
      </c>
      <c r="C351" s="298">
        <v>2929.9</v>
      </c>
      <c r="D351" s="299">
        <v>2905.2833333333328</v>
      </c>
      <c r="E351" s="299">
        <v>2873.0666666666657</v>
      </c>
      <c r="F351" s="299">
        <v>2816.2333333333327</v>
      </c>
      <c r="G351" s="299">
        <v>2784.0166666666655</v>
      </c>
      <c r="H351" s="299">
        <v>2962.1166666666659</v>
      </c>
      <c r="I351" s="299">
        <v>2994.333333333333</v>
      </c>
      <c r="J351" s="299">
        <v>3051.1666666666661</v>
      </c>
      <c r="K351" s="298">
        <v>2937.5</v>
      </c>
      <c r="L351" s="298">
        <v>2848.45</v>
      </c>
      <c r="M351" s="298">
        <v>5.3106400000000002</v>
      </c>
      <c r="N351" s="1"/>
      <c r="O351" s="1"/>
    </row>
    <row r="352" spans="1:15" ht="12.75" customHeight="1">
      <c r="A352" s="30">
        <v>342</v>
      </c>
      <c r="B352" s="308" t="s">
        <v>447</v>
      </c>
      <c r="C352" s="298">
        <v>336.95</v>
      </c>
      <c r="D352" s="299">
        <v>338.08333333333331</v>
      </c>
      <c r="E352" s="299">
        <v>332.86666666666662</v>
      </c>
      <c r="F352" s="299">
        <v>328.7833333333333</v>
      </c>
      <c r="G352" s="299">
        <v>323.56666666666661</v>
      </c>
      <c r="H352" s="299">
        <v>342.16666666666663</v>
      </c>
      <c r="I352" s="299">
        <v>347.38333333333333</v>
      </c>
      <c r="J352" s="299">
        <v>351.46666666666664</v>
      </c>
      <c r="K352" s="298">
        <v>343.3</v>
      </c>
      <c r="L352" s="298">
        <v>334</v>
      </c>
      <c r="M352" s="298">
        <v>0.58604999999999996</v>
      </c>
      <c r="N352" s="1"/>
      <c r="O352" s="1"/>
    </row>
    <row r="353" spans="1:15" ht="12.75" customHeight="1">
      <c r="A353" s="30">
        <v>343</v>
      </c>
      <c r="B353" s="308" t="s">
        <v>448</v>
      </c>
      <c r="C353" s="298">
        <v>249.1</v>
      </c>
      <c r="D353" s="299">
        <v>247.9</v>
      </c>
      <c r="E353" s="299">
        <v>245.3</v>
      </c>
      <c r="F353" s="299">
        <v>241.5</v>
      </c>
      <c r="G353" s="299">
        <v>238.9</v>
      </c>
      <c r="H353" s="299">
        <v>251.70000000000002</v>
      </c>
      <c r="I353" s="299">
        <v>254.29999999999998</v>
      </c>
      <c r="J353" s="299">
        <v>258.10000000000002</v>
      </c>
      <c r="K353" s="298">
        <v>250.5</v>
      </c>
      <c r="L353" s="298">
        <v>244.1</v>
      </c>
      <c r="M353" s="298">
        <v>1.61174</v>
      </c>
      <c r="N353" s="1"/>
      <c r="O353" s="1"/>
    </row>
    <row r="354" spans="1:15" ht="12.75" customHeight="1">
      <c r="A354" s="30">
        <v>344</v>
      </c>
      <c r="B354" s="308" t="s">
        <v>181</v>
      </c>
      <c r="C354" s="298">
        <v>1899.15</v>
      </c>
      <c r="D354" s="299">
        <v>1899.9666666666665</v>
      </c>
      <c r="E354" s="299">
        <v>1885.9333333333329</v>
      </c>
      <c r="F354" s="299">
        <v>1872.7166666666665</v>
      </c>
      <c r="G354" s="299">
        <v>1858.6833333333329</v>
      </c>
      <c r="H354" s="299">
        <v>1913.1833333333329</v>
      </c>
      <c r="I354" s="299">
        <v>1927.2166666666662</v>
      </c>
      <c r="J354" s="299">
        <v>1940.4333333333329</v>
      </c>
      <c r="K354" s="298">
        <v>1914</v>
      </c>
      <c r="L354" s="298">
        <v>1886.75</v>
      </c>
      <c r="M354" s="298">
        <v>6.3904899999999998</v>
      </c>
      <c r="N354" s="1"/>
      <c r="O354" s="1"/>
    </row>
    <row r="355" spans="1:15" ht="12.75" customHeight="1">
      <c r="A355" s="30">
        <v>345</v>
      </c>
      <c r="B355" s="308" t="s">
        <v>171</v>
      </c>
      <c r="C355" s="298">
        <v>43499.7</v>
      </c>
      <c r="D355" s="299">
        <v>43375.266666666663</v>
      </c>
      <c r="E355" s="299">
        <v>43076.533333333326</v>
      </c>
      <c r="F355" s="299">
        <v>42653.366666666661</v>
      </c>
      <c r="G355" s="299">
        <v>42354.633333333324</v>
      </c>
      <c r="H355" s="299">
        <v>43798.433333333327</v>
      </c>
      <c r="I355" s="299">
        <v>44097.166666666664</v>
      </c>
      <c r="J355" s="299">
        <v>44520.333333333328</v>
      </c>
      <c r="K355" s="298">
        <v>43674</v>
      </c>
      <c r="L355" s="298">
        <v>42952.1</v>
      </c>
      <c r="M355" s="298">
        <v>0.14652999999999999</v>
      </c>
      <c r="N355" s="1"/>
      <c r="O355" s="1"/>
    </row>
    <row r="356" spans="1:15" ht="12.75" customHeight="1">
      <c r="A356" s="30">
        <v>346</v>
      </c>
      <c r="B356" s="308" t="s">
        <v>449</v>
      </c>
      <c r="C356" s="298">
        <v>3318.6</v>
      </c>
      <c r="D356" s="299">
        <v>3341.2833333333333</v>
      </c>
      <c r="E356" s="299">
        <v>3285.5666666666666</v>
      </c>
      <c r="F356" s="299">
        <v>3252.5333333333333</v>
      </c>
      <c r="G356" s="299">
        <v>3196.8166666666666</v>
      </c>
      <c r="H356" s="299">
        <v>3374.3166666666666</v>
      </c>
      <c r="I356" s="299">
        <v>3430.0333333333328</v>
      </c>
      <c r="J356" s="299">
        <v>3463.0666666666666</v>
      </c>
      <c r="K356" s="298">
        <v>3397</v>
      </c>
      <c r="L356" s="298">
        <v>3308.25</v>
      </c>
      <c r="M356" s="298">
        <v>1.4661999999999999</v>
      </c>
      <c r="N356" s="1"/>
      <c r="O356" s="1"/>
    </row>
    <row r="357" spans="1:15" ht="12.75" customHeight="1">
      <c r="A357" s="30">
        <v>347</v>
      </c>
      <c r="B357" s="308" t="s">
        <v>173</v>
      </c>
      <c r="C357" s="298">
        <v>217.3</v>
      </c>
      <c r="D357" s="299">
        <v>216.51666666666665</v>
      </c>
      <c r="E357" s="299">
        <v>214.33333333333331</v>
      </c>
      <c r="F357" s="299">
        <v>211.36666666666667</v>
      </c>
      <c r="G357" s="299">
        <v>209.18333333333334</v>
      </c>
      <c r="H357" s="299">
        <v>219.48333333333329</v>
      </c>
      <c r="I357" s="299">
        <v>221.66666666666663</v>
      </c>
      <c r="J357" s="299">
        <v>224.63333333333327</v>
      </c>
      <c r="K357" s="298">
        <v>218.7</v>
      </c>
      <c r="L357" s="298">
        <v>213.55</v>
      </c>
      <c r="M357" s="298">
        <v>27.688300000000002</v>
      </c>
      <c r="N357" s="1"/>
      <c r="O357" s="1"/>
    </row>
    <row r="358" spans="1:15" ht="12.75" customHeight="1">
      <c r="A358" s="30">
        <v>348</v>
      </c>
      <c r="B358" s="308" t="s">
        <v>175</v>
      </c>
      <c r="C358" s="298">
        <v>4104.8999999999996</v>
      </c>
      <c r="D358" s="299">
        <v>4111.2833333333328</v>
      </c>
      <c r="E358" s="299">
        <v>4083.6166666666659</v>
      </c>
      <c r="F358" s="299">
        <v>4062.333333333333</v>
      </c>
      <c r="G358" s="299">
        <v>4034.6666666666661</v>
      </c>
      <c r="H358" s="299">
        <v>4132.5666666666657</v>
      </c>
      <c r="I358" s="299">
        <v>4160.2333333333336</v>
      </c>
      <c r="J358" s="299">
        <v>4181.5166666666655</v>
      </c>
      <c r="K358" s="298">
        <v>4138.95</v>
      </c>
      <c r="L358" s="298">
        <v>4090</v>
      </c>
      <c r="M358" s="298">
        <v>3.4180000000000002E-2</v>
      </c>
      <c r="N358" s="1"/>
      <c r="O358" s="1"/>
    </row>
    <row r="359" spans="1:15" ht="12.75" customHeight="1">
      <c r="A359" s="30">
        <v>349</v>
      </c>
      <c r="B359" s="308" t="s">
        <v>451</v>
      </c>
      <c r="C359" s="298">
        <v>1224.8499999999999</v>
      </c>
      <c r="D359" s="299">
        <v>1228.4166666666665</v>
      </c>
      <c r="E359" s="299">
        <v>1213.2833333333331</v>
      </c>
      <c r="F359" s="299">
        <v>1201.7166666666665</v>
      </c>
      <c r="G359" s="299">
        <v>1186.583333333333</v>
      </c>
      <c r="H359" s="299">
        <v>1239.9833333333331</v>
      </c>
      <c r="I359" s="299">
        <v>1255.1166666666663</v>
      </c>
      <c r="J359" s="299">
        <v>1266.6833333333332</v>
      </c>
      <c r="K359" s="298">
        <v>1243.55</v>
      </c>
      <c r="L359" s="298">
        <v>1216.8499999999999</v>
      </c>
      <c r="M359" s="298">
        <v>0.72472000000000003</v>
      </c>
      <c r="N359" s="1"/>
      <c r="O359" s="1"/>
    </row>
    <row r="360" spans="1:15" ht="12.75" customHeight="1">
      <c r="A360" s="30">
        <v>350</v>
      </c>
      <c r="B360" s="308" t="s">
        <v>176</v>
      </c>
      <c r="C360" s="298">
        <v>2285.4499999999998</v>
      </c>
      <c r="D360" s="299">
        <v>2284.6833333333334</v>
      </c>
      <c r="E360" s="299">
        <v>2266.5666666666666</v>
      </c>
      <c r="F360" s="299">
        <v>2247.6833333333334</v>
      </c>
      <c r="G360" s="299">
        <v>2229.5666666666666</v>
      </c>
      <c r="H360" s="299">
        <v>2303.5666666666666</v>
      </c>
      <c r="I360" s="299">
        <v>2321.6833333333334</v>
      </c>
      <c r="J360" s="299">
        <v>2340.5666666666666</v>
      </c>
      <c r="K360" s="298">
        <v>2302.8000000000002</v>
      </c>
      <c r="L360" s="298">
        <v>2265.8000000000002</v>
      </c>
      <c r="M360" s="298">
        <v>5.6323400000000001</v>
      </c>
      <c r="N360" s="1"/>
      <c r="O360" s="1"/>
    </row>
    <row r="361" spans="1:15" ht="12.75" customHeight="1">
      <c r="A361" s="30">
        <v>351</v>
      </c>
      <c r="B361" s="308" t="s">
        <v>172</v>
      </c>
      <c r="C361" s="298">
        <v>1696.25</v>
      </c>
      <c r="D361" s="299">
        <v>1705.8333333333333</v>
      </c>
      <c r="E361" s="299">
        <v>1676.7166666666665</v>
      </c>
      <c r="F361" s="299">
        <v>1657.1833333333332</v>
      </c>
      <c r="G361" s="299">
        <v>1628.0666666666664</v>
      </c>
      <c r="H361" s="299">
        <v>1725.3666666666666</v>
      </c>
      <c r="I361" s="299">
        <v>1754.4833333333333</v>
      </c>
      <c r="J361" s="299">
        <v>1774.0166666666667</v>
      </c>
      <c r="K361" s="298">
        <v>1734.95</v>
      </c>
      <c r="L361" s="298">
        <v>1686.3</v>
      </c>
      <c r="M361" s="298">
        <v>2.91879</v>
      </c>
      <c r="N361" s="1"/>
      <c r="O361" s="1"/>
    </row>
    <row r="362" spans="1:15" ht="12.75" customHeight="1">
      <c r="A362" s="30">
        <v>352</v>
      </c>
      <c r="B362" s="308" t="s">
        <v>452</v>
      </c>
      <c r="C362" s="298">
        <v>729.7</v>
      </c>
      <c r="D362" s="299">
        <v>727.9</v>
      </c>
      <c r="E362" s="299">
        <v>720.8</v>
      </c>
      <c r="F362" s="299">
        <v>711.9</v>
      </c>
      <c r="G362" s="299">
        <v>704.8</v>
      </c>
      <c r="H362" s="299">
        <v>736.8</v>
      </c>
      <c r="I362" s="299">
        <v>743.90000000000009</v>
      </c>
      <c r="J362" s="299">
        <v>752.8</v>
      </c>
      <c r="K362" s="298">
        <v>735</v>
      </c>
      <c r="L362" s="298">
        <v>719</v>
      </c>
      <c r="M362" s="298">
        <v>0.40701999999999999</v>
      </c>
      <c r="N362" s="1"/>
      <c r="O362" s="1"/>
    </row>
    <row r="363" spans="1:15" ht="12.75" customHeight="1">
      <c r="A363" s="30">
        <v>353</v>
      </c>
      <c r="B363" s="308" t="s">
        <v>270</v>
      </c>
      <c r="C363" s="298">
        <v>2212.1999999999998</v>
      </c>
      <c r="D363" s="299">
        <v>2221.0166666666664</v>
      </c>
      <c r="E363" s="299">
        <v>2193.333333333333</v>
      </c>
      <c r="F363" s="299">
        <v>2174.4666666666667</v>
      </c>
      <c r="G363" s="299">
        <v>2146.7833333333333</v>
      </c>
      <c r="H363" s="299">
        <v>2239.8833333333328</v>
      </c>
      <c r="I363" s="299">
        <v>2267.5666666666662</v>
      </c>
      <c r="J363" s="299">
        <v>2286.4333333333325</v>
      </c>
      <c r="K363" s="298">
        <v>2248.6999999999998</v>
      </c>
      <c r="L363" s="298">
        <v>2202.15</v>
      </c>
      <c r="M363" s="298">
        <v>2.0804999999999998</v>
      </c>
      <c r="N363" s="1"/>
      <c r="O363" s="1"/>
    </row>
    <row r="364" spans="1:15" ht="12.75" customHeight="1">
      <c r="A364" s="30">
        <v>354</v>
      </c>
      <c r="B364" s="308" t="s">
        <v>453</v>
      </c>
      <c r="C364" s="298">
        <v>2211.9499999999998</v>
      </c>
      <c r="D364" s="299">
        <v>2217.7333333333331</v>
      </c>
      <c r="E364" s="299">
        <v>2199.1666666666661</v>
      </c>
      <c r="F364" s="299">
        <v>2186.3833333333328</v>
      </c>
      <c r="G364" s="299">
        <v>2167.8166666666657</v>
      </c>
      <c r="H364" s="299">
        <v>2230.5166666666664</v>
      </c>
      <c r="I364" s="299">
        <v>2249.083333333333</v>
      </c>
      <c r="J364" s="299">
        <v>2261.8666666666668</v>
      </c>
      <c r="K364" s="298">
        <v>2236.3000000000002</v>
      </c>
      <c r="L364" s="298">
        <v>2204.9499999999998</v>
      </c>
      <c r="M364" s="298">
        <v>0.49238999999999999</v>
      </c>
      <c r="N364" s="1"/>
      <c r="O364" s="1"/>
    </row>
    <row r="365" spans="1:15" ht="12.75" customHeight="1">
      <c r="A365" s="30">
        <v>355</v>
      </c>
      <c r="B365" s="308" t="s">
        <v>811</v>
      </c>
      <c r="C365" s="298">
        <v>243.8</v>
      </c>
      <c r="D365" s="299">
        <v>246.75</v>
      </c>
      <c r="E365" s="299">
        <v>240.15</v>
      </c>
      <c r="F365" s="299">
        <v>236.5</v>
      </c>
      <c r="G365" s="299">
        <v>229.9</v>
      </c>
      <c r="H365" s="299">
        <v>250.4</v>
      </c>
      <c r="I365" s="299">
        <v>257</v>
      </c>
      <c r="J365" s="299">
        <v>260.64999999999998</v>
      </c>
      <c r="K365" s="298">
        <v>253.35</v>
      </c>
      <c r="L365" s="298">
        <v>243.1</v>
      </c>
      <c r="M365" s="298">
        <v>27.127800000000001</v>
      </c>
      <c r="N365" s="1"/>
      <c r="O365" s="1"/>
    </row>
    <row r="366" spans="1:15" ht="12.75" customHeight="1">
      <c r="A366" s="30">
        <v>356</v>
      </c>
      <c r="B366" s="308" t="s">
        <v>174</v>
      </c>
      <c r="C366" s="298">
        <v>108.9</v>
      </c>
      <c r="D366" s="299">
        <v>109.3</v>
      </c>
      <c r="E366" s="299">
        <v>108.05</v>
      </c>
      <c r="F366" s="299">
        <v>107.2</v>
      </c>
      <c r="G366" s="299">
        <v>105.95</v>
      </c>
      <c r="H366" s="299">
        <v>110.14999999999999</v>
      </c>
      <c r="I366" s="299">
        <v>111.39999999999999</v>
      </c>
      <c r="J366" s="299">
        <v>112.24999999999999</v>
      </c>
      <c r="K366" s="298">
        <v>110.55</v>
      </c>
      <c r="L366" s="298">
        <v>108.45</v>
      </c>
      <c r="M366" s="298">
        <v>17.270900000000001</v>
      </c>
      <c r="N366" s="1"/>
      <c r="O366" s="1"/>
    </row>
    <row r="367" spans="1:15" ht="12.75" customHeight="1">
      <c r="A367" s="30">
        <v>357</v>
      </c>
      <c r="B367" s="308" t="s">
        <v>179</v>
      </c>
      <c r="C367" s="298">
        <v>214.45</v>
      </c>
      <c r="D367" s="299">
        <v>214.86666666666665</v>
      </c>
      <c r="E367" s="299">
        <v>213.0333333333333</v>
      </c>
      <c r="F367" s="299">
        <v>211.61666666666665</v>
      </c>
      <c r="G367" s="299">
        <v>209.7833333333333</v>
      </c>
      <c r="H367" s="299">
        <v>216.2833333333333</v>
      </c>
      <c r="I367" s="299">
        <v>218.11666666666662</v>
      </c>
      <c r="J367" s="299">
        <v>219.5333333333333</v>
      </c>
      <c r="K367" s="298">
        <v>216.7</v>
      </c>
      <c r="L367" s="298">
        <v>213.45</v>
      </c>
      <c r="M367" s="298">
        <v>76.575040000000001</v>
      </c>
      <c r="N367" s="1"/>
      <c r="O367" s="1"/>
    </row>
    <row r="368" spans="1:15" ht="12.75" customHeight="1">
      <c r="A368" s="30">
        <v>358</v>
      </c>
      <c r="B368" s="308" t="s">
        <v>812</v>
      </c>
      <c r="C368" s="298">
        <v>379.75</v>
      </c>
      <c r="D368" s="299">
        <v>382.18333333333334</v>
      </c>
      <c r="E368" s="299">
        <v>374.36666666666667</v>
      </c>
      <c r="F368" s="299">
        <v>368.98333333333335</v>
      </c>
      <c r="G368" s="299">
        <v>361.16666666666669</v>
      </c>
      <c r="H368" s="299">
        <v>387.56666666666666</v>
      </c>
      <c r="I368" s="299">
        <v>395.38333333333338</v>
      </c>
      <c r="J368" s="299">
        <v>400.76666666666665</v>
      </c>
      <c r="K368" s="298">
        <v>390</v>
      </c>
      <c r="L368" s="298">
        <v>376.8</v>
      </c>
      <c r="M368" s="298">
        <v>3.2812700000000001</v>
      </c>
      <c r="N368" s="1"/>
      <c r="O368" s="1"/>
    </row>
    <row r="369" spans="1:15" ht="12.75" customHeight="1">
      <c r="A369" s="30">
        <v>359</v>
      </c>
      <c r="B369" s="308" t="s">
        <v>271</v>
      </c>
      <c r="C369" s="298">
        <v>437.75</v>
      </c>
      <c r="D369" s="299">
        <v>431.39999999999992</v>
      </c>
      <c r="E369" s="299">
        <v>423.99999999999983</v>
      </c>
      <c r="F369" s="299">
        <v>410.24999999999989</v>
      </c>
      <c r="G369" s="299">
        <v>402.8499999999998</v>
      </c>
      <c r="H369" s="299">
        <v>445.14999999999986</v>
      </c>
      <c r="I369" s="299">
        <v>452.54999999999995</v>
      </c>
      <c r="J369" s="299">
        <v>466.2999999999999</v>
      </c>
      <c r="K369" s="298">
        <v>438.8</v>
      </c>
      <c r="L369" s="298">
        <v>417.65</v>
      </c>
      <c r="M369" s="298">
        <v>4.1261400000000004</v>
      </c>
      <c r="N369" s="1"/>
      <c r="O369" s="1"/>
    </row>
    <row r="370" spans="1:15" ht="12.75" customHeight="1">
      <c r="A370" s="30">
        <v>360</v>
      </c>
      <c r="B370" s="308" t="s">
        <v>454</v>
      </c>
      <c r="C370" s="298">
        <v>592.85</v>
      </c>
      <c r="D370" s="299">
        <v>592.7833333333333</v>
      </c>
      <c r="E370" s="299">
        <v>587.56666666666661</v>
      </c>
      <c r="F370" s="299">
        <v>582.2833333333333</v>
      </c>
      <c r="G370" s="299">
        <v>577.06666666666661</v>
      </c>
      <c r="H370" s="299">
        <v>598.06666666666661</v>
      </c>
      <c r="I370" s="299">
        <v>603.2833333333333</v>
      </c>
      <c r="J370" s="299">
        <v>608.56666666666661</v>
      </c>
      <c r="K370" s="298">
        <v>598</v>
      </c>
      <c r="L370" s="298">
        <v>587.5</v>
      </c>
      <c r="M370" s="298">
        <v>2.6233200000000001</v>
      </c>
      <c r="N370" s="1"/>
      <c r="O370" s="1"/>
    </row>
    <row r="371" spans="1:15" ht="12.75" customHeight="1">
      <c r="A371" s="30">
        <v>361</v>
      </c>
      <c r="B371" s="308" t="s">
        <v>455</v>
      </c>
      <c r="C371" s="298">
        <v>108.55</v>
      </c>
      <c r="D371" s="299">
        <v>109.43333333333334</v>
      </c>
      <c r="E371" s="299">
        <v>106.86666666666667</v>
      </c>
      <c r="F371" s="299">
        <v>105.18333333333334</v>
      </c>
      <c r="G371" s="299">
        <v>102.61666666666667</v>
      </c>
      <c r="H371" s="299">
        <v>111.11666666666667</v>
      </c>
      <c r="I371" s="299">
        <v>113.68333333333334</v>
      </c>
      <c r="J371" s="299">
        <v>115.36666666666667</v>
      </c>
      <c r="K371" s="298">
        <v>112</v>
      </c>
      <c r="L371" s="298">
        <v>107.75</v>
      </c>
      <c r="M371" s="298">
        <v>7.9884700000000004</v>
      </c>
      <c r="N371" s="1"/>
      <c r="O371" s="1"/>
    </row>
    <row r="372" spans="1:15" ht="12.75" customHeight="1">
      <c r="A372" s="30">
        <v>362</v>
      </c>
      <c r="B372" s="308" t="s">
        <v>875</v>
      </c>
      <c r="C372" s="298">
        <v>1117.95</v>
      </c>
      <c r="D372" s="299">
        <v>1097.5</v>
      </c>
      <c r="E372" s="299">
        <v>1053</v>
      </c>
      <c r="F372" s="299">
        <v>988.05</v>
      </c>
      <c r="G372" s="299">
        <v>943.55</v>
      </c>
      <c r="H372" s="299">
        <v>1162.45</v>
      </c>
      <c r="I372" s="299">
        <v>1206.95</v>
      </c>
      <c r="J372" s="299">
        <v>1271.9000000000001</v>
      </c>
      <c r="K372" s="298">
        <v>1142</v>
      </c>
      <c r="L372" s="298">
        <v>1032.55</v>
      </c>
      <c r="M372" s="298">
        <v>0.82835000000000003</v>
      </c>
      <c r="N372" s="1"/>
      <c r="O372" s="1"/>
    </row>
    <row r="373" spans="1:15" ht="12.75" customHeight="1">
      <c r="A373" s="30">
        <v>363</v>
      </c>
      <c r="B373" s="308" t="s">
        <v>456</v>
      </c>
      <c r="C373" s="298">
        <v>4325.6000000000004</v>
      </c>
      <c r="D373" s="299">
        <v>4305.6833333333334</v>
      </c>
      <c r="E373" s="299">
        <v>4259.3666666666668</v>
      </c>
      <c r="F373" s="299">
        <v>4193.1333333333332</v>
      </c>
      <c r="G373" s="299">
        <v>4146.8166666666666</v>
      </c>
      <c r="H373" s="299">
        <v>4371.916666666667</v>
      </c>
      <c r="I373" s="299">
        <v>4418.2333333333345</v>
      </c>
      <c r="J373" s="299">
        <v>4484.4666666666672</v>
      </c>
      <c r="K373" s="298">
        <v>4352</v>
      </c>
      <c r="L373" s="298">
        <v>4239.45</v>
      </c>
      <c r="M373" s="298">
        <v>3.5209999999999998E-2</v>
      </c>
      <c r="N373" s="1"/>
      <c r="O373" s="1"/>
    </row>
    <row r="374" spans="1:15" ht="12.75" customHeight="1">
      <c r="A374" s="30">
        <v>364</v>
      </c>
      <c r="B374" s="308" t="s">
        <v>272</v>
      </c>
      <c r="C374" s="298">
        <v>14105.8</v>
      </c>
      <c r="D374" s="299">
        <v>14066.383333333333</v>
      </c>
      <c r="E374" s="299">
        <v>13958.916666666666</v>
      </c>
      <c r="F374" s="299">
        <v>13812.033333333333</v>
      </c>
      <c r="G374" s="299">
        <v>13704.566666666666</v>
      </c>
      <c r="H374" s="299">
        <v>14213.266666666666</v>
      </c>
      <c r="I374" s="299">
        <v>14320.733333333334</v>
      </c>
      <c r="J374" s="299">
        <v>14467.616666666667</v>
      </c>
      <c r="K374" s="298">
        <v>14173.85</v>
      </c>
      <c r="L374" s="298">
        <v>13919.5</v>
      </c>
      <c r="M374" s="298">
        <v>0.20004</v>
      </c>
      <c r="N374" s="1"/>
      <c r="O374" s="1"/>
    </row>
    <row r="375" spans="1:15" ht="12.75" customHeight="1">
      <c r="A375" s="30">
        <v>365</v>
      </c>
      <c r="B375" s="308" t="s">
        <v>178</v>
      </c>
      <c r="C375" s="298">
        <v>30.8</v>
      </c>
      <c r="D375" s="299">
        <v>30.833333333333332</v>
      </c>
      <c r="E375" s="299">
        <v>30.616666666666664</v>
      </c>
      <c r="F375" s="299">
        <v>30.43333333333333</v>
      </c>
      <c r="G375" s="299">
        <v>30.216666666666661</v>
      </c>
      <c r="H375" s="299">
        <v>31.016666666666666</v>
      </c>
      <c r="I375" s="299">
        <v>31.233333333333334</v>
      </c>
      <c r="J375" s="299">
        <v>31.416666666666668</v>
      </c>
      <c r="K375" s="298">
        <v>31.05</v>
      </c>
      <c r="L375" s="298">
        <v>30.65</v>
      </c>
      <c r="M375" s="298">
        <v>144.50588999999999</v>
      </c>
      <c r="N375" s="1"/>
      <c r="O375" s="1"/>
    </row>
    <row r="376" spans="1:15" ht="12.75" customHeight="1">
      <c r="A376" s="30">
        <v>366</v>
      </c>
      <c r="B376" s="308" t="s">
        <v>457</v>
      </c>
      <c r="C376" s="298">
        <v>580.04999999999995</v>
      </c>
      <c r="D376" s="299">
        <v>575.68333333333328</v>
      </c>
      <c r="E376" s="299">
        <v>562.36666666666656</v>
      </c>
      <c r="F376" s="299">
        <v>544.68333333333328</v>
      </c>
      <c r="G376" s="299">
        <v>531.36666666666656</v>
      </c>
      <c r="H376" s="299">
        <v>593.36666666666656</v>
      </c>
      <c r="I376" s="299">
        <v>606.68333333333339</v>
      </c>
      <c r="J376" s="299">
        <v>624.36666666666656</v>
      </c>
      <c r="K376" s="298">
        <v>589</v>
      </c>
      <c r="L376" s="298">
        <v>558</v>
      </c>
      <c r="M376" s="298">
        <v>1.1175299999999999</v>
      </c>
      <c r="N376" s="1"/>
      <c r="O376" s="1"/>
    </row>
    <row r="377" spans="1:15" ht="12.75" customHeight="1">
      <c r="A377" s="30">
        <v>367</v>
      </c>
      <c r="B377" s="308" t="s">
        <v>183</v>
      </c>
      <c r="C377" s="298">
        <v>84.2</v>
      </c>
      <c r="D377" s="299">
        <v>84.05</v>
      </c>
      <c r="E377" s="299">
        <v>83.05</v>
      </c>
      <c r="F377" s="299">
        <v>81.900000000000006</v>
      </c>
      <c r="G377" s="299">
        <v>80.900000000000006</v>
      </c>
      <c r="H377" s="299">
        <v>85.199999999999989</v>
      </c>
      <c r="I377" s="299">
        <v>86.199999999999989</v>
      </c>
      <c r="J377" s="299">
        <v>87.34999999999998</v>
      </c>
      <c r="K377" s="298">
        <v>85.05</v>
      </c>
      <c r="L377" s="298">
        <v>82.9</v>
      </c>
      <c r="M377" s="298">
        <v>127.06737</v>
      </c>
      <c r="N377" s="1"/>
      <c r="O377" s="1"/>
    </row>
    <row r="378" spans="1:15" ht="12.75" customHeight="1">
      <c r="A378" s="30">
        <v>368</v>
      </c>
      <c r="B378" s="308" t="s">
        <v>184</v>
      </c>
      <c r="C378" s="298">
        <v>122.15</v>
      </c>
      <c r="D378" s="299">
        <v>122.71666666666665</v>
      </c>
      <c r="E378" s="299">
        <v>121.0333333333333</v>
      </c>
      <c r="F378" s="299">
        <v>119.91666666666664</v>
      </c>
      <c r="G378" s="299">
        <v>118.23333333333329</v>
      </c>
      <c r="H378" s="299">
        <v>123.83333333333331</v>
      </c>
      <c r="I378" s="299">
        <v>125.51666666666668</v>
      </c>
      <c r="J378" s="299">
        <v>126.63333333333333</v>
      </c>
      <c r="K378" s="298">
        <v>124.4</v>
      </c>
      <c r="L378" s="298">
        <v>121.6</v>
      </c>
      <c r="M378" s="298">
        <v>30.848859999999998</v>
      </c>
      <c r="N378" s="1"/>
      <c r="O378" s="1"/>
    </row>
    <row r="379" spans="1:15" ht="12.75" customHeight="1">
      <c r="A379" s="30">
        <v>369</v>
      </c>
      <c r="B379" s="308" t="s">
        <v>814</v>
      </c>
      <c r="C379" s="298">
        <v>540.20000000000005</v>
      </c>
      <c r="D379" s="299">
        <v>535.7166666666667</v>
      </c>
      <c r="E379" s="299">
        <v>528.43333333333339</v>
      </c>
      <c r="F379" s="299">
        <v>516.66666666666674</v>
      </c>
      <c r="G379" s="299">
        <v>509.38333333333344</v>
      </c>
      <c r="H379" s="299">
        <v>547.48333333333335</v>
      </c>
      <c r="I379" s="299">
        <v>554.76666666666665</v>
      </c>
      <c r="J379" s="299">
        <v>566.5333333333333</v>
      </c>
      <c r="K379" s="298">
        <v>543</v>
      </c>
      <c r="L379" s="298">
        <v>523.95000000000005</v>
      </c>
      <c r="M379" s="298">
        <v>1.89334</v>
      </c>
      <c r="N379" s="1"/>
      <c r="O379" s="1"/>
    </row>
    <row r="380" spans="1:15" ht="12.75" customHeight="1">
      <c r="A380" s="30">
        <v>370</v>
      </c>
      <c r="B380" s="308" t="s">
        <v>458</v>
      </c>
      <c r="C380" s="298">
        <v>235</v>
      </c>
      <c r="D380" s="299">
        <v>234.23333333333335</v>
      </c>
      <c r="E380" s="299">
        <v>232.06666666666669</v>
      </c>
      <c r="F380" s="299">
        <v>229.13333333333335</v>
      </c>
      <c r="G380" s="299">
        <v>226.9666666666667</v>
      </c>
      <c r="H380" s="299">
        <v>237.16666666666669</v>
      </c>
      <c r="I380" s="299">
        <v>239.33333333333331</v>
      </c>
      <c r="J380" s="299">
        <v>242.26666666666668</v>
      </c>
      <c r="K380" s="298">
        <v>236.4</v>
      </c>
      <c r="L380" s="298">
        <v>231.3</v>
      </c>
      <c r="M380" s="298">
        <v>35.496200000000002</v>
      </c>
      <c r="N380" s="1"/>
      <c r="O380" s="1"/>
    </row>
    <row r="381" spans="1:15" ht="12.75" customHeight="1">
      <c r="A381" s="30">
        <v>371</v>
      </c>
      <c r="B381" s="308" t="s">
        <v>459</v>
      </c>
      <c r="C381" s="298">
        <v>904.95</v>
      </c>
      <c r="D381" s="299">
        <v>908.9666666666667</v>
      </c>
      <c r="E381" s="299">
        <v>897.93333333333339</v>
      </c>
      <c r="F381" s="299">
        <v>890.91666666666674</v>
      </c>
      <c r="G381" s="299">
        <v>879.88333333333344</v>
      </c>
      <c r="H381" s="299">
        <v>915.98333333333335</v>
      </c>
      <c r="I381" s="299">
        <v>927.01666666666665</v>
      </c>
      <c r="J381" s="299">
        <v>934.0333333333333</v>
      </c>
      <c r="K381" s="298">
        <v>920</v>
      </c>
      <c r="L381" s="298">
        <v>901.95</v>
      </c>
      <c r="M381" s="298">
        <v>1.4670300000000001</v>
      </c>
      <c r="N381" s="1"/>
      <c r="O381" s="1"/>
    </row>
    <row r="382" spans="1:15" ht="12.75" customHeight="1">
      <c r="A382" s="30">
        <v>372</v>
      </c>
      <c r="B382" s="308" t="s">
        <v>460</v>
      </c>
      <c r="C382" s="298">
        <v>30.95</v>
      </c>
      <c r="D382" s="299">
        <v>31.25</v>
      </c>
      <c r="E382" s="299">
        <v>30.55</v>
      </c>
      <c r="F382" s="299">
        <v>30.150000000000002</v>
      </c>
      <c r="G382" s="299">
        <v>29.450000000000003</v>
      </c>
      <c r="H382" s="299">
        <v>31.65</v>
      </c>
      <c r="I382" s="299">
        <v>32.35</v>
      </c>
      <c r="J382" s="299">
        <v>32.75</v>
      </c>
      <c r="K382" s="298">
        <v>31.95</v>
      </c>
      <c r="L382" s="298">
        <v>30.85</v>
      </c>
      <c r="M382" s="298">
        <v>13.197609999999999</v>
      </c>
      <c r="N382" s="1"/>
      <c r="O382" s="1"/>
    </row>
    <row r="383" spans="1:15" ht="12.75" customHeight="1">
      <c r="A383" s="30">
        <v>373</v>
      </c>
      <c r="B383" s="308" t="s">
        <v>813</v>
      </c>
      <c r="C383" s="298">
        <v>94.25</v>
      </c>
      <c r="D383" s="299">
        <v>94.816666666666663</v>
      </c>
      <c r="E383" s="299">
        <v>93.433333333333323</v>
      </c>
      <c r="F383" s="299">
        <v>92.61666666666666</v>
      </c>
      <c r="G383" s="299">
        <v>91.23333333333332</v>
      </c>
      <c r="H383" s="299">
        <v>95.633333333333326</v>
      </c>
      <c r="I383" s="299">
        <v>97.016666666666652</v>
      </c>
      <c r="J383" s="299">
        <v>97.833333333333329</v>
      </c>
      <c r="K383" s="298">
        <v>96.2</v>
      </c>
      <c r="L383" s="298">
        <v>94</v>
      </c>
      <c r="M383" s="298">
        <v>1.7270300000000001</v>
      </c>
      <c r="N383" s="1"/>
      <c r="O383" s="1"/>
    </row>
    <row r="384" spans="1:15" ht="12.75" customHeight="1">
      <c r="A384" s="30">
        <v>374</v>
      </c>
      <c r="B384" s="308" t="s">
        <v>461</v>
      </c>
      <c r="C384" s="298">
        <v>149.35</v>
      </c>
      <c r="D384" s="299">
        <v>150.13333333333333</v>
      </c>
      <c r="E384" s="299">
        <v>147.86666666666665</v>
      </c>
      <c r="F384" s="299">
        <v>146.38333333333333</v>
      </c>
      <c r="G384" s="299">
        <v>144.11666666666665</v>
      </c>
      <c r="H384" s="299">
        <v>151.61666666666665</v>
      </c>
      <c r="I384" s="299">
        <v>153.8833333333333</v>
      </c>
      <c r="J384" s="299">
        <v>155.36666666666665</v>
      </c>
      <c r="K384" s="298">
        <v>152.4</v>
      </c>
      <c r="L384" s="298">
        <v>148.65</v>
      </c>
      <c r="M384" s="298">
        <v>8.6861099999999993</v>
      </c>
      <c r="N384" s="1"/>
      <c r="O384" s="1"/>
    </row>
    <row r="385" spans="1:15" ht="12.75" customHeight="1">
      <c r="A385" s="30">
        <v>375</v>
      </c>
      <c r="B385" s="308" t="s">
        <v>462</v>
      </c>
      <c r="C385" s="298">
        <v>590.15</v>
      </c>
      <c r="D385" s="299">
        <v>598.73333333333335</v>
      </c>
      <c r="E385" s="299">
        <v>576.4666666666667</v>
      </c>
      <c r="F385" s="299">
        <v>562.7833333333333</v>
      </c>
      <c r="G385" s="299">
        <v>540.51666666666665</v>
      </c>
      <c r="H385" s="299">
        <v>612.41666666666674</v>
      </c>
      <c r="I385" s="299">
        <v>634.68333333333339</v>
      </c>
      <c r="J385" s="299">
        <v>648.36666666666679</v>
      </c>
      <c r="K385" s="298">
        <v>621</v>
      </c>
      <c r="L385" s="298">
        <v>585.04999999999995</v>
      </c>
      <c r="M385" s="298">
        <v>1.3149200000000001</v>
      </c>
      <c r="N385" s="1"/>
      <c r="O385" s="1"/>
    </row>
    <row r="386" spans="1:15" ht="12.75" customHeight="1">
      <c r="A386" s="30">
        <v>376</v>
      </c>
      <c r="B386" s="308" t="s">
        <v>463</v>
      </c>
      <c r="C386" s="298">
        <v>198.05</v>
      </c>
      <c r="D386" s="299">
        <v>198.73333333333335</v>
      </c>
      <c r="E386" s="299">
        <v>196.81666666666669</v>
      </c>
      <c r="F386" s="299">
        <v>195.58333333333334</v>
      </c>
      <c r="G386" s="299">
        <v>193.66666666666669</v>
      </c>
      <c r="H386" s="299">
        <v>199.9666666666667</v>
      </c>
      <c r="I386" s="299">
        <v>201.88333333333333</v>
      </c>
      <c r="J386" s="299">
        <v>203.1166666666667</v>
      </c>
      <c r="K386" s="298">
        <v>200.65</v>
      </c>
      <c r="L386" s="298">
        <v>197.5</v>
      </c>
      <c r="M386" s="298">
        <v>1.8596299999999999</v>
      </c>
      <c r="N386" s="1"/>
      <c r="O386" s="1"/>
    </row>
    <row r="387" spans="1:15" ht="12.75" customHeight="1">
      <c r="A387" s="30">
        <v>377</v>
      </c>
      <c r="B387" s="308" t="s">
        <v>464</v>
      </c>
      <c r="C387" s="298">
        <v>82.95</v>
      </c>
      <c r="D387" s="299">
        <v>83.05</v>
      </c>
      <c r="E387" s="299">
        <v>82.1</v>
      </c>
      <c r="F387" s="299">
        <v>81.25</v>
      </c>
      <c r="G387" s="299">
        <v>80.3</v>
      </c>
      <c r="H387" s="299">
        <v>83.899999999999991</v>
      </c>
      <c r="I387" s="299">
        <v>84.850000000000009</v>
      </c>
      <c r="J387" s="299">
        <v>85.699999999999989</v>
      </c>
      <c r="K387" s="298">
        <v>84</v>
      </c>
      <c r="L387" s="298">
        <v>82.2</v>
      </c>
      <c r="M387" s="298">
        <v>8.9219399999999993</v>
      </c>
      <c r="N387" s="1"/>
      <c r="O387" s="1"/>
    </row>
    <row r="388" spans="1:15" ht="12.75" customHeight="1">
      <c r="A388" s="30">
        <v>378</v>
      </c>
      <c r="B388" s="308" t="s">
        <v>465</v>
      </c>
      <c r="C388" s="298">
        <v>1745.3</v>
      </c>
      <c r="D388" s="299">
        <v>1747</v>
      </c>
      <c r="E388" s="299">
        <v>1672.6</v>
      </c>
      <c r="F388" s="299">
        <v>1599.8999999999999</v>
      </c>
      <c r="G388" s="299">
        <v>1525.4999999999998</v>
      </c>
      <c r="H388" s="299">
        <v>1819.7</v>
      </c>
      <c r="I388" s="299">
        <v>1894.1000000000001</v>
      </c>
      <c r="J388" s="299">
        <v>1966.8000000000002</v>
      </c>
      <c r="K388" s="298">
        <v>1821.4</v>
      </c>
      <c r="L388" s="298">
        <v>1674.3</v>
      </c>
      <c r="M388" s="298">
        <v>0.36947000000000002</v>
      </c>
      <c r="N388" s="1"/>
      <c r="O388" s="1"/>
    </row>
    <row r="389" spans="1:15" ht="12.75" customHeight="1">
      <c r="A389" s="30">
        <v>379</v>
      </c>
      <c r="B389" s="308" t="s">
        <v>876</v>
      </c>
      <c r="C389" s="298">
        <v>42.75</v>
      </c>
      <c r="D389" s="299">
        <v>43.016666666666673</v>
      </c>
      <c r="E389" s="299">
        <v>42.283333333333346</v>
      </c>
      <c r="F389" s="299">
        <v>41.81666666666667</v>
      </c>
      <c r="G389" s="299">
        <v>41.083333333333343</v>
      </c>
      <c r="H389" s="299">
        <v>43.483333333333348</v>
      </c>
      <c r="I389" s="299">
        <v>44.216666666666683</v>
      </c>
      <c r="J389" s="299">
        <v>44.683333333333351</v>
      </c>
      <c r="K389" s="298">
        <v>43.75</v>
      </c>
      <c r="L389" s="298">
        <v>42.55</v>
      </c>
      <c r="M389" s="298">
        <v>4.3737899999999996</v>
      </c>
      <c r="N389" s="1"/>
      <c r="O389" s="1"/>
    </row>
    <row r="390" spans="1:15" ht="12.75" customHeight="1">
      <c r="A390" s="30">
        <v>380</v>
      </c>
      <c r="B390" s="308" t="s">
        <v>466</v>
      </c>
      <c r="C390" s="298">
        <v>131.65</v>
      </c>
      <c r="D390" s="299">
        <v>131.21666666666667</v>
      </c>
      <c r="E390" s="299">
        <v>129.73333333333335</v>
      </c>
      <c r="F390" s="299">
        <v>127.81666666666669</v>
      </c>
      <c r="G390" s="299">
        <v>126.33333333333337</v>
      </c>
      <c r="H390" s="299">
        <v>133.13333333333333</v>
      </c>
      <c r="I390" s="299">
        <v>134.61666666666662</v>
      </c>
      <c r="J390" s="299">
        <v>136.5333333333333</v>
      </c>
      <c r="K390" s="298">
        <v>132.69999999999999</v>
      </c>
      <c r="L390" s="298">
        <v>129.30000000000001</v>
      </c>
      <c r="M390" s="298">
        <v>17.676639999999999</v>
      </c>
      <c r="N390" s="1"/>
      <c r="O390" s="1"/>
    </row>
    <row r="391" spans="1:15" ht="12.75" customHeight="1">
      <c r="A391" s="30">
        <v>381</v>
      </c>
      <c r="B391" s="308" t="s">
        <v>467</v>
      </c>
      <c r="C391" s="298">
        <v>981.3</v>
      </c>
      <c r="D391" s="299">
        <v>983.61666666666667</v>
      </c>
      <c r="E391" s="299">
        <v>972.73333333333335</v>
      </c>
      <c r="F391" s="299">
        <v>964.16666666666663</v>
      </c>
      <c r="G391" s="299">
        <v>953.2833333333333</v>
      </c>
      <c r="H391" s="299">
        <v>992.18333333333339</v>
      </c>
      <c r="I391" s="299">
        <v>1003.0666666666668</v>
      </c>
      <c r="J391" s="299">
        <v>1011.6333333333334</v>
      </c>
      <c r="K391" s="298">
        <v>994.5</v>
      </c>
      <c r="L391" s="298">
        <v>975.05</v>
      </c>
      <c r="M391" s="298">
        <v>0.40899999999999997</v>
      </c>
      <c r="N391" s="1"/>
      <c r="O391" s="1"/>
    </row>
    <row r="392" spans="1:15" ht="12.75" customHeight="1">
      <c r="A392" s="30">
        <v>382</v>
      </c>
      <c r="B392" s="308" t="s">
        <v>185</v>
      </c>
      <c r="C392" s="298">
        <v>2377.5500000000002</v>
      </c>
      <c r="D392" s="299">
        <v>2394.85</v>
      </c>
      <c r="E392" s="299">
        <v>2355.6999999999998</v>
      </c>
      <c r="F392" s="299">
        <v>2333.85</v>
      </c>
      <c r="G392" s="299">
        <v>2294.6999999999998</v>
      </c>
      <c r="H392" s="299">
        <v>2416.6999999999998</v>
      </c>
      <c r="I392" s="299">
        <v>2455.8500000000004</v>
      </c>
      <c r="J392" s="299">
        <v>2477.6999999999998</v>
      </c>
      <c r="K392" s="298">
        <v>2434</v>
      </c>
      <c r="L392" s="298">
        <v>2373</v>
      </c>
      <c r="M392" s="298">
        <v>65.644350000000003</v>
      </c>
      <c r="N392" s="1"/>
      <c r="O392" s="1"/>
    </row>
    <row r="393" spans="1:15" ht="12.75" customHeight="1">
      <c r="A393" s="30">
        <v>383</v>
      </c>
      <c r="B393" s="308" t="s">
        <v>828</v>
      </c>
      <c r="C393" s="298">
        <v>112.65</v>
      </c>
      <c r="D393" s="299">
        <v>112.80000000000001</v>
      </c>
      <c r="E393" s="299">
        <v>111.65000000000002</v>
      </c>
      <c r="F393" s="299">
        <v>110.65</v>
      </c>
      <c r="G393" s="299">
        <v>109.50000000000001</v>
      </c>
      <c r="H393" s="299">
        <v>113.80000000000003</v>
      </c>
      <c r="I393" s="299">
        <v>114.95</v>
      </c>
      <c r="J393" s="299">
        <v>115.95000000000003</v>
      </c>
      <c r="K393" s="298">
        <v>113.95</v>
      </c>
      <c r="L393" s="298">
        <v>111.8</v>
      </c>
      <c r="M393" s="298">
        <v>4.1579600000000001</v>
      </c>
      <c r="N393" s="1"/>
      <c r="O393" s="1"/>
    </row>
    <row r="394" spans="1:15" ht="12.75" customHeight="1">
      <c r="A394" s="30">
        <v>384</v>
      </c>
      <c r="B394" s="308" t="s">
        <v>468</v>
      </c>
      <c r="C394" s="298">
        <v>853.6</v>
      </c>
      <c r="D394" s="299">
        <v>853.93333333333339</v>
      </c>
      <c r="E394" s="299">
        <v>845.96666666666681</v>
      </c>
      <c r="F394" s="299">
        <v>838.33333333333337</v>
      </c>
      <c r="G394" s="299">
        <v>830.36666666666679</v>
      </c>
      <c r="H394" s="299">
        <v>861.56666666666683</v>
      </c>
      <c r="I394" s="299">
        <v>869.53333333333353</v>
      </c>
      <c r="J394" s="299">
        <v>877.16666666666686</v>
      </c>
      <c r="K394" s="298">
        <v>861.9</v>
      </c>
      <c r="L394" s="298">
        <v>846.3</v>
      </c>
      <c r="M394" s="298">
        <v>0.13173000000000001</v>
      </c>
      <c r="N394" s="1"/>
      <c r="O394" s="1"/>
    </row>
    <row r="395" spans="1:15" ht="12.75" customHeight="1">
      <c r="A395" s="30">
        <v>385</v>
      </c>
      <c r="B395" s="308" t="s">
        <v>469</v>
      </c>
      <c r="C395" s="298">
        <v>1274.6500000000001</v>
      </c>
      <c r="D395" s="299">
        <v>1276.1499999999999</v>
      </c>
      <c r="E395" s="299">
        <v>1262.4999999999998</v>
      </c>
      <c r="F395" s="299">
        <v>1250.3499999999999</v>
      </c>
      <c r="G395" s="299">
        <v>1236.6999999999998</v>
      </c>
      <c r="H395" s="299">
        <v>1288.2999999999997</v>
      </c>
      <c r="I395" s="299">
        <v>1301.9499999999998</v>
      </c>
      <c r="J395" s="299">
        <v>1314.0999999999997</v>
      </c>
      <c r="K395" s="298">
        <v>1289.8</v>
      </c>
      <c r="L395" s="298">
        <v>1264</v>
      </c>
      <c r="M395" s="298">
        <v>1.3289299999999999</v>
      </c>
      <c r="N395" s="1"/>
      <c r="O395" s="1"/>
    </row>
    <row r="396" spans="1:15" ht="12.75" customHeight="1">
      <c r="A396" s="30">
        <v>386</v>
      </c>
      <c r="B396" s="308" t="s">
        <v>273</v>
      </c>
      <c r="C396" s="298">
        <v>853.95</v>
      </c>
      <c r="D396" s="299">
        <v>855.80000000000007</v>
      </c>
      <c r="E396" s="299">
        <v>849.60000000000014</v>
      </c>
      <c r="F396" s="299">
        <v>845.25000000000011</v>
      </c>
      <c r="G396" s="299">
        <v>839.05000000000018</v>
      </c>
      <c r="H396" s="299">
        <v>860.15000000000009</v>
      </c>
      <c r="I396" s="299">
        <v>866.35000000000014</v>
      </c>
      <c r="J396" s="299">
        <v>870.7</v>
      </c>
      <c r="K396" s="298">
        <v>862</v>
      </c>
      <c r="L396" s="298">
        <v>851.45</v>
      </c>
      <c r="M396" s="298">
        <v>7.2801099999999996</v>
      </c>
      <c r="N396" s="1"/>
      <c r="O396" s="1"/>
    </row>
    <row r="397" spans="1:15" ht="12.75" customHeight="1">
      <c r="A397" s="30">
        <v>387</v>
      </c>
      <c r="B397" s="308" t="s">
        <v>187</v>
      </c>
      <c r="C397" s="298">
        <v>1139.8499999999999</v>
      </c>
      <c r="D397" s="299">
        <v>1142.7499999999998</v>
      </c>
      <c r="E397" s="299">
        <v>1134.6999999999996</v>
      </c>
      <c r="F397" s="299">
        <v>1129.5499999999997</v>
      </c>
      <c r="G397" s="299">
        <v>1121.4999999999995</v>
      </c>
      <c r="H397" s="299">
        <v>1147.8999999999996</v>
      </c>
      <c r="I397" s="299">
        <v>1155.9499999999998</v>
      </c>
      <c r="J397" s="299">
        <v>1161.0999999999997</v>
      </c>
      <c r="K397" s="298">
        <v>1150.8</v>
      </c>
      <c r="L397" s="298">
        <v>1137.5999999999999</v>
      </c>
      <c r="M397" s="298">
        <v>3.6861899999999999</v>
      </c>
      <c r="N397" s="1"/>
      <c r="O397" s="1"/>
    </row>
    <row r="398" spans="1:15" ht="12.75" customHeight="1">
      <c r="A398" s="30">
        <v>388</v>
      </c>
      <c r="B398" s="308" t="s">
        <v>470</v>
      </c>
      <c r="C398" s="298">
        <v>450.1</v>
      </c>
      <c r="D398" s="299">
        <v>451.90000000000003</v>
      </c>
      <c r="E398" s="299">
        <v>446.50000000000006</v>
      </c>
      <c r="F398" s="299">
        <v>442.90000000000003</v>
      </c>
      <c r="G398" s="299">
        <v>437.50000000000006</v>
      </c>
      <c r="H398" s="299">
        <v>455.50000000000006</v>
      </c>
      <c r="I398" s="299">
        <v>460.90000000000003</v>
      </c>
      <c r="J398" s="299">
        <v>464.50000000000006</v>
      </c>
      <c r="K398" s="298">
        <v>457.3</v>
      </c>
      <c r="L398" s="298">
        <v>448.3</v>
      </c>
      <c r="M398" s="298">
        <v>0.19323000000000001</v>
      </c>
      <c r="N398" s="1"/>
      <c r="O398" s="1"/>
    </row>
    <row r="399" spans="1:15" ht="12.75" customHeight="1">
      <c r="A399" s="30">
        <v>389</v>
      </c>
      <c r="B399" s="308" t="s">
        <v>471</v>
      </c>
      <c r="C399" s="298">
        <v>27.95</v>
      </c>
      <c r="D399" s="299">
        <v>27.966666666666665</v>
      </c>
      <c r="E399" s="299">
        <v>27.783333333333331</v>
      </c>
      <c r="F399" s="299">
        <v>27.616666666666667</v>
      </c>
      <c r="G399" s="299">
        <v>27.433333333333334</v>
      </c>
      <c r="H399" s="299">
        <v>28.133333333333329</v>
      </c>
      <c r="I399" s="299">
        <v>28.316666666666659</v>
      </c>
      <c r="J399" s="299">
        <v>28.483333333333327</v>
      </c>
      <c r="K399" s="298">
        <v>28.15</v>
      </c>
      <c r="L399" s="298">
        <v>27.8</v>
      </c>
      <c r="M399" s="298">
        <v>8.0018100000000008</v>
      </c>
      <c r="N399" s="1"/>
      <c r="O399" s="1"/>
    </row>
    <row r="400" spans="1:15" ht="12.75" customHeight="1">
      <c r="A400" s="30">
        <v>390</v>
      </c>
      <c r="B400" s="308" t="s">
        <v>472</v>
      </c>
      <c r="C400" s="298">
        <v>3701.8</v>
      </c>
      <c r="D400" s="299">
        <v>3728.6</v>
      </c>
      <c r="E400" s="299">
        <v>3658.2</v>
      </c>
      <c r="F400" s="299">
        <v>3614.6</v>
      </c>
      <c r="G400" s="299">
        <v>3544.2</v>
      </c>
      <c r="H400" s="299">
        <v>3772.2</v>
      </c>
      <c r="I400" s="299">
        <v>3842.6000000000004</v>
      </c>
      <c r="J400" s="299">
        <v>3886.2</v>
      </c>
      <c r="K400" s="298">
        <v>3799</v>
      </c>
      <c r="L400" s="298">
        <v>3685</v>
      </c>
      <c r="M400" s="298">
        <v>0.20541000000000001</v>
      </c>
      <c r="N400" s="1"/>
      <c r="O400" s="1"/>
    </row>
    <row r="401" spans="1:15" ht="12.75" customHeight="1">
      <c r="A401" s="30">
        <v>391</v>
      </c>
      <c r="B401" s="308" t="s">
        <v>191</v>
      </c>
      <c r="C401" s="298">
        <v>2224.3000000000002</v>
      </c>
      <c r="D401" s="299">
        <v>2221.7333333333336</v>
      </c>
      <c r="E401" s="299">
        <v>2204.4666666666672</v>
      </c>
      <c r="F401" s="299">
        <v>2184.6333333333337</v>
      </c>
      <c r="G401" s="299">
        <v>2167.3666666666672</v>
      </c>
      <c r="H401" s="299">
        <v>2241.5666666666671</v>
      </c>
      <c r="I401" s="299">
        <v>2258.8333333333335</v>
      </c>
      <c r="J401" s="299">
        <v>2278.666666666667</v>
      </c>
      <c r="K401" s="298">
        <v>2239</v>
      </c>
      <c r="L401" s="298">
        <v>2201.9</v>
      </c>
      <c r="M401" s="298">
        <v>7.3136599999999996</v>
      </c>
      <c r="N401" s="1"/>
      <c r="O401" s="1"/>
    </row>
    <row r="402" spans="1:15" ht="12.75" customHeight="1">
      <c r="A402" s="30">
        <v>392</v>
      </c>
      <c r="B402" s="308" t="s">
        <v>274</v>
      </c>
      <c r="C402" s="298">
        <v>6499.8</v>
      </c>
      <c r="D402" s="299">
        <v>6501.3</v>
      </c>
      <c r="E402" s="299">
        <v>6483.6</v>
      </c>
      <c r="F402" s="299">
        <v>6467.4000000000005</v>
      </c>
      <c r="G402" s="299">
        <v>6449.7000000000007</v>
      </c>
      <c r="H402" s="299">
        <v>6517.5</v>
      </c>
      <c r="I402" s="299">
        <v>6535.1999999999989</v>
      </c>
      <c r="J402" s="299">
        <v>6551.4</v>
      </c>
      <c r="K402" s="298">
        <v>6519</v>
      </c>
      <c r="L402" s="298">
        <v>6485.1</v>
      </c>
      <c r="M402" s="298">
        <v>4.5010000000000001E-2</v>
      </c>
      <c r="N402" s="1"/>
      <c r="O402" s="1"/>
    </row>
    <row r="403" spans="1:15" ht="12.75" customHeight="1">
      <c r="A403" s="30">
        <v>393</v>
      </c>
      <c r="B403" s="308" t="s">
        <v>877</v>
      </c>
      <c r="C403" s="298">
        <v>1101.95</v>
      </c>
      <c r="D403" s="299">
        <v>1097.3499999999999</v>
      </c>
      <c r="E403" s="299">
        <v>1085.6999999999998</v>
      </c>
      <c r="F403" s="299">
        <v>1069.4499999999998</v>
      </c>
      <c r="G403" s="299">
        <v>1057.7999999999997</v>
      </c>
      <c r="H403" s="299">
        <v>1113.5999999999999</v>
      </c>
      <c r="I403" s="299">
        <v>1125.25</v>
      </c>
      <c r="J403" s="299">
        <v>1141.5</v>
      </c>
      <c r="K403" s="298">
        <v>1109</v>
      </c>
      <c r="L403" s="298">
        <v>1081.0999999999999</v>
      </c>
      <c r="M403" s="298">
        <v>0.86475000000000002</v>
      </c>
      <c r="N403" s="1"/>
      <c r="O403" s="1"/>
    </row>
    <row r="404" spans="1:15" ht="12.75" customHeight="1">
      <c r="A404" s="30">
        <v>394</v>
      </c>
      <c r="B404" s="308" t="s">
        <v>878</v>
      </c>
      <c r="C404" s="298">
        <v>399.15</v>
      </c>
      <c r="D404" s="299">
        <v>396.61666666666662</v>
      </c>
      <c r="E404" s="299">
        <v>391.53333333333325</v>
      </c>
      <c r="F404" s="299">
        <v>383.91666666666663</v>
      </c>
      <c r="G404" s="299">
        <v>378.83333333333326</v>
      </c>
      <c r="H404" s="299">
        <v>404.23333333333323</v>
      </c>
      <c r="I404" s="299">
        <v>409.31666666666661</v>
      </c>
      <c r="J404" s="299">
        <v>416.93333333333322</v>
      </c>
      <c r="K404" s="298">
        <v>401.7</v>
      </c>
      <c r="L404" s="298">
        <v>389</v>
      </c>
      <c r="M404" s="298">
        <v>0.91788999999999998</v>
      </c>
      <c r="N404" s="1"/>
      <c r="O404" s="1"/>
    </row>
    <row r="405" spans="1:15" ht="12.75" customHeight="1">
      <c r="A405" s="30">
        <v>395</v>
      </c>
      <c r="B405" s="308" t="s">
        <v>473</v>
      </c>
      <c r="C405" s="298">
        <v>2291.85</v>
      </c>
      <c r="D405" s="299">
        <v>2300.7833333333333</v>
      </c>
      <c r="E405" s="299">
        <v>2267.1666666666665</v>
      </c>
      <c r="F405" s="299">
        <v>2242.4833333333331</v>
      </c>
      <c r="G405" s="299">
        <v>2208.8666666666663</v>
      </c>
      <c r="H405" s="299">
        <v>2325.4666666666667</v>
      </c>
      <c r="I405" s="299">
        <v>2359.0833333333335</v>
      </c>
      <c r="J405" s="299">
        <v>2383.7666666666669</v>
      </c>
      <c r="K405" s="298">
        <v>2334.4</v>
      </c>
      <c r="L405" s="298">
        <v>2276.1</v>
      </c>
      <c r="M405" s="298">
        <v>0.53661999999999999</v>
      </c>
      <c r="N405" s="1"/>
      <c r="O405" s="1"/>
    </row>
    <row r="406" spans="1:15" ht="12.75" customHeight="1">
      <c r="A406" s="30">
        <v>396</v>
      </c>
      <c r="B406" s="308" t="s">
        <v>474</v>
      </c>
      <c r="C406" s="298">
        <v>102.7</v>
      </c>
      <c r="D406" s="299">
        <v>103.18333333333332</v>
      </c>
      <c r="E406" s="299">
        <v>101.36666666666665</v>
      </c>
      <c r="F406" s="299">
        <v>100.03333333333332</v>
      </c>
      <c r="G406" s="299">
        <v>98.21666666666664</v>
      </c>
      <c r="H406" s="299">
        <v>104.51666666666665</v>
      </c>
      <c r="I406" s="299">
        <v>106.33333333333334</v>
      </c>
      <c r="J406" s="299">
        <v>107.66666666666666</v>
      </c>
      <c r="K406" s="298">
        <v>105</v>
      </c>
      <c r="L406" s="298">
        <v>101.85</v>
      </c>
      <c r="M406" s="298">
        <v>9.1205300000000005</v>
      </c>
      <c r="N406" s="1"/>
      <c r="O406" s="1"/>
    </row>
    <row r="407" spans="1:15" ht="12.75" customHeight="1">
      <c r="A407" s="30">
        <v>397</v>
      </c>
      <c r="B407" s="308" t="s">
        <v>475</v>
      </c>
      <c r="C407" s="298">
        <v>2609.9</v>
      </c>
      <c r="D407" s="299">
        <v>2609.1166666666663</v>
      </c>
      <c r="E407" s="299">
        <v>2578.2333333333327</v>
      </c>
      <c r="F407" s="299">
        <v>2546.5666666666662</v>
      </c>
      <c r="G407" s="299">
        <v>2515.6833333333325</v>
      </c>
      <c r="H407" s="299">
        <v>2640.7833333333328</v>
      </c>
      <c r="I407" s="299">
        <v>2671.666666666667</v>
      </c>
      <c r="J407" s="299">
        <v>2703.333333333333</v>
      </c>
      <c r="K407" s="298">
        <v>2640</v>
      </c>
      <c r="L407" s="298">
        <v>2577.4499999999998</v>
      </c>
      <c r="M407" s="298">
        <v>3.5659999999999997E-2</v>
      </c>
      <c r="N407" s="1"/>
      <c r="O407" s="1"/>
    </row>
    <row r="408" spans="1:15" ht="12.75" customHeight="1">
      <c r="A408" s="30">
        <v>398</v>
      </c>
      <c r="B408" s="308" t="s">
        <v>476</v>
      </c>
      <c r="C408" s="298">
        <v>416.95</v>
      </c>
      <c r="D408" s="299">
        <v>417.25</v>
      </c>
      <c r="E408" s="299">
        <v>405.7</v>
      </c>
      <c r="F408" s="299">
        <v>394.45</v>
      </c>
      <c r="G408" s="299">
        <v>382.9</v>
      </c>
      <c r="H408" s="299">
        <v>428.5</v>
      </c>
      <c r="I408" s="299">
        <v>440.04999999999995</v>
      </c>
      <c r="J408" s="299">
        <v>451.3</v>
      </c>
      <c r="K408" s="298">
        <v>428.8</v>
      </c>
      <c r="L408" s="298">
        <v>406</v>
      </c>
      <c r="M408" s="298">
        <v>12.72509</v>
      </c>
      <c r="N408" s="1"/>
      <c r="O408" s="1"/>
    </row>
    <row r="409" spans="1:15" ht="12.75" customHeight="1">
      <c r="A409" s="30">
        <v>399</v>
      </c>
      <c r="B409" s="308" t="s">
        <v>477</v>
      </c>
      <c r="C409" s="298">
        <v>102.45</v>
      </c>
      <c r="D409" s="299">
        <v>102.33333333333333</v>
      </c>
      <c r="E409" s="299">
        <v>101.46666666666665</v>
      </c>
      <c r="F409" s="299">
        <v>100.48333333333332</v>
      </c>
      <c r="G409" s="299">
        <v>99.616666666666646</v>
      </c>
      <c r="H409" s="299">
        <v>103.31666666666666</v>
      </c>
      <c r="I409" s="299">
        <v>104.18333333333334</v>
      </c>
      <c r="J409" s="299">
        <v>105.16666666666667</v>
      </c>
      <c r="K409" s="298">
        <v>103.2</v>
      </c>
      <c r="L409" s="298">
        <v>101.35</v>
      </c>
      <c r="M409" s="298">
        <v>4.3944400000000003</v>
      </c>
      <c r="N409" s="1"/>
      <c r="O409" s="1"/>
    </row>
    <row r="410" spans="1:15" ht="12.75" customHeight="1">
      <c r="A410" s="30">
        <v>400</v>
      </c>
      <c r="B410" s="308" t="s">
        <v>189</v>
      </c>
      <c r="C410" s="298">
        <v>19736.05</v>
      </c>
      <c r="D410" s="299">
        <v>19823.183333333334</v>
      </c>
      <c r="E410" s="299">
        <v>19564.366666666669</v>
      </c>
      <c r="F410" s="299">
        <v>19392.683333333334</v>
      </c>
      <c r="G410" s="299">
        <v>19133.866666666669</v>
      </c>
      <c r="H410" s="299">
        <v>19994.866666666669</v>
      </c>
      <c r="I410" s="299">
        <v>20253.683333333334</v>
      </c>
      <c r="J410" s="299">
        <v>20425.366666666669</v>
      </c>
      <c r="K410" s="298">
        <v>20082</v>
      </c>
      <c r="L410" s="298">
        <v>19651.5</v>
      </c>
      <c r="M410" s="298">
        <v>0.22871</v>
      </c>
      <c r="N410" s="1"/>
      <c r="O410" s="1"/>
    </row>
    <row r="411" spans="1:15" ht="12.75" customHeight="1">
      <c r="A411" s="30">
        <v>401</v>
      </c>
      <c r="B411" s="308" t="s">
        <v>879</v>
      </c>
      <c r="C411" s="298">
        <v>48.45</v>
      </c>
      <c r="D411" s="299">
        <v>49.050000000000004</v>
      </c>
      <c r="E411" s="299">
        <v>47.400000000000006</v>
      </c>
      <c r="F411" s="299">
        <v>46.35</v>
      </c>
      <c r="G411" s="299">
        <v>44.7</v>
      </c>
      <c r="H411" s="299">
        <v>50.100000000000009</v>
      </c>
      <c r="I411" s="299">
        <v>51.75</v>
      </c>
      <c r="J411" s="299">
        <v>52.800000000000011</v>
      </c>
      <c r="K411" s="298">
        <v>50.7</v>
      </c>
      <c r="L411" s="298">
        <v>48</v>
      </c>
      <c r="M411" s="298">
        <v>132.16157000000001</v>
      </c>
      <c r="N411" s="1"/>
      <c r="O411" s="1"/>
    </row>
    <row r="412" spans="1:15" ht="12.75" customHeight="1">
      <c r="A412" s="30">
        <v>402</v>
      </c>
      <c r="B412" s="308" t="s">
        <v>478</v>
      </c>
      <c r="C412" s="298">
        <v>1747.8</v>
      </c>
      <c r="D412" s="299">
        <v>1739.2666666666667</v>
      </c>
      <c r="E412" s="299">
        <v>1713.5333333333333</v>
      </c>
      <c r="F412" s="299">
        <v>1679.2666666666667</v>
      </c>
      <c r="G412" s="299">
        <v>1653.5333333333333</v>
      </c>
      <c r="H412" s="299">
        <v>1773.5333333333333</v>
      </c>
      <c r="I412" s="299">
        <v>1799.2666666666664</v>
      </c>
      <c r="J412" s="299">
        <v>1833.5333333333333</v>
      </c>
      <c r="K412" s="298">
        <v>1765</v>
      </c>
      <c r="L412" s="298">
        <v>1705</v>
      </c>
      <c r="M412" s="298">
        <v>0.47653000000000001</v>
      </c>
      <c r="N412" s="1"/>
      <c r="O412" s="1"/>
    </row>
    <row r="413" spans="1:15" ht="12.75" customHeight="1">
      <c r="A413" s="30">
        <v>403</v>
      </c>
      <c r="B413" s="308" t="s">
        <v>192</v>
      </c>
      <c r="C413" s="298">
        <v>1268.9000000000001</v>
      </c>
      <c r="D413" s="299">
        <v>1261.3833333333334</v>
      </c>
      <c r="E413" s="299">
        <v>1247.8666666666668</v>
      </c>
      <c r="F413" s="299">
        <v>1226.8333333333333</v>
      </c>
      <c r="G413" s="299">
        <v>1213.3166666666666</v>
      </c>
      <c r="H413" s="299">
        <v>1282.416666666667</v>
      </c>
      <c r="I413" s="299">
        <v>1295.9333333333338</v>
      </c>
      <c r="J413" s="299">
        <v>1316.9666666666672</v>
      </c>
      <c r="K413" s="298">
        <v>1274.9000000000001</v>
      </c>
      <c r="L413" s="298">
        <v>1240.3499999999999</v>
      </c>
      <c r="M413" s="298">
        <v>6.3026499999999999</v>
      </c>
      <c r="N413" s="1"/>
      <c r="O413" s="1"/>
    </row>
    <row r="414" spans="1:15" ht="12.75" customHeight="1">
      <c r="A414" s="30">
        <v>404</v>
      </c>
      <c r="B414" s="308" t="s">
        <v>880</v>
      </c>
      <c r="C414" s="298">
        <v>290.5</v>
      </c>
      <c r="D414" s="299">
        <v>291.51666666666665</v>
      </c>
      <c r="E414" s="299">
        <v>288.0333333333333</v>
      </c>
      <c r="F414" s="299">
        <v>285.56666666666666</v>
      </c>
      <c r="G414" s="299">
        <v>282.08333333333331</v>
      </c>
      <c r="H414" s="299">
        <v>293.98333333333329</v>
      </c>
      <c r="I414" s="299">
        <v>297.46666666666664</v>
      </c>
      <c r="J414" s="299">
        <v>299.93333333333328</v>
      </c>
      <c r="K414" s="298">
        <v>295</v>
      </c>
      <c r="L414" s="298">
        <v>289.05</v>
      </c>
      <c r="M414" s="298">
        <v>0.49051</v>
      </c>
      <c r="N414" s="1"/>
      <c r="O414" s="1"/>
    </row>
    <row r="415" spans="1:15" ht="12.75" customHeight="1">
      <c r="A415" s="30">
        <v>405</v>
      </c>
      <c r="B415" s="308" t="s">
        <v>190</v>
      </c>
      <c r="C415" s="298">
        <v>2639.7</v>
      </c>
      <c r="D415" s="299">
        <v>2642.0499999999997</v>
      </c>
      <c r="E415" s="299">
        <v>2624.0999999999995</v>
      </c>
      <c r="F415" s="299">
        <v>2608.4999999999995</v>
      </c>
      <c r="G415" s="299">
        <v>2590.5499999999993</v>
      </c>
      <c r="H415" s="299">
        <v>2657.6499999999996</v>
      </c>
      <c r="I415" s="299">
        <v>2675.5999999999995</v>
      </c>
      <c r="J415" s="299">
        <v>2691.2</v>
      </c>
      <c r="K415" s="298">
        <v>2660</v>
      </c>
      <c r="L415" s="298">
        <v>2626.45</v>
      </c>
      <c r="M415" s="298">
        <v>1.3999299999999999</v>
      </c>
      <c r="N415" s="1"/>
      <c r="O415" s="1"/>
    </row>
    <row r="416" spans="1:15" ht="12.75" customHeight="1">
      <c r="A416" s="30">
        <v>406</v>
      </c>
      <c r="B416" s="308" t="s">
        <v>479</v>
      </c>
      <c r="C416" s="298">
        <v>659.4</v>
      </c>
      <c r="D416" s="299">
        <v>663.5333333333333</v>
      </c>
      <c r="E416" s="299">
        <v>648.16666666666663</v>
      </c>
      <c r="F416" s="299">
        <v>636.93333333333328</v>
      </c>
      <c r="G416" s="299">
        <v>621.56666666666661</v>
      </c>
      <c r="H416" s="299">
        <v>674.76666666666665</v>
      </c>
      <c r="I416" s="299">
        <v>690.13333333333344</v>
      </c>
      <c r="J416" s="299">
        <v>701.36666666666667</v>
      </c>
      <c r="K416" s="298">
        <v>678.9</v>
      </c>
      <c r="L416" s="298">
        <v>652.29999999999995</v>
      </c>
      <c r="M416" s="298">
        <v>3.6299600000000001</v>
      </c>
      <c r="N416" s="1"/>
      <c r="O416" s="1"/>
    </row>
    <row r="417" spans="1:15" ht="12.75" customHeight="1">
      <c r="A417" s="30">
        <v>407</v>
      </c>
      <c r="B417" s="308" t="s">
        <v>480</v>
      </c>
      <c r="C417" s="298">
        <v>2697.15</v>
      </c>
      <c r="D417" s="299">
        <v>2697.2333333333336</v>
      </c>
      <c r="E417" s="299">
        <v>2674.916666666667</v>
      </c>
      <c r="F417" s="299">
        <v>2652.6833333333334</v>
      </c>
      <c r="G417" s="299">
        <v>2630.3666666666668</v>
      </c>
      <c r="H417" s="299">
        <v>2719.4666666666672</v>
      </c>
      <c r="I417" s="299">
        <v>2741.7833333333338</v>
      </c>
      <c r="J417" s="299">
        <v>2764.0166666666673</v>
      </c>
      <c r="K417" s="298">
        <v>2719.55</v>
      </c>
      <c r="L417" s="298">
        <v>2675</v>
      </c>
      <c r="M417" s="298">
        <v>0.13991000000000001</v>
      </c>
      <c r="N417" s="1"/>
      <c r="O417" s="1"/>
    </row>
    <row r="418" spans="1:15" ht="12.75" customHeight="1">
      <c r="A418" s="30">
        <v>408</v>
      </c>
      <c r="B418" s="308" t="s">
        <v>481</v>
      </c>
      <c r="C418" s="298">
        <v>367.45</v>
      </c>
      <c r="D418" s="299">
        <v>369.25</v>
      </c>
      <c r="E418" s="299">
        <v>363.5</v>
      </c>
      <c r="F418" s="299">
        <v>359.55</v>
      </c>
      <c r="G418" s="299">
        <v>353.8</v>
      </c>
      <c r="H418" s="299">
        <v>373.2</v>
      </c>
      <c r="I418" s="299">
        <v>378.95</v>
      </c>
      <c r="J418" s="299">
        <v>382.9</v>
      </c>
      <c r="K418" s="298">
        <v>375</v>
      </c>
      <c r="L418" s="298">
        <v>365.3</v>
      </c>
      <c r="M418" s="298">
        <v>0.37313000000000002</v>
      </c>
      <c r="N418" s="1"/>
      <c r="O418" s="1"/>
    </row>
    <row r="419" spans="1:15" ht="12.75" customHeight="1">
      <c r="A419" s="30">
        <v>409</v>
      </c>
      <c r="B419" s="308" t="s">
        <v>829</v>
      </c>
      <c r="C419" s="298">
        <v>580.70000000000005</v>
      </c>
      <c r="D419" s="299">
        <v>578.7166666666667</v>
      </c>
      <c r="E419" s="299">
        <v>573.08333333333337</v>
      </c>
      <c r="F419" s="299">
        <v>565.4666666666667</v>
      </c>
      <c r="G419" s="299">
        <v>559.83333333333337</v>
      </c>
      <c r="H419" s="299">
        <v>586.33333333333337</v>
      </c>
      <c r="I419" s="299">
        <v>591.96666666666658</v>
      </c>
      <c r="J419" s="299">
        <v>599.58333333333337</v>
      </c>
      <c r="K419" s="298">
        <v>584.35</v>
      </c>
      <c r="L419" s="298">
        <v>571.1</v>
      </c>
      <c r="M419" s="298">
        <v>10.22214</v>
      </c>
      <c r="N419" s="1"/>
      <c r="O419" s="1"/>
    </row>
    <row r="420" spans="1:15" ht="12.75" customHeight="1">
      <c r="A420" s="30">
        <v>410</v>
      </c>
      <c r="B420" s="308" t="s">
        <v>482</v>
      </c>
      <c r="C420" s="298">
        <v>664.35</v>
      </c>
      <c r="D420" s="299">
        <v>666.9666666666667</v>
      </c>
      <c r="E420" s="299">
        <v>658.38333333333344</v>
      </c>
      <c r="F420" s="299">
        <v>652.41666666666674</v>
      </c>
      <c r="G420" s="299">
        <v>643.83333333333348</v>
      </c>
      <c r="H420" s="299">
        <v>672.93333333333339</v>
      </c>
      <c r="I420" s="299">
        <v>681.51666666666665</v>
      </c>
      <c r="J420" s="299">
        <v>687.48333333333335</v>
      </c>
      <c r="K420" s="298">
        <v>675.55</v>
      </c>
      <c r="L420" s="298">
        <v>661</v>
      </c>
      <c r="M420" s="298">
        <v>0.40589999999999998</v>
      </c>
      <c r="N420" s="1"/>
      <c r="O420" s="1"/>
    </row>
    <row r="421" spans="1:15" ht="12.75" customHeight="1">
      <c r="A421" s="30">
        <v>411</v>
      </c>
      <c r="B421" s="308" t="s">
        <v>483</v>
      </c>
      <c r="C421" s="298">
        <v>39.35</v>
      </c>
      <c r="D421" s="299">
        <v>39.416666666666664</v>
      </c>
      <c r="E421" s="299">
        <v>38.93333333333333</v>
      </c>
      <c r="F421" s="299">
        <v>38.516666666666666</v>
      </c>
      <c r="G421" s="299">
        <v>38.033333333333331</v>
      </c>
      <c r="H421" s="299">
        <v>39.833333333333329</v>
      </c>
      <c r="I421" s="299">
        <v>40.316666666666663</v>
      </c>
      <c r="J421" s="299">
        <v>40.733333333333327</v>
      </c>
      <c r="K421" s="298">
        <v>39.9</v>
      </c>
      <c r="L421" s="298">
        <v>39</v>
      </c>
      <c r="M421" s="298">
        <v>15.50431</v>
      </c>
      <c r="N421" s="1"/>
      <c r="O421" s="1"/>
    </row>
    <row r="422" spans="1:15" ht="12.75" customHeight="1">
      <c r="A422" s="30">
        <v>412</v>
      </c>
      <c r="B422" s="308" t="s">
        <v>881</v>
      </c>
      <c r="C422" s="298">
        <v>582.65</v>
      </c>
      <c r="D422" s="299">
        <v>579.65</v>
      </c>
      <c r="E422" s="299">
        <v>569.29999999999995</v>
      </c>
      <c r="F422" s="299">
        <v>555.94999999999993</v>
      </c>
      <c r="G422" s="299">
        <v>545.59999999999991</v>
      </c>
      <c r="H422" s="299">
        <v>593</v>
      </c>
      <c r="I422" s="299">
        <v>603.35000000000014</v>
      </c>
      <c r="J422" s="299">
        <v>616.70000000000005</v>
      </c>
      <c r="K422" s="298">
        <v>590</v>
      </c>
      <c r="L422" s="298">
        <v>566.29999999999995</v>
      </c>
      <c r="M422" s="298">
        <v>8.3808900000000008</v>
      </c>
      <c r="N422" s="1"/>
      <c r="O422" s="1"/>
    </row>
    <row r="423" spans="1:15" ht="12.75" customHeight="1">
      <c r="A423" s="30">
        <v>413</v>
      </c>
      <c r="B423" s="308" t="s">
        <v>188</v>
      </c>
      <c r="C423" s="298">
        <v>486.5</v>
      </c>
      <c r="D423" s="299">
        <v>487.83333333333331</v>
      </c>
      <c r="E423" s="299">
        <v>483.21666666666664</v>
      </c>
      <c r="F423" s="299">
        <v>479.93333333333334</v>
      </c>
      <c r="G423" s="299">
        <v>475.31666666666666</v>
      </c>
      <c r="H423" s="299">
        <v>491.11666666666662</v>
      </c>
      <c r="I423" s="299">
        <v>495.73333333333329</v>
      </c>
      <c r="J423" s="299">
        <v>499.01666666666659</v>
      </c>
      <c r="K423" s="298">
        <v>492.45</v>
      </c>
      <c r="L423" s="298">
        <v>484.55</v>
      </c>
      <c r="M423" s="298">
        <v>82.088530000000006</v>
      </c>
      <c r="N423" s="1"/>
      <c r="O423" s="1"/>
    </row>
    <row r="424" spans="1:15" ht="12.75" customHeight="1">
      <c r="A424" s="30">
        <v>414</v>
      </c>
      <c r="B424" s="308" t="s">
        <v>186</v>
      </c>
      <c r="C424" s="298">
        <v>71.05</v>
      </c>
      <c r="D424" s="299">
        <v>71.099999999999994</v>
      </c>
      <c r="E424" s="299">
        <v>70.549999999999983</v>
      </c>
      <c r="F424" s="299">
        <v>70.049999999999983</v>
      </c>
      <c r="G424" s="299">
        <v>69.499999999999972</v>
      </c>
      <c r="H424" s="299">
        <v>71.599999999999994</v>
      </c>
      <c r="I424" s="299">
        <v>72.150000000000006</v>
      </c>
      <c r="J424" s="299">
        <v>72.650000000000006</v>
      </c>
      <c r="K424" s="298">
        <v>71.650000000000006</v>
      </c>
      <c r="L424" s="298">
        <v>70.599999999999994</v>
      </c>
      <c r="M424" s="298">
        <v>236.80128999999999</v>
      </c>
      <c r="N424" s="1"/>
      <c r="O424" s="1"/>
    </row>
    <row r="425" spans="1:15" ht="12.75" customHeight="1">
      <c r="A425" s="30">
        <v>415</v>
      </c>
      <c r="B425" s="308" t="s">
        <v>484</v>
      </c>
      <c r="C425" s="298">
        <v>288.89999999999998</v>
      </c>
      <c r="D425" s="299">
        <v>289.18333333333334</v>
      </c>
      <c r="E425" s="299">
        <v>283.86666666666667</v>
      </c>
      <c r="F425" s="299">
        <v>278.83333333333331</v>
      </c>
      <c r="G425" s="299">
        <v>273.51666666666665</v>
      </c>
      <c r="H425" s="299">
        <v>294.2166666666667</v>
      </c>
      <c r="I425" s="299">
        <v>299.53333333333342</v>
      </c>
      <c r="J425" s="299">
        <v>304.56666666666672</v>
      </c>
      <c r="K425" s="298">
        <v>294.5</v>
      </c>
      <c r="L425" s="298">
        <v>284.14999999999998</v>
      </c>
      <c r="M425" s="298">
        <v>8.1949199999999998</v>
      </c>
      <c r="N425" s="1"/>
      <c r="O425" s="1"/>
    </row>
    <row r="426" spans="1:15" ht="12.75" customHeight="1">
      <c r="A426" s="30">
        <v>416</v>
      </c>
      <c r="B426" s="308" t="s">
        <v>485</v>
      </c>
      <c r="C426" s="298">
        <v>146.55000000000001</v>
      </c>
      <c r="D426" s="299">
        <v>147.86666666666667</v>
      </c>
      <c r="E426" s="299">
        <v>143.18333333333334</v>
      </c>
      <c r="F426" s="299">
        <v>139.81666666666666</v>
      </c>
      <c r="G426" s="299">
        <v>135.13333333333333</v>
      </c>
      <c r="H426" s="299">
        <v>151.23333333333335</v>
      </c>
      <c r="I426" s="299">
        <v>155.91666666666669</v>
      </c>
      <c r="J426" s="299">
        <v>159.28333333333336</v>
      </c>
      <c r="K426" s="298">
        <v>152.55000000000001</v>
      </c>
      <c r="L426" s="298">
        <v>144.5</v>
      </c>
      <c r="M426" s="298">
        <v>12.99004</v>
      </c>
      <c r="N426" s="1"/>
      <c r="O426" s="1"/>
    </row>
    <row r="427" spans="1:15" ht="12.75" customHeight="1">
      <c r="A427" s="30">
        <v>417</v>
      </c>
      <c r="B427" s="308" t="s">
        <v>486</v>
      </c>
      <c r="C427" s="298">
        <v>341.1</v>
      </c>
      <c r="D427" s="299">
        <v>341.25</v>
      </c>
      <c r="E427" s="299">
        <v>336.85</v>
      </c>
      <c r="F427" s="299">
        <v>332.6</v>
      </c>
      <c r="G427" s="299">
        <v>328.20000000000005</v>
      </c>
      <c r="H427" s="299">
        <v>345.5</v>
      </c>
      <c r="I427" s="299">
        <v>349.9</v>
      </c>
      <c r="J427" s="299">
        <v>354.15</v>
      </c>
      <c r="K427" s="298">
        <v>345.65</v>
      </c>
      <c r="L427" s="298">
        <v>337</v>
      </c>
      <c r="M427" s="298">
        <v>2.5478200000000002</v>
      </c>
      <c r="N427" s="1"/>
      <c r="O427" s="1"/>
    </row>
    <row r="428" spans="1:15" ht="12.75" customHeight="1">
      <c r="A428" s="30">
        <v>418</v>
      </c>
      <c r="B428" s="308" t="s">
        <v>487</v>
      </c>
      <c r="C428" s="298">
        <v>446.45</v>
      </c>
      <c r="D428" s="299">
        <v>451.15000000000003</v>
      </c>
      <c r="E428" s="299">
        <v>440.30000000000007</v>
      </c>
      <c r="F428" s="299">
        <v>434.15000000000003</v>
      </c>
      <c r="G428" s="299">
        <v>423.30000000000007</v>
      </c>
      <c r="H428" s="299">
        <v>457.30000000000007</v>
      </c>
      <c r="I428" s="299">
        <v>468.15000000000009</v>
      </c>
      <c r="J428" s="299">
        <v>474.30000000000007</v>
      </c>
      <c r="K428" s="298">
        <v>462</v>
      </c>
      <c r="L428" s="298">
        <v>445</v>
      </c>
      <c r="M428" s="298">
        <v>1.11459</v>
      </c>
      <c r="N428" s="1"/>
      <c r="O428" s="1"/>
    </row>
    <row r="429" spans="1:15" ht="12.75" customHeight="1">
      <c r="A429" s="30">
        <v>419</v>
      </c>
      <c r="B429" s="308" t="s">
        <v>488</v>
      </c>
      <c r="C429" s="298">
        <v>494.05</v>
      </c>
      <c r="D429" s="299">
        <v>492.3</v>
      </c>
      <c r="E429" s="299">
        <v>486.90000000000003</v>
      </c>
      <c r="F429" s="299">
        <v>479.75</v>
      </c>
      <c r="G429" s="299">
        <v>474.35</v>
      </c>
      <c r="H429" s="299">
        <v>499.45000000000005</v>
      </c>
      <c r="I429" s="299">
        <v>504.85</v>
      </c>
      <c r="J429" s="299">
        <v>512</v>
      </c>
      <c r="K429" s="298">
        <v>497.7</v>
      </c>
      <c r="L429" s="298">
        <v>485.15</v>
      </c>
      <c r="M429" s="298">
        <v>4.7165499999999998</v>
      </c>
      <c r="N429" s="1"/>
      <c r="O429" s="1"/>
    </row>
    <row r="430" spans="1:15" ht="12.75" customHeight="1">
      <c r="A430" s="30">
        <v>420</v>
      </c>
      <c r="B430" s="308" t="s">
        <v>489</v>
      </c>
      <c r="C430" s="298">
        <v>214.4</v>
      </c>
      <c r="D430" s="299">
        <v>213.83333333333334</v>
      </c>
      <c r="E430" s="299">
        <v>210.61666666666667</v>
      </c>
      <c r="F430" s="299">
        <v>206.83333333333334</v>
      </c>
      <c r="G430" s="299">
        <v>203.61666666666667</v>
      </c>
      <c r="H430" s="299">
        <v>217.61666666666667</v>
      </c>
      <c r="I430" s="299">
        <v>220.83333333333331</v>
      </c>
      <c r="J430" s="299">
        <v>224.61666666666667</v>
      </c>
      <c r="K430" s="298">
        <v>217.05</v>
      </c>
      <c r="L430" s="298">
        <v>210.05</v>
      </c>
      <c r="M430" s="298">
        <v>1.84213</v>
      </c>
      <c r="N430" s="1"/>
      <c r="O430" s="1"/>
    </row>
    <row r="431" spans="1:15" ht="12.75" customHeight="1">
      <c r="A431" s="30">
        <v>421</v>
      </c>
      <c r="B431" s="308" t="s">
        <v>193</v>
      </c>
      <c r="C431" s="298">
        <v>860.15</v>
      </c>
      <c r="D431" s="299">
        <v>857.58333333333337</v>
      </c>
      <c r="E431" s="299">
        <v>851.91666666666674</v>
      </c>
      <c r="F431" s="299">
        <v>843.68333333333339</v>
      </c>
      <c r="G431" s="299">
        <v>838.01666666666677</v>
      </c>
      <c r="H431" s="299">
        <v>865.81666666666672</v>
      </c>
      <c r="I431" s="299">
        <v>871.48333333333346</v>
      </c>
      <c r="J431" s="299">
        <v>879.7166666666667</v>
      </c>
      <c r="K431" s="298">
        <v>863.25</v>
      </c>
      <c r="L431" s="298">
        <v>849.35</v>
      </c>
      <c r="M431" s="298">
        <v>26.635380000000001</v>
      </c>
      <c r="N431" s="1"/>
      <c r="O431" s="1"/>
    </row>
    <row r="432" spans="1:15" ht="12.75" customHeight="1">
      <c r="A432" s="30">
        <v>422</v>
      </c>
      <c r="B432" s="308" t="s">
        <v>194</v>
      </c>
      <c r="C432" s="298">
        <v>424.8</v>
      </c>
      <c r="D432" s="299">
        <v>426.9666666666667</v>
      </c>
      <c r="E432" s="299">
        <v>421.83333333333337</v>
      </c>
      <c r="F432" s="299">
        <v>418.86666666666667</v>
      </c>
      <c r="G432" s="299">
        <v>413.73333333333335</v>
      </c>
      <c r="H432" s="299">
        <v>429.93333333333339</v>
      </c>
      <c r="I432" s="299">
        <v>435.06666666666672</v>
      </c>
      <c r="J432" s="299">
        <v>438.03333333333342</v>
      </c>
      <c r="K432" s="298">
        <v>432.1</v>
      </c>
      <c r="L432" s="298">
        <v>424</v>
      </c>
      <c r="M432" s="298">
        <v>6.5153299999999996</v>
      </c>
      <c r="N432" s="1"/>
      <c r="O432" s="1"/>
    </row>
    <row r="433" spans="1:15" ht="12.75" customHeight="1">
      <c r="A433" s="30">
        <v>423</v>
      </c>
      <c r="B433" s="308" t="s">
        <v>490</v>
      </c>
      <c r="C433" s="298">
        <v>1843.2</v>
      </c>
      <c r="D433" s="299">
        <v>1853.5666666666666</v>
      </c>
      <c r="E433" s="299">
        <v>1819.6333333333332</v>
      </c>
      <c r="F433" s="299">
        <v>1796.0666666666666</v>
      </c>
      <c r="G433" s="299">
        <v>1762.1333333333332</v>
      </c>
      <c r="H433" s="299">
        <v>1877.1333333333332</v>
      </c>
      <c r="I433" s="299">
        <v>1911.0666666666666</v>
      </c>
      <c r="J433" s="299">
        <v>1934.6333333333332</v>
      </c>
      <c r="K433" s="298">
        <v>1887.5</v>
      </c>
      <c r="L433" s="298">
        <v>1830</v>
      </c>
      <c r="M433" s="298">
        <v>7.1349999999999997E-2</v>
      </c>
      <c r="N433" s="1"/>
      <c r="O433" s="1"/>
    </row>
    <row r="434" spans="1:15" ht="12.75" customHeight="1">
      <c r="A434" s="30">
        <v>424</v>
      </c>
      <c r="B434" s="308" t="s">
        <v>491</v>
      </c>
      <c r="C434" s="298">
        <v>789.05</v>
      </c>
      <c r="D434" s="299">
        <v>785.35</v>
      </c>
      <c r="E434" s="299">
        <v>775.7</v>
      </c>
      <c r="F434" s="299">
        <v>762.35</v>
      </c>
      <c r="G434" s="299">
        <v>752.7</v>
      </c>
      <c r="H434" s="299">
        <v>798.7</v>
      </c>
      <c r="I434" s="299">
        <v>808.34999999999991</v>
      </c>
      <c r="J434" s="299">
        <v>821.7</v>
      </c>
      <c r="K434" s="298">
        <v>795</v>
      </c>
      <c r="L434" s="298">
        <v>772</v>
      </c>
      <c r="M434" s="298">
        <v>0.95150999999999997</v>
      </c>
      <c r="N434" s="1"/>
      <c r="O434" s="1"/>
    </row>
    <row r="435" spans="1:15" ht="12.75" customHeight="1">
      <c r="A435" s="30">
        <v>425</v>
      </c>
      <c r="B435" s="308" t="s">
        <v>492</v>
      </c>
      <c r="C435" s="298">
        <v>503.15</v>
      </c>
      <c r="D435" s="299">
        <v>506.01666666666665</v>
      </c>
      <c r="E435" s="299">
        <v>497.13333333333333</v>
      </c>
      <c r="F435" s="299">
        <v>491.11666666666667</v>
      </c>
      <c r="G435" s="299">
        <v>482.23333333333335</v>
      </c>
      <c r="H435" s="299">
        <v>512.0333333333333</v>
      </c>
      <c r="I435" s="299">
        <v>520.91666666666663</v>
      </c>
      <c r="J435" s="299">
        <v>526.93333333333328</v>
      </c>
      <c r="K435" s="298">
        <v>514.9</v>
      </c>
      <c r="L435" s="298">
        <v>500</v>
      </c>
      <c r="M435" s="298">
        <v>14.81653</v>
      </c>
      <c r="N435" s="1"/>
      <c r="O435" s="1"/>
    </row>
    <row r="436" spans="1:15" ht="12.75" customHeight="1">
      <c r="A436" s="30">
        <v>426</v>
      </c>
      <c r="B436" s="308" t="s">
        <v>493</v>
      </c>
      <c r="C436" s="298">
        <v>346.7</v>
      </c>
      <c r="D436" s="299">
        <v>350.13333333333338</v>
      </c>
      <c r="E436" s="299">
        <v>340.26666666666677</v>
      </c>
      <c r="F436" s="299">
        <v>333.83333333333337</v>
      </c>
      <c r="G436" s="299">
        <v>323.96666666666675</v>
      </c>
      <c r="H436" s="299">
        <v>356.56666666666678</v>
      </c>
      <c r="I436" s="299">
        <v>366.43333333333345</v>
      </c>
      <c r="J436" s="299">
        <v>372.86666666666679</v>
      </c>
      <c r="K436" s="298">
        <v>360</v>
      </c>
      <c r="L436" s="298">
        <v>343.7</v>
      </c>
      <c r="M436" s="298">
        <v>4.7625400000000004</v>
      </c>
      <c r="N436" s="1"/>
      <c r="O436" s="1"/>
    </row>
    <row r="437" spans="1:15" ht="12.75" customHeight="1">
      <c r="A437" s="30">
        <v>427</v>
      </c>
      <c r="B437" s="308" t="s">
        <v>494</v>
      </c>
      <c r="C437" s="298">
        <v>1836</v>
      </c>
      <c r="D437" s="299">
        <v>1858.6333333333332</v>
      </c>
      <c r="E437" s="299">
        <v>1803.7166666666665</v>
      </c>
      <c r="F437" s="299">
        <v>1771.4333333333332</v>
      </c>
      <c r="G437" s="299">
        <v>1716.5166666666664</v>
      </c>
      <c r="H437" s="299">
        <v>1890.9166666666665</v>
      </c>
      <c r="I437" s="299">
        <v>1945.8333333333335</v>
      </c>
      <c r="J437" s="299">
        <v>1978.1166666666666</v>
      </c>
      <c r="K437" s="298">
        <v>1913.55</v>
      </c>
      <c r="L437" s="298">
        <v>1826.35</v>
      </c>
      <c r="M437" s="298">
        <v>1.2983899999999999</v>
      </c>
      <c r="N437" s="1"/>
      <c r="O437" s="1"/>
    </row>
    <row r="438" spans="1:15" ht="12.75" customHeight="1">
      <c r="A438" s="30">
        <v>428</v>
      </c>
      <c r="B438" s="308" t="s">
        <v>495</v>
      </c>
      <c r="C438" s="298">
        <v>464</v>
      </c>
      <c r="D438" s="299">
        <v>459.25</v>
      </c>
      <c r="E438" s="299">
        <v>450</v>
      </c>
      <c r="F438" s="299">
        <v>436</v>
      </c>
      <c r="G438" s="299">
        <v>426.75</v>
      </c>
      <c r="H438" s="299">
        <v>473.25</v>
      </c>
      <c r="I438" s="299">
        <v>482.5</v>
      </c>
      <c r="J438" s="299">
        <v>496.5</v>
      </c>
      <c r="K438" s="298">
        <v>468.5</v>
      </c>
      <c r="L438" s="298">
        <v>445.25</v>
      </c>
      <c r="M438" s="298">
        <v>3.1396999999999999</v>
      </c>
      <c r="N438" s="1"/>
      <c r="O438" s="1"/>
    </row>
    <row r="439" spans="1:15" ht="12.75" customHeight="1">
      <c r="A439" s="30">
        <v>429</v>
      </c>
      <c r="B439" s="308" t="s">
        <v>496</v>
      </c>
      <c r="C439" s="298">
        <v>6.45</v>
      </c>
      <c r="D439" s="299">
        <v>6.583333333333333</v>
      </c>
      <c r="E439" s="299">
        <v>6.2666666666666657</v>
      </c>
      <c r="F439" s="299">
        <v>6.083333333333333</v>
      </c>
      <c r="G439" s="299">
        <v>5.7666666666666657</v>
      </c>
      <c r="H439" s="299">
        <v>6.7666666666666657</v>
      </c>
      <c r="I439" s="299">
        <v>7.0833333333333339</v>
      </c>
      <c r="J439" s="299">
        <v>7.2666666666666657</v>
      </c>
      <c r="K439" s="298">
        <v>6.9</v>
      </c>
      <c r="L439" s="298">
        <v>6.4</v>
      </c>
      <c r="M439" s="298">
        <v>677.01448000000005</v>
      </c>
      <c r="N439" s="1"/>
      <c r="O439" s="1"/>
    </row>
    <row r="440" spans="1:15" ht="12.75" customHeight="1">
      <c r="A440" s="30">
        <v>430</v>
      </c>
      <c r="B440" s="308" t="s">
        <v>497</v>
      </c>
      <c r="C440" s="298">
        <v>862.7</v>
      </c>
      <c r="D440" s="299">
        <v>869.2833333333333</v>
      </c>
      <c r="E440" s="299">
        <v>853.41666666666663</v>
      </c>
      <c r="F440" s="299">
        <v>844.13333333333333</v>
      </c>
      <c r="G440" s="299">
        <v>828.26666666666665</v>
      </c>
      <c r="H440" s="299">
        <v>878.56666666666661</v>
      </c>
      <c r="I440" s="299">
        <v>894.43333333333339</v>
      </c>
      <c r="J440" s="299">
        <v>903.71666666666658</v>
      </c>
      <c r="K440" s="298">
        <v>885.15</v>
      </c>
      <c r="L440" s="298">
        <v>860</v>
      </c>
      <c r="M440" s="298">
        <v>0.1636</v>
      </c>
      <c r="N440" s="1"/>
      <c r="O440" s="1"/>
    </row>
    <row r="441" spans="1:15" ht="12.75" customHeight="1">
      <c r="A441" s="30">
        <v>431</v>
      </c>
      <c r="B441" s="308" t="s">
        <v>275</v>
      </c>
      <c r="C441" s="298">
        <v>592.4</v>
      </c>
      <c r="D441" s="299">
        <v>586.13333333333333</v>
      </c>
      <c r="E441" s="299">
        <v>576.26666666666665</v>
      </c>
      <c r="F441" s="299">
        <v>560.13333333333333</v>
      </c>
      <c r="G441" s="299">
        <v>550.26666666666665</v>
      </c>
      <c r="H441" s="299">
        <v>602.26666666666665</v>
      </c>
      <c r="I441" s="299">
        <v>612.13333333333321</v>
      </c>
      <c r="J441" s="299">
        <v>628.26666666666665</v>
      </c>
      <c r="K441" s="298">
        <v>596</v>
      </c>
      <c r="L441" s="298">
        <v>570</v>
      </c>
      <c r="M441" s="298">
        <v>5.45763</v>
      </c>
      <c r="N441" s="1"/>
      <c r="O441" s="1"/>
    </row>
    <row r="442" spans="1:15" ht="12.75" customHeight="1">
      <c r="A442" s="30">
        <v>432</v>
      </c>
      <c r="B442" s="308" t="s">
        <v>498</v>
      </c>
      <c r="C442" s="298">
        <v>1587.95</v>
      </c>
      <c r="D442" s="299">
        <v>1595.2</v>
      </c>
      <c r="E442" s="299">
        <v>1574.7</v>
      </c>
      <c r="F442" s="299">
        <v>1561.45</v>
      </c>
      <c r="G442" s="299">
        <v>1540.95</v>
      </c>
      <c r="H442" s="299">
        <v>1608.45</v>
      </c>
      <c r="I442" s="299">
        <v>1628.95</v>
      </c>
      <c r="J442" s="299">
        <v>1642.2</v>
      </c>
      <c r="K442" s="298">
        <v>1615.7</v>
      </c>
      <c r="L442" s="298">
        <v>1581.95</v>
      </c>
      <c r="M442" s="298">
        <v>8.4849999999999995E-2</v>
      </c>
      <c r="N442" s="1"/>
      <c r="O442" s="1"/>
    </row>
    <row r="443" spans="1:15" ht="12.75" customHeight="1">
      <c r="A443" s="30">
        <v>433</v>
      </c>
      <c r="B443" s="308" t="s">
        <v>499</v>
      </c>
      <c r="C443" s="298">
        <v>537.65</v>
      </c>
      <c r="D443" s="299">
        <v>539.26666666666665</v>
      </c>
      <c r="E443" s="299">
        <v>528.08333333333326</v>
      </c>
      <c r="F443" s="299">
        <v>518.51666666666665</v>
      </c>
      <c r="G443" s="299">
        <v>507.33333333333326</v>
      </c>
      <c r="H443" s="299">
        <v>548.83333333333326</v>
      </c>
      <c r="I443" s="299">
        <v>560.01666666666665</v>
      </c>
      <c r="J443" s="299">
        <v>569.58333333333326</v>
      </c>
      <c r="K443" s="298">
        <v>550.45000000000005</v>
      </c>
      <c r="L443" s="298">
        <v>529.70000000000005</v>
      </c>
      <c r="M443" s="298">
        <v>0.20419999999999999</v>
      </c>
      <c r="N443" s="1"/>
      <c r="O443" s="1"/>
    </row>
    <row r="444" spans="1:15" ht="12.75" customHeight="1">
      <c r="A444" s="30">
        <v>434</v>
      </c>
      <c r="B444" s="308" t="s">
        <v>500</v>
      </c>
      <c r="C444" s="298">
        <v>843.7</v>
      </c>
      <c r="D444" s="299">
        <v>842.5333333333333</v>
      </c>
      <c r="E444" s="299">
        <v>836.16666666666663</v>
      </c>
      <c r="F444" s="299">
        <v>828.63333333333333</v>
      </c>
      <c r="G444" s="299">
        <v>822.26666666666665</v>
      </c>
      <c r="H444" s="299">
        <v>850.06666666666661</v>
      </c>
      <c r="I444" s="299">
        <v>856.43333333333339</v>
      </c>
      <c r="J444" s="299">
        <v>863.96666666666658</v>
      </c>
      <c r="K444" s="298">
        <v>848.9</v>
      </c>
      <c r="L444" s="298">
        <v>835</v>
      </c>
      <c r="M444" s="298">
        <v>0.10612000000000001</v>
      </c>
      <c r="N444" s="1"/>
      <c r="O444" s="1"/>
    </row>
    <row r="445" spans="1:15" ht="12.75" customHeight="1">
      <c r="A445" s="30">
        <v>435</v>
      </c>
      <c r="B445" s="308" t="s">
        <v>501</v>
      </c>
      <c r="C445" s="298">
        <v>39.15</v>
      </c>
      <c r="D445" s="299">
        <v>39.449999999999996</v>
      </c>
      <c r="E445" s="299">
        <v>38.699999999999989</v>
      </c>
      <c r="F445" s="299">
        <v>38.249999999999993</v>
      </c>
      <c r="G445" s="299">
        <v>37.499999999999986</v>
      </c>
      <c r="H445" s="299">
        <v>39.899999999999991</v>
      </c>
      <c r="I445" s="299">
        <v>40.650000000000006</v>
      </c>
      <c r="J445" s="299">
        <v>41.099999999999994</v>
      </c>
      <c r="K445" s="298">
        <v>40.200000000000003</v>
      </c>
      <c r="L445" s="298">
        <v>39</v>
      </c>
      <c r="M445" s="298">
        <v>60.495260000000002</v>
      </c>
      <c r="N445" s="1"/>
      <c r="O445" s="1"/>
    </row>
    <row r="446" spans="1:15" ht="12.75" customHeight="1">
      <c r="A446" s="30">
        <v>436</v>
      </c>
      <c r="B446" s="308" t="s">
        <v>206</v>
      </c>
      <c r="C446" s="298">
        <v>856.95</v>
      </c>
      <c r="D446" s="299">
        <v>857.48333333333323</v>
      </c>
      <c r="E446" s="299">
        <v>849.26666666666642</v>
      </c>
      <c r="F446" s="299">
        <v>841.58333333333314</v>
      </c>
      <c r="G446" s="299">
        <v>833.36666666666633</v>
      </c>
      <c r="H446" s="299">
        <v>865.16666666666652</v>
      </c>
      <c r="I446" s="299">
        <v>873.38333333333344</v>
      </c>
      <c r="J446" s="299">
        <v>881.06666666666661</v>
      </c>
      <c r="K446" s="298">
        <v>865.7</v>
      </c>
      <c r="L446" s="298">
        <v>849.8</v>
      </c>
      <c r="M446" s="298">
        <v>8.9132300000000004</v>
      </c>
      <c r="N446" s="1"/>
      <c r="O446" s="1"/>
    </row>
    <row r="447" spans="1:15" ht="12.75" customHeight="1">
      <c r="A447" s="30">
        <v>437</v>
      </c>
      <c r="B447" s="308" t="s">
        <v>502</v>
      </c>
      <c r="C447" s="298">
        <v>973.05</v>
      </c>
      <c r="D447" s="299">
        <v>979.2833333333333</v>
      </c>
      <c r="E447" s="299">
        <v>962.76666666666665</v>
      </c>
      <c r="F447" s="299">
        <v>952.48333333333335</v>
      </c>
      <c r="G447" s="299">
        <v>935.9666666666667</v>
      </c>
      <c r="H447" s="299">
        <v>989.56666666666661</v>
      </c>
      <c r="I447" s="299">
        <v>1006.0833333333333</v>
      </c>
      <c r="J447" s="299">
        <v>1016.3666666666666</v>
      </c>
      <c r="K447" s="298">
        <v>995.8</v>
      </c>
      <c r="L447" s="298">
        <v>969</v>
      </c>
      <c r="M447" s="298">
        <v>1.2423299999999999</v>
      </c>
      <c r="N447" s="1"/>
      <c r="O447" s="1"/>
    </row>
    <row r="448" spans="1:15" ht="12.75" customHeight="1">
      <c r="A448" s="30">
        <v>438</v>
      </c>
      <c r="B448" s="308" t="s">
        <v>195</v>
      </c>
      <c r="C448" s="298">
        <v>837.85</v>
      </c>
      <c r="D448" s="299">
        <v>838.25</v>
      </c>
      <c r="E448" s="299">
        <v>832.2</v>
      </c>
      <c r="F448" s="299">
        <v>826.55000000000007</v>
      </c>
      <c r="G448" s="299">
        <v>820.50000000000011</v>
      </c>
      <c r="H448" s="299">
        <v>843.9</v>
      </c>
      <c r="I448" s="299">
        <v>849.94999999999993</v>
      </c>
      <c r="J448" s="299">
        <v>855.59999999999991</v>
      </c>
      <c r="K448" s="298">
        <v>844.3</v>
      </c>
      <c r="L448" s="298">
        <v>832.6</v>
      </c>
      <c r="M448" s="298">
        <v>7.2510399999999997</v>
      </c>
      <c r="N448" s="1"/>
      <c r="O448" s="1"/>
    </row>
    <row r="449" spans="1:15" ht="12.75" customHeight="1">
      <c r="A449" s="30">
        <v>439</v>
      </c>
      <c r="B449" s="308" t="s">
        <v>503</v>
      </c>
      <c r="C449" s="298">
        <v>210.95</v>
      </c>
      <c r="D449" s="299">
        <v>211.58333333333334</v>
      </c>
      <c r="E449" s="299">
        <v>209.36666666666667</v>
      </c>
      <c r="F449" s="299">
        <v>207.78333333333333</v>
      </c>
      <c r="G449" s="299">
        <v>205.56666666666666</v>
      </c>
      <c r="H449" s="299">
        <v>213.16666666666669</v>
      </c>
      <c r="I449" s="299">
        <v>215.38333333333333</v>
      </c>
      <c r="J449" s="299">
        <v>216.9666666666667</v>
      </c>
      <c r="K449" s="298">
        <v>213.8</v>
      </c>
      <c r="L449" s="298">
        <v>210</v>
      </c>
      <c r="M449" s="298">
        <v>11.029389999999999</v>
      </c>
      <c r="N449" s="1"/>
      <c r="O449" s="1"/>
    </row>
    <row r="450" spans="1:15" ht="12.75" customHeight="1">
      <c r="A450" s="30">
        <v>440</v>
      </c>
      <c r="B450" s="308" t="s">
        <v>504</v>
      </c>
      <c r="C450" s="298">
        <v>983.4</v>
      </c>
      <c r="D450" s="299">
        <v>992.05000000000007</v>
      </c>
      <c r="E450" s="299">
        <v>971.75000000000011</v>
      </c>
      <c r="F450" s="299">
        <v>960.1</v>
      </c>
      <c r="G450" s="299">
        <v>939.80000000000007</v>
      </c>
      <c r="H450" s="299">
        <v>1003.7000000000002</v>
      </c>
      <c r="I450" s="299">
        <v>1024</v>
      </c>
      <c r="J450" s="299">
        <v>1035.6500000000001</v>
      </c>
      <c r="K450" s="298">
        <v>1012.35</v>
      </c>
      <c r="L450" s="298">
        <v>980.4</v>
      </c>
      <c r="M450" s="298">
        <v>1.88534</v>
      </c>
      <c r="N450" s="1"/>
      <c r="O450" s="1"/>
    </row>
    <row r="451" spans="1:15" ht="12.75" customHeight="1">
      <c r="A451" s="30">
        <v>441</v>
      </c>
      <c r="B451" s="308" t="s">
        <v>200</v>
      </c>
      <c r="C451" s="298">
        <v>3038.75</v>
      </c>
      <c r="D451" s="299">
        <v>3061.25</v>
      </c>
      <c r="E451" s="299">
        <v>3012.5</v>
      </c>
      <c r="F451" s="299">
        <v>2986.25</v>
      </c>
      <c r="G451" s="299">
        <v>2937.5</v>
      </c>
      <c r="H451" s="299">
        <v>3087.5</v>
      </c>
      <c r="I451" s="299">
        <v>3136.25</v>
      </c>
      <c r="J451" s="299">
        <v>3162.5</v>
      </c>
      <c r="K451" s="298">
        <v>3110</v>
      </c>
      <c r="L451" s="298">
        <v>3035</v>
      </c>
      <c r="M451" s="298">
        <v>38.635300000000001</v>
      </c>
      <c r="N451" s="1"/>
      <c r="O451" s="1"/>
    </row>
    <row r="452" spans="1:15" ht="12.75" customHeight="1">
      <c r="A452" s="30">
        <v>442</v>
      </c>
      <c r="B452" s="308" t="s">
        <v>196</v>
      </c>
      <c r="C452" s="298">
        <v>762.55</v>
      </c>
      <c r="D452" s="299">
        <v>762.51666666666677</v>
      </c>
      <c r="E452" s="299">
        <v>757.03333333333353</v>
      </c>
      <c r="F452" s="299">
        <v>751.51666666666677</v>
      </c>
      <c r="G452" s="299">
        <v>746.03333333333353</v>
      </c>
      <c r="H452" s="299">
        <v>768.03333333333353</v>
      </c>
      <c r="I452" s="299">
        <v>773.51666666666688</v>
      </c>
      <c r="J452" s="299">
        <v>779.03333333333353</v>
      </c>
      <c r="K452" s="298">
        <v>768</v>
      </c>
      <c r="L452" s="298">
        <v>757</v>
      </c>
      <c r="M452" s="298">
        <v>6.9764600000000003</v>
      </c>
      <c r="N452" s="1"/>
      <c r="O452" s="1"/>
    </row>
    <row r="453" spans="1:15" ht="12.75" customHeight="1">
      <c r="A453" s="30">
        <v>443</v>
      </c>
      <c r="B453" s="308" t="s">
        <v>276</v>
      </c>
      <c r="C453" s="298">
        <v>7711.4</v>
      </c>
      <c r="D453" s="299">
        <v>7804.7666666666664</v>
      </c>
      <c r="E453" s="299">
        <v>7591.6333333333332</v>
      </c>
      <c r="F453" s="299">
        <v>7471.8666666666668</v>
      </c>
      <c r="G453" s="299">
        <v>7258.7333333333336</v>
      </c>
      <c r="H453" s="299">
        <v>7924.5333333333328</v>
      </c>
      <c r="I453" s="299">
        <v>8137.6666666666661</v>
      </c>
      <c r="J453" s="299">
        <v>8257.4333333333325</v>
      </c>
      <c r="K453" s="298">
        <v>8017.9</v>
      </c>
      <c r="L453" s="298">
        <v>7685</v>
      </c>
      <c r="M453" s="298">
        <v>3.0756000000000001</v>
      </c>
      <c r="N453" s="1"/>
      <c r="O453" s="1"/>
    </row>
    <row r="454" spans="1:15" ht="12.75" customHeight="1">
      <c r="A454" s="30">
        <v>444</v>
      </c>
      <c r="B454" s="308" t="s">
        <v>882</v>
      </c>
      <c r="C454" s="298">
        <v>1360.95</v>
      </c>
      <c r="D454" s="299">
        <v>1364.6333333333334</v>
      </c>
      <c r="E454" s="299">
        <v>1350.916666666667</v>
      </c>
      <c r="F454" s="299">
        <v>1340.8833333333334</v>
      </c>
      <c r="G454" s="299">
        <v>1327.166666666667</v>
      </c>
      <c r="H454" s="299">
        <v>1374.666666666667</v>
      </c>
      <c r="I454" s="299">
        <v>1388.3833333333337</v>
      </c>
      <c r="J454" s="299">
        <v>1398.416666666667</v>
      </c>
      <c r="K454" s="298">
        <v>1378.35</v>
      </c>
      <c r="L454" s="298">
        <v>1354.6</v>
      </c>
      <c r="M454" s="298">
        <v>6.5530000000000005E-2</v>
      </c>
      <c r="N454" s="1"/>
      <c r="O454" s="1"/>
    </row>
    <row r="455" spans="1:15" ht="12.75" customHeight="1">
      <c r="A455" s="30">
        <v>445</v>
      </c>
      <c r="B455" s="308" t="s">
        <v>505</v>
      </c>
      <c r="C455" s="298">
        <v>217.9</v>
      </c>
      <c r="D455" s="299">
        <v>218.93333333333331</v>
      </c>
      <c r="E455" s="299">
        <v>215.86666666666662</v>
      </c>
      <c r="F455" s="299">
        <v>213.83333333333331</v>
      </c>
      <c r="G455" s="299">
        <v>210.76666666666662</v>
      </c>
      <c r="H455" s="299">
        <v>220.96666666666661</v>
      </c>
      <c r="I455" s="299">
        <v>224.03333333333327</v>
      </c>
      <c r="J455" s="299">
        <v>226.06666666666661</v>
      </c>
      <c r="K455" s="298">
        <v>222</v>
      </c>
      <c r="L455" s="298">
        <v>216.9</v>
      </c>
      <c r="M455" s="298">
        <v>14.31894</v>
      </c>
      <c r="N455" s="1"/>
      <c r="O455" s="1"/>
    </row>
    <row r="456" spans="1:15" ht="12.75" customHeight="1">
      <c r="A456" s="30">
        <v>446</v>
      </c>
      <c r="B456" s="308" t="s">
        <v>197</v>
      </c>
      <c r="C456" s="298">
        <v>427.1</v>
      </c>
      <c r="D456" s="299">
        <v>429.5333333333333</v>
      </c>
      <c r="E456" s="299">
        <v>423.21666666666658</v>
      </c>
      <c r="F456" s="299">
        <v>419.33333333333326</v>
      </c>
      <c r="G456" s="299">
        <v>413.01666666666654</v>
      </c>
      <c r="H456" s="299">
        <v>433.41666666666663</v>
      </c>
      <c r="I456" s="299">
        <v>439.73333333333335</v>
      </c>
      <c r="J456" s="299">
        <v>443.61666666666667</v>
      </c>
      <c r="K456" s="298">
        <v>435.85</v>
      </c>
      <c r="L456" s="298">
        <v>425.65</v>
      </c>
      <c r="M456" s="298">
        <v>101.81698</v>
      </c>
      <c r="N456" s="1"/>
      <c r="O456" s="1"/>
    </row>
    <row r="457" spans="1:15" ht="12.75" customHeight="1">
      <c r="A457" s="30">
        <v>447</v>
      </c>
      <c r="B457" s="308" t="s">
        <v>198</v>
      </c>
      <c r="C457" s="298">
        <v>220.75</v>
      </c>
      <c r="D457" s="299">
        <v>221.28333333333333</v>
      </c>
      <c r="E457" s="299">
        <v>219.31666666666666</v>
      </c>
      <c r="F457" s="299">
        <v>217.88333333333333</v>
      </c>
      <c r="G457" s="299">
        <v>215.91666666666666</v>
      </c>
      <c r="H457" s="299">
        <v>222.71666666666667</v>
      </c>
      <c r="I457" s="299">
        <v>224.68333333333331</v>
      </c>
      <c r="J457" s="299">
        <v>226.11666666666667</v>
      </c>
      <c r="K457" s="298">
        <v>223.25</v>
      </c>
      <c r="L457" s="298">
        <v>219.85</v>
      </c>
      <c r="M457" s="298">
        <v>110.90495</v>
      </c>
      <c r="N457" s="1"/>
      <c r="O457" s="1"/>
    </row>
    <row r="458" spans="1:15" ht="12.75" customHeight="1">
      <c r="A458" s="30">
        <v>448</v>
      </c>
      <c r="B458" s="308" t="s">
        <v>815</v>
      </c>
      <c r="C458" s="298">
        <v>603.85</v>
      </c>
      <c r="D458" s="299">
        <v>608.61666666666667</v>
      </c>
      <c r="E458" s="299">
        <v>597.2833333333333</v>
      </c>
      <c r="F458" s="299">
        <v>590.71666666666658</v>
      </c>
      <c r="G458" s="299">
        <v>579.38333333333321</v>
      </c>
      <c r="H458" s="299">
        <v>615.18333333333339</v>
      </c>
      <c r="I458" s="299">
        <v>626.51666666666665</v>
      </c>
      <c r="J458" s="299">
        <v>633.08333333333348</v>
      </c>
      <c r="K458" s="298">
        <v>619.95000000000005</v>
      </c>
      <c r="L458" s="298">
        <v>602.04999999999995</v>
      </c>
      <c r="M458" s="298">
        <v>0.21367</v>
      </c>
      <c r="N458" s="1"/>
      <c r="O458" s="1"/>
    </row>
    <row r="459" spans="1:15" ht="12.75" customHeight="1">
      <c r="A459" s="30">
        <v>449</v>
      </c>
      <c r="B459" s="308" t="s">
        <v>199</v>
      </c>
      <c r="C459" s="298">
        <v>904.85</v>
      </c>
      <c r="D459" s="299">
        <v>906.56666666666672</v>
      </c>
      <c r="E459" s="299">
        <v>898.93333333333339</v>
      </c>
      <c r="F459" s="299">
        <v>893.01666666666665</v>
      </c>
      <c r="G459" s="299">
        <v>885.38333333333333</v>
      </c>
      <c r="H459" s="299">
        <v>912.48333333333346</v>
      </c>
      <c r="I459" s="299">
        <v>920.1166666666669</v>
      </c>
      <c r="J459" s="299">
        <v>926.03333333333353</v>
      </c>
      <c r="K459" s="298">
        <v>914.2</v>
      </c>
      <c r="L459" s="298">
        <v>900.65</v>
      </c>
      <c r="M459" s="298">
        <v>70.135109999999997</v>
      </c>
      <c r="N459" s="1"/>
      <c r="O459" s="1"/>
    </row>
    <row r="460" spans="1:15" ht="12.75" customHeight="1">
      <c r="A460" s="30">
        <v>450</v>
      </c>
      <c r="B460" s="308" t="s">
        <v>816</v>
      </c>
      <c r="C460" s="298">
        <v>117.65</v>
      </c>
      <c r="D460" s="299">
        <v>118.98333333333335</v>
      </c>
      <c r="E460" s="299">
        <v>115.76666666666669</v>
      </c>
      <c r="F460" s="299">
        <v>113.88333333333334</v>
      </c>
      <c r="G460" s="299">
        <v>110.66666666666669</v>
      </c>
      <c r="H460" s="299">
        <v>120.8666666666667</v>
      </c>
      <c r="I460" s="299">
        <v>124.08333333333334</v>
      </c>
      <c r="J460" s="299">
        <v>125.96666666666671</v>
      </c>
      <c r="K460" s="298">
        <v>122.2</v>
      </c>
      <c r="L460" s="298">
        <v>117.1</v>
      </c>
      <c r="M460" s="298">
        <v>31.956119999999999</v>
      </c>
      <c r="N460" s="1"/>
      <c r="O460" s="1"/>
    </row>
    <row r="461" spans="1:15" ht="12.75" customHeight="1">
      <c r="A461" s="30">
        <v>451</v>
      </c>
      <c r="B461" s="308" t="s">
        <v>506</v>
      </c>
      <c r="C461" s="298">
        <v>3520.9</v>
      </c>
      <c r="D461" s="299">
        <v>3508.2000000000003</v>
      </c>
      <c r="E461" s="299">
        <v>3448.8500000000004</v>
      </c>
      <c r="F461" s="299">
        <v>3376.8</v>
      </c>
      <c r="G461" s="299">
        <v>3317.4500000000003</v>
      </c>
      <c r="H461" s="299">
        <v>3580.2500000000005</v>
      </c>
      <c r="I461" s="299">
        <v>3639.6</v>
      </c>
      <c r="J461" s="299">
        <v>3711.6500000000005</v>
      </c>
      <c r="K461" s="298">
        <v>3567.55</v>
      </c>
      <c r="L461" s="298">
        <v>3436.15</v>
      </c>
      <c r="M461" s="298">
        <v>0.14334</v>
      </c>
      <c r="N461" s="1"/>
      <c r="O461" s="1"/>
    </row>
    <row r="462" spans="1:15" ht="12.75" customHeight="1">
      <c r="A462" s="30">
        <v>452</v>
      </c>
      <c r="B462" s="308" t="s">
        <v>201</v>
      </c>
      <c r="C462" s="298">
        <v>990.05</v>
      </c>
      <c r="D462" s="299">
        <v>993.76666666666677</v>
      </c>
      <c r="E462" s="299">
        <v>983.33333333333348</v>
      </c>
      <c r="F462" s="299">
        <v>976.61666666666667</v>
      </c>
      <c r="G462" s="299">
        <v>966.18333333333339</v>
      </c>
      <c r="H462" s="299">
        <v>1000.4833333333336</v>
      </c>
      <c r="I462" s="299">
        <v>1010.9166666666667</v>
      </c>
      <c r="J462" s="299">
        <v>1017.6333333333337</v>
      </c>
      <c r="K462" s="298">
        <v>1004.2</v>
      </c>
      <c r="L462" s="298">
        <v>987.05</v>
      </c>
      <c r="M462" s="298">
        <v>20.671420000000001</v>
      </c>
      <c r="N462" s="1"/>
      <c r="O462" s="1"/>
    </row>
    <row r="463" spans="1:15" ht="12.75" customHeight="1">
      <c r="A463" s="30">
        <v>453</v>
      </c>
      <c r="B463" s="308" t="s">
        <v>507</v>
      </c>
      <c r="C463" s="298">
        <v>81.400000000000006</v>
      </c>
      <c r="D463" s="299">
        <v>81.75</v>
      </c>
      <c r="E463" s="299">
        <v>80.25</v>
      </c>
      <c r="F463" s="299">
        <v>79.099999999999994</v>
      </c>
      <c r="G463" s="299">
        <v>77.599999999999994</v>
      </c>
      <c r="H463" s="299">
        <v>82.9</v>
      </c>
      <c r="I463" s="299">
        <v>84.4</v>
      </c>
      <c r="J463" s="299">
        <v>85.550000000000011</v>
      </c>
      <c r="K463" s="298">
        <v>83.25</v>
      </c>
      <c r="L463" s="298">
        <v>80.599999999999994</v>
      </c>
      <c r="M463" s="298">
        <v>4.3343100000000003</v>
      </c>
      <c r="N463" s="1"/>
      <c r="O463" s="1"/>
    </row>
    <row r="464" spans="1:15" ht="12.75" customHeight="1">
      <c r="A464" s="30">
        <v>454</v>
      </c>
      <c r="B464" s="308" t="s">
        <v>182</v>
      </c>
      <c r="C464" s="298">
        <v>659.05</v>
      </c>
      <c r="D464" s="299">
        <v>656.91666666666663</v>
      </c>
      <c r="E464" s="299">
        <v>645.63333333333321</v>
      </c>
      <c r="F464" s="299">
        <v>632.21666666666658</v>
      </c>
      <c r="G464" s="299">
        <v>620.93333333333317</v>
      </c>
      <c r="H464" s="299">
        <v>670.33333333333326</v>
      </c>
      <c r="I464" s="299">
        <v>681.61666666666679</v>
      </c>
      <c r="J464" s="299">
        <v>695.0333333333333</v>
      </c>
      <c r="K464" s="298">
        <v>668.2</v>
      </c>
      <c r="L464" s="298">
        <v>643.5</v>
      </c>
      <c r="M464" s="298">
        <v>4.9561400000000004</v>
      </c>
      <c r="N464" s="1"/>
      <c r="O464" s="1"/>
    </row>
    <row r="465" spans="1:15" ht="12.75" customHeight="1">
      <c r="A465" s="30">
        <v>455</v>
      </c>
      <c r="B465" s="308" t="s">
        <v>508</v>
      </c>
      <c r="C465" s="298">
        <v>2072.1</v>
      </c>
      <c r="D465" s="299">
        <v>2075.0333333333333</v>
      </c>
      <c r="E465" s="299">
        <v>2048.0666666666666</v>
      </c>
      <c r="F465" s="299">
        <v>2024.0333333333333</v>
      </c>
      <c r="G465" s="299">
        <v>1997.0666666666666</v>
      </c>
      <c r="H465" s="299">
        <v>2099.0666666666666</v>
      </c>
      <c r="I465" s="299">
        <v>2126.0333333333328</v>
      </c>
      <c r="J465" s="299">
        <v>2150.0666666666666</v>
      </c>
      <c r="K465" s="298">
        <v>2102</v>
      </c>
      <c r="L465" s="298">
        <v>2051</v>
      </c>
      <c r="M465" s="298">
        <v>0.16681000000000001</v>
      </c>
      <c r="N465" s="1"/>
      <c r="O465" s="1"/>
    </row>
    <row r="466" spans="1:15" ht="12.75" customHeight="1">
      <c r="A466" s="30">
        <v>456</v>
      </c>
      <c r="B466" s="308" t="s">
        <v>509</v>
      </c>
      <c r="C466" s="298">
        <v>617.95000000000005</v>
      </c>
      <c r="D466" s="299">
        <v>618.85</v>
      </c>
      <c r="E466" s="299">
        <v>612.95000000000005</v>
      </c>
      <c r="F466" s="299">
        <v>607.95000000000005</v>
      </c>
      <c r="G466" s="299">
        <v>602.05000000000007</v>
      </c>
      <c r="H466" s="299">
        <v>623.85</v>
      </c>
      <c r="I466" s="299">
        <v>629.74999999999989</v>
      </c>
      <c r="J466" s="299">
        <v>634.75</v>
      </c>
      <c r="K466" s="298">
        <v>624.75</v>
      </c>
      <c r="L466" s="298">
        <v>613.85</v>
      </c>
      <c r="M466" s="298">
        <v>0.19808999999999999</v>
      </c>
      <c r="N466" s="1"/>
      <c r="O466" s="1"/>
    </row>
    <row r="467" spans="1:15" ht="12.75" customHeight="1">
      <c r="A467" s="30">
        <v>457</v>
      </c>
      <c r="B467" s="308" t="s">
        <v>510</v>
      </c>
      <c r="C467" s="298">
        <v>2544.1</v>
      </c>
      <c r="D467" s="299">
        <v>2552.8166666666666</v>
      </c>
      <c r="E467" s="299">
        <v>2512.2833333333333</v>
      </c>
      <c r="F467" s="299">
        <v>2480.4666666666667</v>
      </c>
      <c r="G467" s="299">
        <v>2439.9333333333334</v>
      </c>
      <c r="H467" s="299">
        <v>2584.6333333333332</v>
      </c>
      <c r="I467" s="299">
        <v>2625.1666666666661</v>
      </c>
      <c r="J467" s="299">
        <v>2656.9833333333331</v>
      </c>
      <c r="K467" s="298">
        <v>2593.35</v>
      </c>
      <c r="L467" s="298">
        <v>2521</v>
      </c>
      <c r="M467" s="298">
        <v>0.30821999999999999</v>
      </c>
      <c r="N467" s="1"/>
      <c r="O467" s="1"/>
    </row>
    <row r="468" spans="1:15" ht="12.75" customHeight="1">
      <c r="A468" s="30">
        <v>458</v>
      </c>
      <c r="B468" s="308" t="s">
        <v>202</v>
      </c>
      <c r="C468" s="298">
        <v>2111.4</v>
      </c>
      <c r="D468" s="299">
        <v>2120.2166666666667</v>
      </c>
      <c r="E468" s="299">
        <v>2098.6333333333332</v>
      </c>
      <c r="F468" s="299">
        <v>2085.8666666666663</v>
      </c>
      <c r="G468" s="299">
        <v>2064.2833333333328</v>
      </c>
      <c r="H468" s="299">
        <v>2132.9833333333336</v>
      </c>
      <c r="I468" s="299">
        <v>2154.5666666666666</v>
      </c>
      <c r="J468" s="299">
        <v>2167.3333333333339</v>
      </c>
      <c r="K468" s="298">
        <v>2141.8000000000002</v>
      </c>
      <c r="L468" s="298">
        <v>2107.4499999999998</v>
      </c>
      <c r="M468" s="298">
        <v>11.69721</v>
      </c>
      <c r="N468" s="1"/>
      <c r="O468" s="1"/>
    </row>
    <row r="469" spans="1:15" ht="12.75" customHeight="1">
      <c r="A469" s="30">
        <v>459</v>
      </c>
      <c r="B469" s="308" t="s">
        <v>203</v>
      </c>
      <c r="C469" s="298">
        <v>1485.7</v>
      </c>
      <c r="D469" s="299">
        <v>1484.5666666666666</v>
      </c>
      <c r="E469" s="299">
        <v>1469.6833333333332</v>
      </c>
      <c r="F469" s="299">
        <v>1453.6666666666665</v>
      </c>
      <c r="G469" s="299">
        <v>1438.7833333333331</v>
      </c>
      <c r="H469" s="299">
        <v>1500.5833333333333</v>
      </c>
      <c r="I469" s="299">
        <v>1515.4666666666665</v>
      </c>
      <c r="J469" s="299">
        <v>1531.4833333333333</v>
      </c>
      <c r="K469" s="298">
        <v>1499.45</v>
      </c>
      <c r="L469" s="298">
        <v>1468.55</v>
      </c>
      <c r="M469" s="298">
        <v>2.1949299999999998</v>
      </c>
      <c r="N469" s="1"/>
      <c r="O469" s="1"/>
    </row>
    <row r="470" spans="1:15" ht="12.75" customHeight="1">
      <c r="A470" s="30">
        <v>460</v>
      </c>
      <c r="B470" s="308" t="s">
        <v>204</v>
      </c>
      <c r="C470" s="298">
        <v>481.85</v>
      </c>
      <c r="D470" s="299">
        <v>482.86666666666662</v>
      </c>
      <c r="E470" s="299">
        <v>475.98333333333323</v>
      </c>
      <c r="F470" s="299">
        <v>470.11666666666662</v>
      </c>
      <c r="G470" s="299">
        <v>463.23333333333323</v>
      </c>
      <c r="H470" s="299">
        <v>488.73333333333323</v>
      </c>
      <c r="I470" s="299">
        <v>495.61666666666656</v>
      </c>
      <c r="J470" s="299">
        <v>501.48333333333323</v>
      </c>
      <c r="K470" s="298">
        <v>489.75</v>
      </c>
      <c r="L470" s="298">
        <v>477</v>
      </c>
      <c r="M470" s="298">
        <v>4.8959299999999999</v>
      </c>
      <c r="N470" s="1"/>
      <c r="O470" s="1"/>
    </row>
    <row r="471" spans="1:15" ht="12.75" customHeight="1">
      <c r="A471" s="30">
        <v>461</v>
      </c>
      <c r="B471" s="308" t="s">
        <v>205</v>
      </c>
      <c r="C471" s="298">
        <v>1205.55</v>
      </c>
      <c r="D471" s="299">
        <v>1192.0833333333333</v>
      </c>
      <c r="E471" s="299">
        <v>1172.2166666666665</v>
      </c>
      <c r="F471" s="299">
        <v>1138.8833333333332</v>
      </c>
      <c r="G471" s="299">
        <v>1119.0166666666664</v>
      </c>
      <c r="H471" s="299">
        <v>1225.4166666666665</v>
      </c>
      <c r="I471" s="299">
        <v>1245.2833333333333</v>
      </c>
      <c r="J471" s="299">
        <v>1278.6166666666666</v>
      </c>
      <c r="K471" s="298">
        <v>1211.95</v>
      </c>
      <c r="L471" s="298">
        <v>1158.75</v>
      </c>
      <c r="M471" s="298">
        <v>3.2597100000000001</v>
      </c>
      <c r="N471" s="1"/>
      <c r="O471" s="1"/>
    </row>
    <row r="472" spans="1:15" ht="12.75" customHeight="1">
      <c r="A472" s="30">
        <v>462</v>
      </c>
      <c r="B472" s="308" t="s">
        <v>511</v>
      </c>
      <c r="C472" s="298">
        <v>37.15</v>
      </c>
      <c r="D472" s="299">
        <v>37.366666666666667</v>
      </c>
      <c r="E472" s="299">
        <v>36.833333333333336</v>
      </c>
      <c r="F472" s="299">
        <v>36.516666666666666</v>
      </c>
      <c r="G472" s="299">
        <v>35.983333333333334</v>
      </c>
      <c r="H472" s="299">
        <v>37.683333333333337</v>
      </c>
      <c r="I472" s="299">
        <v>38.216666666666669</v>
      </c>
      <c r="J472" s="299">
        <v>38.533333333333339</v>
      </c>
      <c r="K472" s="298">
        <v>37.9</v>
      </c>
      <c r="L472" s="298">
        <v>37.049999999999997</v>
      </c>
      <c r="M472" s="298">
        <v>26.813669999999998</v>
      </c>
      <c r="N472" s="1"/>
      <c r="O472" s="1"/>
    </row>
    <row r="473" spans="1:15" ht="12.75" customHeight="1">
      <c r="A473" s="30">
        <v>463</v>
      </c>
      <c r="B473" s="308" t="s">
        <v>883</v>
      </c>
      <c r="C473" s="298">
        <v>247.95</v>
      </c>
      <c r="D473" s="299">
        <v>250.33333333333334</v>
      </c>
      <c r="E473" s="299">
        <v>243.91666666666669</v>
      </c>
      <c r="F473" s="299">
        <v>239.88333333333335</v>
      </c>
      <c r="G473" s="299">
        <v>233.4666666666667</v>
      </c>
      <c r="H473" s="299">
        <v>254.36666666666667</v>
      </c>
      <c r="I473" s="299">
        <v>260.78333333333336</v>
      </c>
      <c r="J473" s="299">
        <v>264.81666666666666</v>
      </c>
      <c r="K473" s="298">
        <v>256.75</v>
      </c>
      <c r="L473" s="298">
        <v>246.3</v>
      </c>
      <c r="M473" s="298">
        <v>3.2806000000000002</v>
      </c>
      <c r="N473" s="1"/>
      <c r="O473" s="1"/>
    </row>
    <row r="474" spans="1:15" ht="12.75" customHeight="1">
      <c r="A474" s="30">
        <v>464</v>
      </c>
      <c r="B474" s="308" t="s">
        <v>512</v>
      </c>
      <c r="C474" s="298">
        <v>157.44999999999999</v>
      </c>
      <c r="D474" s="299">
        <v>158.45000000000002</v>
      </c>
      <c r="E474" s="299">
        <v>154.75000000000003</v>
      </c>
      <c r="F474" s="299">
        <v>152.05000000000001</v>
      </c>
      <c r="G474" s="299">
        <v>148.35000000000002</v>
      </c>
      <c r="H474" s="299">
        <v>161.15000000000003</v>
      </c>
      <c r="I474" s="299">
        <v>164.85000000000002</v>
      </c>
      <c r="J474" s="299">
        <v>167.55000000000004</v>
      </c>
      <c r="K474" s="298">
        <v>162.15</v>
      </c>
      <c r="L474" s="298">
        <v>155.75</v>
      </c>
      <c r="M474" s="298">
        <v>1.3460700000000001</v>
      </c>
      <c r="N474" s="1"/>
      <c r="O474" s="1"/>
    </row>
    <row r="475" spans="1:15" ht="12.75" customHeight="1">
      <c r="A475" s="30">
        <v>465</v>
      </c>
      <c r="B475" s="308" t="s">
        <v>513</v>
      </c>
      <c r="C475" s="298">
        <v>1991.3</v>
      </c>
      <c r="D475" s="299">
        <v>1990.5833333333333</v>
      </c>
      <c r="E475" s="299">
        <v>1966.1666666666665</v>
      </c>
      <c r="F475" s="299">
        <v>1941.0333333333333</v>
      </c>
      <c r="G475" s="299">
        <v>1916.6166666666666</v>
      </c>
      <c r="H475" s="299">
        <v>2015.7166666666665</v>
      </c>
      <c r="I475" s="299">
        <v>2040.133333333333</v>
      </c>
      <c r="J475" s="299">
        <v>2065.2666666666664</v>
      </c>
      <c r="K475" s="298">
        <v>2015</v>
      </c>
      <c r="L475" s="298">
        <v>1965.45</v>
      </c>
      <c r="M475" s="298">
        <v>1.4232800000000001</v>
      </c>
      <c r="N475" s="1"/>
      <c r="O475" s="1"/>
    </row>
    <row r="476" spans="1:15" ht="12.75" customHeight="1">
      <c r="A476" s="30">
        <v>466</v>
      </c>
      <c r="B476" s="308" t="s">
        <v>514</v>
      </c>
      <c r="C476" s="298">
        <v>11.3</v>
      </c>
      <c r="D476" s="299">
        <v>11.35</v>
      </c>
      <c r="E476" s="299">
        <v>11.2</v>
      </c>
      <c r="F476" s="299">
        <v>11.1</v>
      </c>
      <c r="G476" s="299">
        <v>10.95</v>
      </c>
      <c r="H476" s="299">
        <v>11.45</v>
      </c>
      <c r="I476" s="299">
        <v>11.600000000000001</v>
      </c>
      <c r="J476" s="299">
        <v>11.7</v>
      </c>
      <c r="K476" s="298">
        <v>11.5</v>
      </c>
      <c r="L476" s="298">
        <v>11.25</v>
      </c>
      <c r="M476" s="298">
        <v>11.716559999999999</v>
      </c>
      <c r="N476" s="1"/>
      <c r="O476" s="1"/>
    </row>
    <row r="477" spans="1:15" ht="12.75" customHeight="1">
      <c r="A477" s="30">
        <v>467</v>
      </c>
      <c r="B477" s="308" t="s">
        <v>515</v>
      </c>
      <c r="C477" s="298">
        <v>633.45000000000005</v>
      </c>
      <c r="D477" s="299">
        <v>634.50000000000011</v>
      </c>
      <c r="E477" s="299">
        <v>627.1500000000002</v>
      </c>
      <c r="F477" s="299">
        <v>620.85000000000014</v>
      </c>
      <c r="G477" s="299">
        <v>613.50000000000023</v>
      </c>
      <c r="H477" s="299">
        <v>640.80000000000018</v>
      </c>
      <c r="I477" s="299">
        <v>648.15000000000009</v>
      </c>
      <c r="J477" s="299">
        <v>654.45000000000016</v>
      </c>
      <c r="K477" s="298">
        <v>641.85</v>
      </c>
      <c r="L477" s="298">
        <v>628.20000000000005</v>
      </c>
      <c r="M477" s="298">
        <v>1.1410899999999999</v>
      </c>
      <c r="N477" s="1"/>
      <c r="O477" s="1"/>
    </row>
    <row r="478" spans="1:15" ht="12.75" customHeight="1">
      <c r="A478" s="30">
        <v>468</v>
      </c>
      <c r="B478" s="308" t="s">
        <v>209</v>
      </c>
      <c r="C478" s="298">
        <v>679.5</v>
      </c>
      <c r="D478" s="299">
        <v>680.91666666666663</v>
      </c>
      <c r="E478" s="299">
        <v>675.58333333333326</v>
      </c>
      <c r="F478" s="299">
        <v>671.66666666666663</v>
      </c>
      <c r="G478" s="299">
        <v>666.33333333333326</v>
      </c>
      <c r="H478" s="299">
        <v>684.83333333333326</v>
      </c>
      <c r="I478" s="299">
        <v>690.16666666666652</v>
      </c>
      <c r="J478" s="299">
        <v>694.08333333333326</v>
      </c>
      <c r="K478" s="298">
        <v>686.25</v>
      </c>
      <c r="L478" s="298">
        <v>677</v>
      </c>
      <c r="M478" s="298">
        <v>11.527189999999999</v>
      </c>
      <c r="N478" s="1"/>
      <c r="O478" s="1"/>
    </row>
    <row r="479" spans="1:15" ht="12.75" customHeight="1">
      <c r="A479" s="30">
        <v>469</v>
      </c>
      <c r="B479" s="308" t="s">
        <v>516</v>
      </c>
      <c r="C479" s="298">
        <v>666.1</v>
      </c>
      <c r="D479" s="299">
        <v>671.3</v>
      </c>
      <c r="E479" s="299">
        <v>658.59999999999991</v>
      </c>
      <c r="F479" s="299">
        <v>651.09999999999991</v>
      </c>
      <c r="G479" s="299">
        <v>638.39999999999986</v>
      </c>
      <c r="H479" s="299">
        <v>678.8</v>
      </c>
      <c r="I479" s="299">
        <v>691.5</v>
      </c>
      <c r="J479" s="299">
        <v>699</v>
      </c>
      <c r="K479" s="298">
        <v>684</v>
      </c>
      <c r="L479" s="298">
        <v>663.8</v>
      </c>
      <c r="M479" s="298">
        <v>0.35518</v>
      </c>
      <c r="N479" s="1"/>
      <c r="O479" s="1"/>
    </row>
    <row r="480" spans="1:15" ht="12.75" customHeight="1">
      <c r="A480" s="30">
        <v>470</v>
      </c>
      <c r="B480" s="308" t="s">
        <v>208</v>
      </c>
      <c r="C480" s="298">
        <v>5798.95</v>
      </c>
      <c r="D480" s="299">
        <v>5818.1000000000013</v>
      </c>
      <c r="E480" s="299">
        <v>5751.2000000000025</v>
      </c>
      <c r="F480" s="299">
        <v>5703.4500000000016</v>
      </c>
      <c r="G480" s="299">
        <v>5636.5500000000029</v>
      </c>
      <c r="H480" s="299">
        <v>5865.8500000000022</v>
      </c>
      <c r="I480" s="299">
        <v>5932.7500000000018</v>
      </c>
      <c r="J480" s="299">
        <v>5980.5000000000018</v>
      </c>
      <c r="K480" s="298">
        <v>5885</v>
      </c>
      <c r="L480" s="298">
        <v>5770.35</v>
      </c>
      <c r="M480" s="298">
        <v>2.63686</v>
      </c>
      <c r="N480" s="1"/>
      <c r="O480" s="1"/>
    </row>
    <row r="481" spans="1:15" ht="12.75" customHeight="1">
      <c r="A481" s="30">
        <v>471</v>
      </c>
      <c r="B481" s="308" t="s">
        <v>277</v>
      </c>
      <c r="C481" s="298">
        <v>37.25</v>
      </c>
      <c r="D481" s="299">
        <v>37.216666666666669</v>
      </c>
      <c r="E481" s="299">
        <v>36.733333333333334</v>
      </c>
      <c r="F481" s="299">
        <v>36.216666666666669</v>
      </c>
      <c r="G481" s="299">
        <v>35.733333333333334</v>
      </c>
      <c r="H481" s="299">
        <v>37.733333333333334</v>
      </c>
      <c r="I481" s="299">
        <v>38.216666666666669</v>
      </c>
      <c r="J481" s="299">
        <v>38.733333333333334</v>
      </c>
      <c r="K481" s="298">
        <v>37.700000000000003</v>
      </c>
      <c r="L481" s="298">
        <v>36.700000000000003</v>
      </c>
      <c r="M481" s="298">
        <v>62.295520000000003</v>
      </c>
      <c r="N481" s="1"/>
      <c r="O481" s="1"/>
    </row>
    <row r="482" spans="1:15" ht="12.75" customHeight="1">
      <c r="A482" s="30">
        <v>472</v>
      </c>
      <c r="B482" s="308" t="s">
        <v>207</v>
      </c>
      <c r="C482" s="298">
        <v>1614.4</v>
      </c>
      <c r="D482" s="299">
        <v>1615.4333333333334</v>
      </c>
      <c r="E482" s="299">
        <v>1604.1666666666667</v>
      </c>
      <c r="F482" s="299">
        <v>1593.9333333333334</v>
      </c>
      <c r="G482" s="299">
        <v>1582.6666666666667</v>
      </c>
      <c r="H482" s="299">
        <v>1625.6666666666667</v>
      </c>
      <c r="I482" s="299">
        <v>1636.9333333333332</v>
      </c>
      <c r="J482" s="299">
        <v>1647.1666666666667</v>
      </c>
      <c r="K482" s="298">
        <v>1626.7</v>
      </c>
      <c r="L482" s="298">
        <v>1605.2</v>
      </c>
      <c r="M482" s="298">
        <v>1.87767</v>
      </c>
      <c r="N482" s="1"/>
      <c r="O482" s="1"/>
    </row>
    <row r="483" spans="1:15" ht="12.75" customHeight="1">
      <c r="A483" s="30">
        <v>473</v>
      </c>
      <c r="B483" s="308" t="s">
        <v>154</v>
      </c>
      <c r="C483" s="298">
        <v>806.75</v>
      </c>
      <c r="D483" s="299">
        <v>809.91666666666663</v>
      </c>
      <c r="E483" s="299">
        <v>801.83333333333326</v>
      </c>
      <c r="F483" s="299">
        <v>796.91666666666663</v>
      </c>
      <c r="G483" s="299">
        <v>788.83333333333326</v>
      </c>
      <c r="H483" s="299">
        <v>814.83333333333326</v>
      </c>
      <c r="I483" s="299">
        <v>822.91666666666652</v>
      </c>
      <c r="J483" s="299">
        <v>827.83333333333326</v>
      </c>
      <c r="K483" s="298">
        <v>818</v>
      </c>
      <c r="L483" s="298">
        <v>805</v>
      </c>
      <c r="M483" s="298">
        <v>9.5966500000000003</v>
      </c>
      <c r="N483" s="1"/>
      <c r="O483" s="1"/>
    </row>
    <row r="484" spans="1:15" ht="12.75" customHeight="1">
      <c r="A484" s="30">
        <v>474</v>
      </c>
      <c r="B484" s="308" t="s">
        <v>278</v>
      </c>
      <c r="C484" s="298">
        <v>225.85</v>
      </c>
      <c r="D484" s="299">
        <v>224.86666666666667</v>
      </c>
      <c r="E484" s="299">
        <v>220.98333333333335</v>
      </c>
      <c r="F484" s="299">
        <v>216.11666666666667</v>
      </c>
      <c r="G484" s="299">
        <v>212.23333333333335</v>
      </c>
      <c r="H484" s="299">
        <v>229.73333333333335</v>
      </c>
      <c r="I484" s="299">
        <v>233.61666666666667</v>
      </c>
      <c r="J484" s="299">
        <v>238.48333333333335</v>
      </c>
      <c r="K484" s="298">
        <v>228.75</v>
      </c>
      <c r="L484" s="298">
        <v>220</v>
      </c>
      <c r="M484" s="298">
        <v>2.5267599999999999</v>
      </c>
      <c r="N484" s="1"/>
      <c r="O484" s="1"/>
    </row>
    <row r="485" spans="1:15" ht="12.75" customHeight="1">
      <c r="A485" s="30">
        <v>475</v>
      </c>
      <c r="B485" s="308" t="s">
        <v>517</v>
      </c>
      <c r="C485" s="298">
        <v>2765.55</v>
      </c>
      <c r="D485" s="299">
        <v>2745.5166666666664</v>
      </c>
      <c r="E485" s="299">
        <v>2701.0333333333328</v>
      </c>
      <c r="F485" s="299">
        <v>2636.5166666666664</v>
      </c>
      <c r="G485" s="299">
        <v>2592.0333333333328</v>
      </c>
      <c r="H485" s="299">
        <v>2810.0333333333328</v>
      </c>
      <c r="I485" s="299">
        <v>2854.5166666666664</v>
      </c>
      <c r="J485" s="299">
        <v>2919.0333333333328</v>
      </c>
      <c r="K485" s="298">
        <v>2790</v>
      </c>
      <c r="L485" s="298">
        <v>2681</v>
      </c>
      <c r="M485" s="298">
        <v>0.45175999999999999</v>
      </c>
      <c r="N485" s="1"/>
      <c r="O485" s="1"/>
    </row>
    <row r="486" spans="1:15" ht="12.75" customHeight="1">
      <c r="A486" s="30">
        <v>476</v>
      </c>
      <c r="B486" s="308" t="s">
        <v>518</v>
      </c>
      <c r="C486" s="298">
        <v>627.04999999999995</v>
      </c>
      <c r="D486" s="299">
        <v>621.65</v>
      </c>
      <c r="E486" s="299">
        <v>613.79999999999995</v>
      </c>
      <c r="F486" s="299">
        <v>600.54999999999995</v>
      </c>
      <c r="G486" s="299">
        <v>592.69999999999993</v>
      </c>
      <c r="H486" s="299">
        <v>634.9</v>
      </c>
      <c r="I486" s="299">
        <v>642.75000000000011</v>
      </c>
      <c r="J486" s="299">
        <v>656</v>
      </c>
      <c r="K486" s="298">
        <v>629.5</v>
      </c>
      <c r="L486" s="298">
        <v>608.4</v>
      </c>
      <c r="M486" s="298">
        <v>2.68235</v>
      </c>
      <c r="N486" s="1"/>
      <c r="O486" s="1"/>
    </row>
    <row r="487" spans="1:15" ht="12.75" customHeight="1">
      <c r="A487" s="30">
        <v>477</v>
      </c>
      <c r="B487" s="308" t="s">
        <v>519</v>
      </c>
      <c r="C487" s="298">
        <v>304.8</v>
      </c>
      <c r="D487" s="299">
        <v>305.61666666666667</v>
      </c>
      <c r="E487" s="299">
        <v>302.33333333333337</v>
      </c>
      <c r="F487" s="299">
        <v>299.86666666666667</v>
      </c>
      <c r="G487" s="299">
        <v>296.58333333333337</v>
      </c>
      <c r="H487" s="299">
        <v>308.08333333333337</v>
      </c>
      <c r="I487" s="299">
        <v>311.36666666666667</v>
      </c>
      <c r="J487" s="299">
        <v>313.83333333333337</v>
      </c>
      <c r="K487" s="298">
        <v>308.89999999999998</v>
      </c>
      <c r="L487" s="298">
        <v>303.14999999999998</v>
      </c>
      <c r="M487" s="298">
        <v>1.1763699999999999</v>
      </c>
      <c r="N487" s="1"/>
      <c r="O487" s="1"/>
    </row>
    <row r="488" spans="1:15" ht="12.75" customHeight="1">
      <c r="A488" s="30">
        <v>478</v>
      </c>
      <c r="B488" s="308" t="s">
        <v>520</v>
      </c>
      <c r="C488" s="298">
        <v>30.75</v>
      </c>
      <c r="D488" s="299">
        <v>31.083333333333332</v>
      </c>
      <c r="E488" s="299">
        <v>29.766666666666666</v>
      </c>
      <c r="F488" s="299">
        <v>28.783333333333335</v>
      </c>
      <c r="G488" s="299">
        <v>27.466666666666669</v>
      </c>
      <c r="H488" s="299">
        <v>32.066666666666663</v>
      </c>
      <c r="I488" s="299">
        <v>33.383333333333333</v>
      </c>
      <c r="J488" s="299">
        <v>34.36666666666666</v>
      </c>
      <c r="K488" s="298">
        <v>32.4</v>
      </c>
      <c r="L488" s="298">
        <v>30.1</v>
      </c>
      <c r="M488" s="298">
        <v>164.48178999999999</v>
      </c>
      <c r="N488" s="1"/>
      <c r="O488" s="1"/>
    </row>
    <row r="489" spans="1:15" ht="12.75" customHeight="1">
      <c r="A489" s="30">
        <v>479</v>
      </c>
      <c r="B489" s="308" t="s">
        <v>521</v>
      </c>
      <c r="C489" s="298">
        <v>271.14999999999998</v>
      </c>
      <c r="D489" s="299">
        <v>273.34999999999997</v>
      </c>
      <c r="E489" s="299">
        <v>267.79999999999995</v>
      </c>
      <c r="F489" s="299">
        <v>264.45</v>
      </c>
      <c r="G489" s="299">
        <v>258.89999999999998</v>
      </c>
      <c r="H489" s="299">
        <v>276.69999999999993</v>
      </c>
      <c r="I489" s="299">
        <v>282.25</v>
      </c>
      <c r="J489" s="299">
        <v>285.59999999999991</v>
      </c>
      <c r="K489" s="298">
        <v>278.89999999999998</v>
      </c>
      <c r="L489" s="298">
        <v>270</v>
      </c>
      <c r="M489" s="298">
        <v>1.90039</v>
      </c>
      <c r="N489" s="1"/>
      <c r="O489" s="1"/>
    </row>
    <row r="490" spans="1:15" ht="12.75" customHeight="1">
      <c r="A490" s="30">
        <v>480</v>
      </c>
      <c r="B490" s="317" t="s">
        <v>522</v>
      </c>
      <c r="C490" s="318">
        <v>315.5</v>
      </c>
      <c r="D490" s="318">
        <v>316.25</v>
      </c>
      <c r="E490" s="318">
        <v>313.10000000000002</v>
      </c>
      <c r="F490" s="318">
        <v>310.70000000000005</v>
      </c>
      <c r="G490" s="318">
        <v>307.55000000000007</v>
      </c>
      <c r="H490" s="318">
        <v>318.64999999999998</v>
      </c>
      <c r="I490" s="318">
        <v>321.79999999999995</v>
      </c>
      <c r="J490" s="317">
        <v>324.19999999999993</v>
      </c>
      <c r="K490" s="317">
        <v>319.39999999999998</v>
      </c>
      <c r="L490" s="317">
        <v>313.85000000000002</v>
      </c>
      <c r="M490" s="269">
        <v>0.37184</v>
      </c>
      <c r="N490" s="1"/>
      <c r="O490" s="1"/>
    </row>
    <row r="491" spans="1:15" ht="12.75" customHeight="1">
      <c r="A491" s="30">
        <v>481</v>
      </c>
      <c r="B491" s="317" t="s">
        <v>279</v>
      </c>
      <c r="C491" s="318">
        <v>874.7</v>
      </c>
      <c r="D491" s="318">
        <v>870.7166666666667</v>
      </c>
      <c r="E491" s="318">
        <v>861.43333333333339</v>
      </c>
      <c r="F491" s="318">
        <v>848.16666666666674</v>
      </c>
      <c r="G491" s="318">
        <v>838.88333333333344</v>
      </c>
      <c r="H491" s="318">
        <v>883.98333333333335</v>
      </c>
      <c r="I491" s="318">
        <v>893.26666666666665</v>
      </c>
      <c r="J491" s="317">
        <v>906.5333333333333</v>
      </c>
      <c r="K491" s="317">
        <v>880</v>
      </c>
      <c r="L491" s="317">
        <v>857.45</v>
      </c>
      <c r="M491" s="269">
        <v>13.77055</v>
      </c>
      <c r="N491" s="1"/>
      <c r="O491" s="1"/>
    </row>
    <row r="492" spans="1:15" ht="12.75" customHeight="1">
      <c r="A492" s="30">
        <v>482</v>
      </c>
      <c r="B492" s="317" t="s">
        <v>210</v>
      </c>
      <c r="C492" s="298">
        <v>231.95</v>
      </c>
      <c r="D492" s="299">
        <v>231.18333333333331</v>
      </c>
      <c r="E492" s="299">
        <v>228.76666666666662</v>
      </c>
      <c r="F492" s="299">
        <v>225.58333333333331</v>
      </c>
      <c r="G492" s="299">
        <v>223.16666666666663</v>
      </c>
      <c r="H492" s="299">
        <v>234.36666666666662</v>
      </c>
      <c r="I492" s="299">
        <v>236.7833333333333</v>
      </c>
      <c r="J492" s="299">
        <v>239.96666666666661</v>
      </c>
      <c r="K492" s="298">
        <v>233.6</v>
      </c>
      <c r="L492" s="298">
        <v>228</v>
      </c>
      <c r="M492" s="298">
        <v>131.99027000000001</v>
      </c>
      <c r="N492" s="1"/>
      <c r="O492" s="1"/>
    </row>
    <row r="493" spans="1:15" ht="12.75" customHeight="1">
      <c r="A493" s="30">
        <v>483</v>
      </c>
      <c r="B493" s="317" t="s">
        <v>523</v>
      </c>
      <c r="C493" s="318">
        <v>2005.45</v>
      </c>
      <c r="D493" s="318">
        <v>2012.3</v>
      </c>
      <c r="E493" s="318">
        <v>1995.1499999999999</v>
      </c>
      <c r="F493" s="318">
        <v>1984.85</v>
      </c>
      <c r="G493" s="318">
        <v>1967.6999999999998</v>
      </c>
      <c r="H493" s="318">
        <v>2022.6</v>
      </c>
      <c r="I493" s="318">
        <v>2039.75</v>
      </c>
      <c r="J493" s="317">
        <v>2050.0500000000002</v>
      </c>
      <c r="K493" s="317">
        <v>2029.45</v>
      </c>
      <c r="L493" s="317">
        <v>2002</v>
      </c>
      <c r="M493" s="269">
        <v>0.12018</v>
      </c>
      <c r="N493" s="1"/>
      <c r="O493" s="1"/>
    </row>
    <row r="494" spans="1:15" ht="12.75" customHeight="1">
      <c r="A494" s="30">
        <v>484</v>
      </c>
      <c r="B494" s="331" t="s">
        <v>884</v>
      </c>
      <c r="C494" s="298">
        <v>313.7</v>
      </c>
      <c r="D494" s="299">
        <v>313.73333333333335</v>
      </c>
      <c r="E494" s="299">
        <v>303.2166666666667</v>
      </c>
      <c r="F494" s="299">
        <v>292.73333333333335</v>
      </c>
      <c r="G494" s="299">
        <v>282.2166666666667</v>
      </c>
      <c r="H494" s="299">
        <v>324.2166666666667</v>
      </c>
      <c r="I494" s="299">
        <v>334.73333333333335</v>
      </c>
      <c r="J494" s="299">
        <v>345.2166666666667</v>
      </c>
      <c r="K494" s="298">
        <v>324.25</v>
      </c>
      <c r="L494" s="298">
        <v>303.25</v>
      </c>
      <c r="M494" s="298">
        <v>1.204</v>
      </c>
      <c r="N494" s="1"/>
      <c r="O494" s="1"/>
    </row>
    <row r="495" spans="1:15" ht="12.75" customHeight="1">
      <c r="A495" s="30">
        <v>485</v>
      </c>
      <c r="B495" s="333" t="s">
        <v>524</v>
      </c>
      <c r="C495" s="318">
        <v>2052.3000000000002</v>
      </c>
      <c r="D495" s="318">
        <v>2051.8666666666668</v>
      </c>
      <c r="E495" s="299">
        <v>2041.8333333333335</v>
      </c>
      <c r="F495" s="299">
        <v>2031.3666666666668</v>
      </c>
      <c r="G495" s="299">
        <v>2021.3333333333335</v>
      </c>
      <c r="H495" s="299">
        <v>2062.3333333333335</v>
      </c>
      <c r="I495" s="299">
        <v>2072.3666666666663</v>
      </c>
      <c r="J495" s="299">
        <v>2082.8333333333335</v>
      </c>
      <c r="K495" s="298">
        <v>2061.9</v>
      </c>
      <c r="L495" s="298">
        <v>2041.4</v>
      </c>
      <c r="M495" s="298">
        <v>0.18546000000000001</v>
      </c>
      <c r="N495" s="1"/>
      <c r="O495" s="1"/>
    </row>
    <row r="496" spans="1:15" ht="12.75" customHeight="1">
      <c r="A496" s="30">
        <v>486</v>
      </c>
      <c r="B496" s="279" t="s">
        <v>127</v>
      </c>
      <c r="C496" s="298">
        <v>8.75</v>
      </c>
      <c r="D496" s="299">
        <v>8.7333333333333343</v>
      </c>
      <c r="E496" s="299">
        <v>8.6666666666666679</v>
      </c>
      <c r="F496" s="299">
        <v>8.5833333333333339</v>
      </c>
      <c r="G496" s="299">
        <v>8.5166666666666675</v>
      </c>
      <c r="H496" s="299">
        <v>8.8166666666666682</v>
      </c>
      <c r="I496" s="299">
        <v>8.8833333333333346</v>
      </c>
      <c r="J496" s="299">
        <v>8.9666666666666686</v>
      </c>
      <c r="K496" s="298">
        <v>8.8000000000000007</v>
      </c>
      <c r="L496" s="298">
        <v>8.65</v>
      </c>
      <c r="M496" s="298">
        <v>747.41148999999996</v>
      </c>
      <c r="N496" s="1"/>
      <c r="O496" s="1"/>
    </row>
    <row r="497" spans="1:15" ht="12.75" customHeight="1">
      <c r="A497" s="30">
        <v>487</v>
      </c>
      <c r="B497" s="317" t="s">
        <v>211</v>
      </c>
      <c r="C497" s="318">
        <v>984</v>
      </c>
      <c r="D497" s="318">
        <v>978.7833333333333</v>
      </c>
      <c r="E497" s="299">
        <v>963.61666666666656</v>
      </c>
      <c r="F497" s="299">
        <v>943.23333333333323</v>
      </c>
      <c r="G497" s="299">
        <v>928.06666666666649</v>
      </c>
      <c r="H497" s="299">
        <v>999.16666666666663</v>
      </c>
      <c r="I497" s="299">
        <v>1014.3333333333334</v>
      </c>
      <c r="J497" s="299">
        <v>1034.7166666666667</v>
      </c>
      <c r="K497" s="298">
        <v>993.95</v>
      </c>
      <c r="L497" s="298">
        <v>958.4</v>
      </c>
      <c r="M497" s="298">
        <v>12.20919</v>
      </c>
      <c r="N497" s="1"/>
      <c r="O497" s="1"/>
    </row>
    <row r="498" spans="1:15" ht="12.75" customHeight="1">
      <c r="A498" s="30">
        <v>488</v>
      </c>
      <c r="B498" s="269" t="s">
        <v>525</v>
      </c>
      <c r="C498" s="298">
        <v>210.95</v>
      </c>
      <c r="D498" s="299">
        <v>212.31666666666669</v>
      </c>
      <c r="E498" s="299">
        <v>208.38333333333338</v>
      </c>
      <c r="F498" s="299">
        <v>205.81666666666669</v>
      </c>
      <c r="G498" s="299">
        <v>201.88333333333338</v>
      </c>
      <c r="H498" s="299">
        <v>214.88333333333338</v>
      </c>
      <c r="I498" s="299">
        <v>218.81666666666672</v>
      </c>
      <c r="J498" s="299">
        <v>221.38333333333338</v>
      </c>
      <c r="K498" s="298">
        <v>216.25</v>
      </c>
      <c r="L498" s="298">
        <v>209.75</v>
      </c>
      <c r="M498" s="298">
        <v>7.1174099999999996</v>
      </c>
      <c r="N498" s="1"/>
      <c r="O498" s="1"/>
    </row>
    <row r="499" spans="1:15" ht="12.75" customHeight="1">
      <c r="A499" s="30">
        <v>489</v>
      </c>
      <c r="B499" s="332" t="s">
        <v>526</v>
      </c>
      <c r="C499" s="318">
        <v>69.95</v>
      </c>
      <c r="D499" s="318">
        <v>70.100000000000009</v>
      </c>
      <c r="E499" s="299">
        <v>69.500000000000014</v>
      </c>
      <c r="F499" s="299">
        <v>69.050000000000011</v>
      </c>
      <c r="G499" s="299">
        <v>68.450000000000017</v>
      </c>
      <c r="H499" s="299">
        <v>70.550000000000011</v>
      </c>
      <c r="I499" s="299">
        <v>71.150000000000006</v>
      </c>
      <c r="J499" s="299">
        <v>71.600000000000009</v>
      </c>
      <c r="K499" s="298">
        <v>70.7</v>
      </c>
      <c r="L499" s="298">
        <v>69.650000000000006</v>
      </c>
      <c r="M499" s="298">
        <v>6.9439299999999999</v>
      </c>
      <c r="N499" s="1"/>
      <c r="O499" s="1"/>
    </row>
    <row r="500" spans="1:15" ht="12.75" customHeight="1">
      <c r="A500" s="30">
        <v>490</v>
      </c>
      <c r="B500" s="269" t="s">
        <v>527</v>
      </c>
      <c r="C500" s="298">
        <v>519.79999999999995</v>
      </c>
      <c r="D500" s="299">
        <v>517.43333333333328</v>
      </c>
      <c r="E500" s="299">
        <v>510.96666666666658</v>
      </c>
      <c r="F500" s="299">
        <v>502.13333333333333</v>
      </c>
      <c r="G500" s="299">
        <v>495.66666666666663</v>
      </c>
      <c r="H500" s="299">
        <v>526.26666666666654</v>
      </c>
      <c r="I500" s="299">
        <v>532.73333333333323</v>
      </c>
      <c r="J500" s="299">
        <v>541.56666666666649</v>
      </c>
      <c r="K500" s="298">
        <v>523.9</v>
      </c>
      <c r="L500" s="298">
        <v>508.6</v>
      </c>
      <c r="M500" s="298">
        <v>0.27528999999999998</v>
      </c>
      <c r="N500" s="1"/>
      <c r="O500" s="1"/>
    </row>
    <row r="501" spans="1:15" ht="12.75" customHeight="1">
      <c r="A501" s="30">
        <v>491</v>
      </c>
      <c r="B501" s="269" t="s">
        <v>280</v>
      </c>
      <c r="C501" s="318">
        <v>1641.9</v>
      </c>
      <c r="D501" s="318">
        <v>1641.6333333333332</v>
      </c>
      <c r="E501" s="299">
        <v>1620.2666666666664</v>
      </c>
      <c r="F501" s="299">
        <v>1598.6333333333332</v>
      </c>
      <c r="G501" s="299">
        <v>1577.2666666666664</v>
      </c>
      <c r="H501" s="299">
        <v>1663.2666666666664</v>
      </c>
      <c r="I501" s="299">
        <v>1684.6333333333332</v>
      </c>
      <c r="J501" s="299">
        <v>1706.2666666666664</v>
      </c>
      <c r="K501" s="298">
        <v>1663</v>
      </c>
      <c r="L501" s="298">
        <v>1620</v>
      </c>
      <c r="M501" s="298">
        <v>1.7143699999999999</v>
      </c>
      <c r="N501" s="1"/>
      <c r="O501" s="1"/>
    </row>
    <row r="502" spans="1:15" ht="12.75" customHeight="1">
      <c r="A502" s="30">
        <v>492</v>
      </c>
      <c r="B502" s="269" t="s">
        <v>212</v>
      </c>
      <c r="C502" s="318">
        <v>406.7</v>
      </c>
      <c r="D502" s="318">
        <v>408.01666666666671</v>
      </c>
      <c r="E502" s="299">
        <v>404.03333333333342</v>
      </c>
      <c r="F502" s="299">
        <v>401.36666666666673</v>
      </c>
      <c r="G502" s="299">
        <v>397.38333333333344</v>
      </c>
      <c r="H502" s="299">
        <v>410.68333333333339</v>
      </c>
      <c r="I502" s="299">
        <v>414.66666666666663</v>
      </c>
      <c r="J502" s="299">
        <v>417.33333333333337</v>
      </c>
      <c r="K502" s="298">
        <v>412</v>
      </c>
      <c r="L502" s="298">
        <v>405.35</v>
      </c>
      <c r="M502" s="298">
        <v>59.783900000000003</v>
      </c>
      <c r="N502" s="1"/>
      <c r="O502" s="1"/>
    </row>
    <row r="503" spans="1:15" ht="12.75" customHeight="1">
      <c r="A503" s="30">
        <v>493</v>
      </c>
      <c r="B503" s="269" t="s">
        <v>528</v>
      </c>
      <c r="C503" s="318">
        <v>214.75</v>
      </c>
      <c r="D503" s="318">
        <v>215.18333333333331</v>
      </c>
      <c r="E503" s="299">
        <v>212.71666666666661</v>
      </c>
      <c r="F503" s="299">
        <v>210.68333333333331</v>
      </c>
      <c r="G503" s="299">
        <v>208.21666666666661</v>
      </c>
      <c r="H503" s="299">
        <v>217.21666666666661</v>
      </c>
      <c r="I503" s="299">
        <v>219.68333333333331</v>
      </c>
      <c r="J503" s="299">
        <v>221.71666666666661</v>
      </c>
      <c r="K503" s="298">
        <v>217.65</v>
      </c>
      <c r="L503" s="298">
        <v>213.15</v>
      </c>
      <c r="M503" s="298">
        <v>5.0645800000000003</v>
      </c>
      <c r="N503" s="1"/>
      <c r="O503" s="1"/>
    </row>
    <row r="504" spans="1:15" ht="12.75" customHeight="1">
      <c r="A504" s="30">
        <v>494</v>
      </c>
      <c r="B504" s="269" t="s">
        <v>281</v>
      </c>
      <c r="C504" s="318">
        <v>13.25</v>
      </c>
      <c r="D504" s="318">
        <v>13.333333333333334</v>
      </c>
      <c r="E504" s="299">
        <v>13.066666666666668</v>
      </c>
      <c r="F504" s="299">
        <v>12.883333333333335</v>
      </c>
      <c r="G504" s="299">
        <v>12.616666666666669</v>
      </c>
      <c r="H504" s="299">
        <v>13.516666666666667</v>
      </c>
      <c r="I504" s="299">
        <v>13.783333333333333</v>
      </c>
      <c r="J504" s="299">
        <v>13.966666666666667</v>
      </c>
      <c r="K504" s="298">
        <v>13.6</v>
      </c>
      <c r="L504" s="298">
        <v>13.15</v>
      </c>
      <c r="M504" s="298">
        <v>504.48827</v>
      </c>
      <c r="N504" s="1"/>
      <c r="O504" s="1"/>
    </row>
    <row r="505" spans="1:15" ht="12.75" customHeight="1">
      <c r="A505" s="30">
        <v>495</v>
      </c>
      <c r="B505" s="269" t="s">
        <v>885</v>
      </c>
      <c r="C505" s="318">
        <v>7966.7</v>
      </c>
      <c r="D505" s="318">
        <v>7904.3499999999995</v>
      </c>
      <c r="E505" s="299">
        <v>7772.3499999999985</v>
      </c>
      <c r="F505" s="299">
        <v>7577.9999999999991</v>
      </c>
      <c r="G505" s="299">
        <v>7445.9999999999982</v>
      </c>
      <c r="H505" s="299">
        <v>8098.6999999999989</v>
      </c>
      <c r="I505" s="299">
        <v>8230.7000000000007</v>
      </c>
      <c r="J505" s="299">
        <v>8425.0499999999993</v>
      </c>
      <c r="K505" s="298">
        <v>8036.35</v>
      </c>
      <c r="L505" s="298">
        <v>7710</v>
      </c>
      <c r="M505" s="298">
        <v>0.18997</v>
      </c>
      <c r="N505" s="1"/>
      <c r="O505" s="1"/>
    </row>
    <row r="506" spans="1:15" ht="12.75" customHeight="1">
      <c r="A506" s="30">
        <v>496</v>
      </c>
      <c r="B506" s="269" t="s">
        <v>213</v>
      </c>
      <c r="C506" s="318">
        <v>223.1</v>
      </c>
      <c r="D506" s="318">
        <v>222.98333333333335</v>
      </c>
      <c r="E506" s="299">
        <v>220.6166666666667</v>
      </c>
      <c r="F506" s="299">
        <v>218.13333333333335</v>
      </c>
      <c r="G506" s="299">
        <v>215.76666666666671</v>
      </c>
      <c r="H506" s="299">
        <v>225.4666666666667</v>
      </c>
      <c r="I506" s="299">
        <v>227.83333333333337</v>
      </c>
      <c r="J506" s="299">
        <v>230.31666666666669</v>
      </c>
      <c r="K506" s="298">
        <v>225.35</v>
      </c>
      <c r="L506" s="298">
        <v>220.5</v>
      </c>
      <c r="M506" s="298">
        <v>42.518729999999998</v>
      </c>
      <c r="N506" s="1"/>
      <c r="O506" s="1"/>
    </row>
    <row r="507" spans="1:15" ht="12.75" customHeight="1">
      <c r="A507" s="342">
        <v>497</v>
      </c>
      <c r="B507" s="269" t="s">
        <v>529</v>
      </c>
      <c r="C507" s="318">
        <v>255.6</v>
      </c>
      <c r="D507" s="318">
        <v>256.36666666666662</v>
      </c>
      <c r="E507" s="299">
        <v>253.78333333333325</v>
      </c>
      <c r="F507" s="299">
        <v>251.96666666666664</v>
      </c>
      <c r="G507" s="299">
        <v>249.38333333333327</v>
      </c>
      <c r="H507" s="299">
        <v>258.18333333333322</v>
      </c>
      <c r="I507" s="299">
        <v>260.76666666666659</v>
      </c>
      <c r="J507" s="299">
        <v>262.5833333333332</v>
      </c>
      <c r="K507" s="298">
        <v>258.95</v>
      </c>
      <c r="L507" s="298">
        <v>254.55</v>
      </c>
      <c r="M507" s="298">
        <v>2.62398</v>
      </c>
      <c r="N507" s="1"/>
      <c r="O507" s="1"/>
    </row>
    <row r="508" spans="1:15" ht="12.75" customHeight="1">
      <c r="A508" s="317">
        <v>498</v>
      </c>
      <c r="B508" s="269" t="s">
        <v>857</v>
      </c>
      <c r="C508" s="269">
        <v>58.35</v>
      </c>
      <c r="D508" s="318">
        <v>59.283333333333331</v>
      </c>
      <c r="E508" s="299">
        <v>57.066666666666663</v>
      </c>
      <c r="F508" s="299">
        <v>55.783333333333331</v>
      </c>
      <c r="G508" s="299">
        <v>53.566666666666663</v>
      </c>
      <c r="H508" s="299">
        <v>60.566666666666663</v>
      </c>
      <c r="I508" s="299">
        <v>62.783333333333331</v>
      </c>
      <c r="J508" s="299">
        <v>64.066666666666663</v>
      </c>
      <c r="K508" s="298">
        <v>61.5</v>
      </c>
      <c r="L508" s="298">
        <v>58</v>
      </c>
      <c r="M508" s="298">
        <v>733.83005000000003</v>
      </c>
      <c r="N508" s="1"/>
      <c r="O508" s="1"/>
    </row>
    <row r="509" spans="1:15" ht="12.75" customHeight="1">
      <c r="A509" s="317">
        <v>499</v>
      </c>
      <c r="B509" s="269" t="s">
        <v>830</v>
      </c>
      <c r="C509" s="269">
        <v>368.35</v>
      </c>
      <c r="D509" s="318">
        <v>367.05</v>
      </c>
      <c r="E509" s="299">
        <v>364.45000000000005</v>
      </c>
      <c r="F509" s="299">
        <v>360.55</v>
      </c>
      <c r="G509" s="299">
        <v>357.95000000000005</v>
      </c>
      <c r="H509" s="299">
        <v>370.95000000000005</v>
      </c>
      <c r="I509" s="299">
        <v>373.55000000000007</v>
      </c>
      <c r="J509" s="299">
        <v>377.45000000000005</v>
      </c>
      <c r="K509" s="298">
        <v>369.65</v>
      </c>
      <c r="L509" s="298">
        <v>363.15</v>
      </c>
      <c r="M509" s="298">
        <v>3.1118399999999999</v>
      </c>
      <c r="N509" s="1"/>
      <c r="O509" s="1"/>
    </row>
    <row r="510" spans="1:15" ht="12.75" customHeight="1">
      <c r="A510" s="317">
        <v>500</v>
      </c>
      <c r="B510" s="269" t="s">
        <v>530</v>
      </c>
      <c r="C510" s="269">
        <v>1563.05</v>
      </c>
      <c r="D510" s="318">
        <v>1567.3500000000001</v>
      </c>
      <c r="E510" s="299">
        <v>1535.7000000000003</v>
      </c>
      <c r="F510" s="299">
        <v>1508.3500000000001</v>
      </c>
      <c r="G510" s="299">
        <v>1476.7000000000003</v>
      </c>
      <c r="H510" s="299">
        <v>1594.7000000000003</v>
      </c>
      <c r="I510" s="299">
        <v>1626.3500000000004</v>
      </c>
      <c r="J510" s="299">
        <v>1653.7000000000003</v>
      </c>
      <c r="K510" s="298">
        <v>1599</v>
      </c>
      <c r="L510" s="298">
        <v>1540</v>
      </c>
      <c r="M510" s="298">
        <v>10.76834</v>
      </c>
      <c r="N510" s="1"/>
      <c r="O510" s="1"/>
    </row>
    <row r="511" spans="1:15" ht="12.75" customHeight="1">
      <c r="A511" s="317">
        <v>501</v>
      </c>
      <c r="B511" s="269" t="s">
        <v>531</v>
      </c>
      <c r="C511" s="269">
        <v>2066.1</v>
      </c>
      <c r="D511" s="318">
        <v>2062.4333333333334</v>
      </c>
      <c r="E511" s="299">
        <v>2046.8666666666668</v>
      </c>
      <c r="F511" s="299">
        <v>2027.6333333333334</v>
      </c>
      <c r="G511" s="299">
        <v>2012.0666666666668</v>
      </c>
      <c r="H511" s="299">
        <v>2081.666666666667</v>
      </c>
      <c r="I511" s="299">
        <v>2097.2333333333336</v>
      </c>
      <c r="J511" s="299">
        <v>2116.4666666666667</v>
      </c>
      <c r="K511" s="298">
        <v>2078</v>
      </c>
      <c r="L511" s="298">
        <v>2043.2</v>
      </c>
      <c r="M511" s="298">
        <v>8.2589999999999997E-2</v>
      </c>
      <c r="N511" s="1"/>
      <c r="O511" s="1"/>
    </row>
    <row r="512" spans="1:15" ht="12.75" customHeight="1">
      <c r="A512" s="279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5"/>
      <c r="B5" s="476"/>
      <c r="C5" s="475"/>
      <c r="D5" s="476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2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477" t="s">
        <v>533</v>
      </c>
      <c r="C7" s="476"/>
      <c r="D7" s="7">
        <f>Main!B10</f>
        <v>44756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44755</v>
      </c>
      <c r="B10" s="29">
        <v>531681</v>
      </c>
      <c r="C10" s="28" t="s">
        <v>1020</v>
      </c>
      <c r="D10" s="28" t="s">
        <v>1021</v>
      </c>
      <c r="E10" s="28" t="s">
        <v>542</v>
      </c>
      <c r="F10" s="87">
        <v>13910</v>
      </c>
      <c r="G10" s="29">
        <v>0.94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44755</v>
      </c>
      <c r="B11" s="29">
        <v>531681</v>
      </c>
      <c r="C11" s="28" t="s">
        <v>1020</v>
      </c>
      <c r="D11" s="28" t="s">
        <v>1021</v>
      </c>
      <c r="E11" s="28" t="s">
        <v>543</v>
      </c>
      <c r="F11" s="87">
        <v>364771</v>
      </c>
      <c r="G11" s="29">
        <v>0.94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44755</v>
      </c>
      <c r="B12" s="29">
        <v>543543</v>
      </c>
      <c r="C12" s="28" t="s">
        <v>1022</v>
      </c>
      <c r="D12" s="28" t="s">
        <v>1023</v>
      </c>
      <c r="E12" s="28" t="s">
        <v>542</v>
      </c>
      <c r="F12" s="87">
        <v>95200</v>
      </c>
      <c r="G12" s="29">
        <v>155.03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44755</v>
      </c>
      <c r="B13" s="29">
        <v>543543</v>
      </c>
      <c r="C13" s="28" t="s">
        <v>1022</v>
      </c>
      <c r="D13" s="28" t="s">
        <v>1024</v>
      </c>
      <c r="E13" s="28" t="s">
        <v>542</v>
      </c>
      <c r="F13" s="87">
        <v>76000</v>
      </c>
      <c r="G13" s="29">
        <v>155.37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44755</v>
      </c>
      <c r="B14" s="29">
        <v>543543</v>
      </c>
      <c r="C14" s="28" t="s">
        <v>1022</v>
      </c>
      <c r="D14" s="28" t="s">
        <v>1025</v>
      </c>
      <c r="E14" s="28" t="s">
        <v>542</v>
      </c>
      <c r="F14" s="87">
        <v>56000</v>
      </c>
      <c r="G14" s="29">
        <v>156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44755</v>
      </c>
      <c r="B15" s="29">
        <v>543516</v>
      </c>
      <c r="C15" s="28" t="s">
        <v>1026</v>
      </c>
      <c r="D15" s="28" t="s">
        <v>1027</v>
      </c>
      <c r="E15" s="28" t="s">
        <v>543</v>
      </c>
      <c r="F15" s="87">
        <v>22000</v>
      </c>
      <c r="G15" s="29">
        <v>92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44755</v>
      </c>
      <c r="B16" s="29">
        <v>543516</v>
      </c>
      <c r="C16" s="28" t="s">
        <v>1026</v>
      </c>
      <c r="D16" s="28" t="s">
        <v>1028</v>
      </c>
      <c r="E16" s="28" t="s">
        <v>542</v>
      </c>
      <c r="F16" s="87">
        <v>22000</v>
      </c>
      <c r="G16" s="29">
        <v>92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44755</v>
      </c>
      <c r="B17" s="29">
        <v>540936</v>
      </c>
      <c r="C17" s="28" t="s">
        <v>1029</v>
      </c>
      <c r="D17" s="28" t="s">
        <v>983</v>
      </c>
      <c r="E17" s="28" t="s">
        <v>543</v>
      </c>
      <c r="F17" s="87">
        <v>51641</v>
      </c>
      <c r="G17" s="29">
        <v>10.35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44755</v>
      </c>
      <c r="B18" s="29">
        <v>543538</v>
      </c>
      <c r="C18" s="28" t="s">
        <v>984</v>
      </c>
      <c r="D18" s="28" t="s">
        <v>1030</v>
      </c>
      <c r="E18" s="28" t="s">
        <v>542</v>
      </c>
      <c r="F18" s="87">
        <v>20800</v>
      </c>
      <c r="G18" s="29">
        <v>72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44755</v>
      </c>
      <c r="B19" s="29">
        <v>540377</v>
      </c>
      <c r="C19" s="28" t="s">
        <v>968</v>
      </c>
      <c r="D19" s="28" t="s">
        <v>969</v>
      </c>
      <c r="E19" s="28" t="s">
        <v>542</v>
      </c>
      <c r="F19" s="87">
        <v>18000</v>
      </c>
      <c r="G19" s="29">
        <v>90.68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44755</v>
      </c>
      <c r="B20" s="29">
        <v>540377</v>
      </c>
      <c r="C20" s="28" t="s">
        <v>968</v>
      </c>
      <c r="D20" s="28" t="s">
        <v>969</v>
      </c>
      <c r="E20" s="28" t="s">
        <v>543</v>
      </c>
      <c r="F20" s="87">
        <v>18000</v>
      </c>
      <c r="G20" s="29">
        <v>90.83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44755</v>
      </c>
      <c r="B21" s="29">
        <v>540377</v>
      </c>
      <c r="C21" s="28" t="s">
        <v>968</v>
      </c>
      <c r="D21" s="28" t="s">
        <v>985</v>
      </c>
      <c r="E21" s="28" t="s">
        <v>543</v>
      </c>
      <c r="F21" s="87">
        <v>18000</v>
      </c>
      <c r="G21" s="29">
        <v>90.68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44755</v>
      </c>
      <c r="B22" s="29">
        <v>540377</v>
      </c>
      <c r="C22" s="28" t="s">
        <v>968</v>
      </c>
      <c r="D22" s="28" t="s">
        <v>986</v>
      </c>
      <c r="E22" s="28" t="s">
        <v>542</v>
      </c>
      <c r="F22" s="87">
        <v>18000</v>
      </c>
      <c r="G22" s="29">
        <v>90.83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44755</v>
      </c>
      <c r="B23" s="29">
        <v>542924</v>
      </c>
      <c r="C23" s="28" t="s">
        <v>950</v>
      </c>
      <c r="D23" s="28" t="s">
        <v>970</v>
      </c>
      <c r="E23" s="28" t="s">
        <v>543</v>
      </c>
      <c r="F23" s="87">
        <v>49500</v>
      </c>
      <c r="G23" s="29">
        <v>6.24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44755</v>
      </c>
      <c r="B24" s="29">
        <v>543544</v>
      </c>
      <c r="C24" s="28" t="s">
        <v>1031</v>
      </c>
      <c r="D24" s="28" t="s">
        <v>1032</v>
      </c>
      <c r="E24" s="28" t="s">
        <v>542</v>
      </c>
      <c r="F24" s="87">
        <v>40000</v>
      </c>
      <c r="G24" s="29">
        <v>78.75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44755</v>
      </c>
      <c r="B25" s="29">
        <v>543544</v>
      </c>
      <c r="C25" s="28" t="s">
        <v>1031</v>
      </c>
      <c r="D25" s="28" t="s">
        <v>1033</v>
      </c>
      <c r="E25" s="28" t="s">
        <v>542</v>
      </c>
      <c r="F25" s="87">
        <v>20000</v>
      </c>
      <c r="G25" s="29">
        <v>76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44755</v>
      </c>
      <c r="B26" s="29">
        <v>543286</v>
      </c>
      <c r="C26" s="28" t="s">
        <v>987</v>
      </c>
      <c r="D26" s="28" t="s">
        <v>1034</v>
      </c>
      <c r="E26" s="28" t="s">
        <v>543</v>
      </c>
      <c r="F26" s="87">
        <v>30000</v>
      </c>
      <c r="G26" s="29">
        <v>20.68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44755</v>
      </c>
      <c r="B27" s="29">
        <v>543542</v>
      </c>
      <c r="C27" s="28" t="s">
        <v>988</v>
      </c>
      <c r="D27" s="28" t="s">
        <v>989</v>
      </c>
      <c r="E27" s="28" t="s">
        <v>543</v>
      </c>
      <c r="F27" s="87">
        <v>19200</v>
      </c>
      <c r="G27" s="29">
        <v>172.8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44755</v>
      </c>
      <c r="B28" s="29">
        <v>535387</v>
      </c>
      <c r="C28" s="28" t="s">
        <v>1035</v>
      </c>
      <c r="D28" s="28" t="s">
        <v>1036</v>
      </c>
      <c r="E28" s="28" t="s">
        <v>543</v>
      </c>
      <c r="F28" s="87">
        <v>100000</v>
      </c>
      <c r="G28" s="29">
        <v>17.600000000000001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44755</v>
      </c>
      <c r="B29" s="29">
        <v>535387</v>
      </c>
      <c r="C29" s="28" t="s">
        <v>1035</v>
      </c>
      <c r="D29" s="28" t="s">
        <v>1037</v>
      </c>
      <c r="E29" s="28" t="s">
        <v>542</v>
      </c>
      <c r="F29" s="87">
        <v>100000</v>
      </c>
      <c r="G29" s="29">
        <v>17.600000000000001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44755</v>
      </c>
      <c r="B30" s="29">
        <v>540360</v>
      </c>
      <c r="C30" s="28" t="s">
        <v>990</v>
      </c>
      <c r="D30" s="28" t="s">
        <v>1038</v>
      </c>
      <c r="E30" s="28" t="s">
        <v>542</v>
      </c>
      <c r="F30" s="87">
        <v>45126</v>
      </c>
      <c r="G30" s="29">
        <v>50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44755</v>
      </c>
      <c r="B31" s="29">
        <v>539199</v>
      </c>
      <c r="C31" s="28" t="s">
        <v>945</v>
      </c>
      <c r="D31" s="28" t="s">
        <v>1039</v>
      </c>
      <c r="E31" s="28" t="s">
        <v>543</v>
      </c>
      <c r="F31" s="87">
        <v>35000</v>
      </c>
      <c r="G31" s="29">
        <v>88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44755</v>
      </c>
      <c r="B32" s="29">
        <v>539143</v>
      </c>
      <c r="C32" s="28" t="s">
        <v>886</v>
      </c>
      <c r="D32" s="28" t="s">
        <v>951</v>
      </c>
      <c r="E32" s="28" t="s">
        <v>543</v>
      </c>
      <c r="F32" s="87">
        <v>67100</v>
      </c>
      <c r="G32" s="29">
        <v>66.150000000000006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44755</v>
      </c>
      <c r="B33" s="29">
        <v>539143</v>
      </c>
      <c r="C33" s="28" t="s">
        <v>886</v>
      </c>
      <c r="D33" s="28" t="s">
        <v>921</v>
      </c>
      <c r="E33" s="28" t="s">
        <v>543</v>
      </c>
      <c r="F33" s="87">
        <v>74627</v>
      </c>
      <c r="G33" s="29">
        <v>66.150000000000006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44755</v>
      </c>
      <c r="B34" s="29">
        <v>539143</v>
      </c>
      <c r="C34" s="28" t="s">
        <v>886</v>
      </c>
      <c r="D34" s="28" t="s">
        <v>921</v>
      </c>
      <c r="E34" s="28" t="s">
        <v>542</v>
      </c>
      <c r="F34" s="87">
        <v>82947</v>
      </c>
      <c r="G34" s="29">
        <v>66.05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44755</v>
      </c>
      <c r="B35" s="29">
        <v>511557</v>
      </c>
      <c r="C35" s="28" t="s">
        <v>1040</v>
      </c>
      <c r="D35" s="28" t="s">
        <v>1041</v>
      </c>
      <c r="E35" s="28" t="s">
        <v>543</v>
      </c>
      <c r="F35" s="87">
        <v>2548686</v>
      </c>
      <c r="G35" s="29">
        <v>1.1599999999999999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44755</v>
      </c>
      <c r="B36" s="29">
        <v>511557</v>
      </c>
      <c r="C36" s="28" t="s">
        <v>1040</v>
      </c>
      <c r="D36" s="28" t="s">
        <v>1042</v>
      </c>
      <c r="E36" s="28" t="s">
        <v>542</v>
      </c>
      <c r="F36" s="87">
        <v>1400000</v>
      </c>
      <c r="G36" s="29">
        <v>1.1399999999999999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44755</v>
      </c>
      <c r="B37" s="29">
        <v>511557</v>
      </c>
      <c r="C37" s="28" t="s">
        <v>1040</v>
      </c>
      <c r="D37" s="28" t="s">
        <v>1043</v>
      </c>
      <c r="E37" s="28" t="s">
        <v>543</v>
      </c>
      <c r="F37" s="87">
        <v>4180932</v>
      </c>
      <c r="G37" s="29">
        <v>1.1499999999999999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44755</v>
      </c>
      <c r="B38" s="29">
        <v>540027</v>
      </c>
      <c r="C38" s="28" t="s">
        <v>1044</v>
      </c>
      <c r="D38" s="28" t="s">
        <v>1045</v>
      </c>
      <c r="E38" s="28" t="s">
        <v>542</v>
      </c>
      <c r="F38" s="87">
        <v>57000</v>
      </c>
      <c r="G38" s="29">
        <v>202.2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44755</v>
      </c>
      <c r="B39" s="29">
        <v>543285</v>
      </c>
      <c r="C39" s="28" t="s">
        <v>1046</v>
      </c>
      <c r="D39" s="28" t="s">
        <v>1047</v>
      </c>
      <c r="E39" s="28" t="s">
        <v>543</v>
      </c>
      <c r="F39" s="87">
        <v>30000</v>
      </c>
      <c r="G39" s="29">
        <v>26.55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44755</v>
      </c>
      <c r="B40" s="29">
        <v>543285</v>
      </c>
      <c r="C40" s="28" t="s">
        <v>1046</v>
      </c>
      <c r="D40" s="28" t="s">
        <v>1048</v>
      </c>
      <c r="E40" s="28" t="s">
        <v>543</v>
      </c>
      <c r="F40" s="87">
        <v>36000</v>
      </c>
      <c r="G40" s="29">
        <v>26.8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44755</v>
      </c>
      <c r="B41" s="29">
        <v>543285</v>
      </c>
      <c r="C41" s="28" t="s">
        <v>1046</v>
      </c>
      <c r="D41" s="28" t="s">
        <v>1049</v>
      </c>
      <c r="E41" s="28" t="s">
        <v>542</v>
      </c>
      <c r="F41" s="87">
        <v>42000</v>
      </c>
      <c r="G41" s="29">
        <v>26.67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44755</v>
      </c>
      <c r="B42" s="29">
        <v>543285</v>
      </c>
      <c r="C42" s="28" t="s">
        <v>1046</v>
      </c>
      <c r="D42" s="28" t="s">
        <v>1050</v>
      </c>
      <c r="E42" s="28" t="s">
        <v>542</v>
      </c>
      <c r="F42" s="87">
        <v>48000</v>
      </c>
      <c r="G42" s="29">
        <v>26.63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44755</v>
      </c>
      <c r="B43" s="29">
        <v>543285</v>
      </c>
      <c r="C43" s="28" t="s">
        <v>1046</v>
      </c>
      <c r="D43" s="28" t="s">
        <v>1051</v>
      </c>
      <c r="E43" s="28" t="s">
        <v>542</v>
      </c>
      <c r="F43" s="87">
        <v>30000</v>
      </c>
      <c r="G43" s="29">
        <v>28.39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44755</v>
      </c>
      <c r="B44" s="29">
        <v>541556</v>
      </c>
      <c r="C44" s="28" t="s">
        <v>458</v>
      </c>
      <c r="D44" s="28" t="s">
        <v>1052</v>
      </c>
      <c r="E44" s="28" t="s">
        <v>543</v>
      </c>
      <c r="F44" s="87">
        <v>1925000</v>
      </c>
      <c r="G44" s="29">
        <v>235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44755</v>
      </c>
      <c r="B45" s="29">
        <v>540821</v>
      </c>
      <c r="C45" s="28" t="s">
        <v>1053</v>
      </c>
      <c r="D45" s="28" t="s">
        <v>1054</v>
      </c>
      <c r="E45" s="28" t="s">
        <v>543</v>
      </c>
      <c r="F45" s="87">
        <v>700000</v>
      </c>
      <c r="G45" s="29">
        <v>12.08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44755</v>
      </c>
      <c r="B46" s="29">
        <v>540821</v>
      </c>
      <c r="C46" s="28" t="s">
        <v>1053</v>
      </c>
      <c r="D46" s="28" t="s">
        <v>1055</v>
      </c>
      <c r="E46" s="28" t="s">
        <v>543</v>
      </c>
      <c r="F46" s="87">
        <v>678155</v>
      </c>
      <c r="G46" s="29">
        <v>12.08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44755</v>
      </c>
      <c r="B47" s="29">
        <v>543541</v>
      </c>
      <c r="C47" s="28" t="s">
        <v>991</v>
      </c>
      <c r="D47" s="28" t="s">
        <v>992</v>
      </c>
      <c r="E47" s="28" t="s">
        <v>543</v>
      </c>
      <c r="F47" s="87">
        <v>24000</v>
      </c>
      <c r="G47" s="29">
        <v>16.2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44755</v>
      </c>
      <c r="B48" s="29">
        <v>543541</v>
      </c>
      <c r="C48" s="28" t="s">
        <v>991</v>
      </c>
      <c r="D48" s="28" t="s">
        <v>992</v>
      </c>
      <c r="E48" s="28" t="s">
        <v>542</v>
      </c>
      <c r="F48" s="87">
        <v>72000</v>
      </c>
      <c r="G48" s="29">
        <v>16.079999999999998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44755</v>
      </c>
      <c r="B49" s="29">
        <v>543541</v>
      </c>
      <c r="C49" s="28" t="s">
        <v>991</v>
      </c>
      <c r="D49" s="28" t="s">
        <v>1056</v>
      </c>
      <c r="E49" s="28" t="s">
        <v>542</v>
      </c>
      <c r="F49" s="87">
        <v>40000</v>
      </c>
      <c r="G49" s="29">
        <v>16.18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44755</v>
      </c>
      <c r="B50" s="29">
        <v>531370</v>
      </c>
      <c r="C50" s="28" t="s">
        <v>971</v>
      </c>
      <c r="D50" s="28" t="s">
        <v>1057</v>
      </c>
      <c r="E50" s="28" t="s">
        <v>543</v>
      </c>
      <c r="F50" s="87">
        <v>27472</v>
      </c>
      <c r="G50" s="29">
        <v>28.2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44755</v>
      </c>
      <c r="B51" s="29">
        <v>541228</v>
      </c>
      <c r="C51" s="28" t="s">
        <v>993</v>
      </c>
      <c r="D51" s="28" t="s">
        <v>1058</v>
      </c>
      <c r="E51" s="28" t="s">
        <v>542</v>
      </c>
      <c r="F51" s="87">
        <v>52000</v>
      </c>
      <c r="G51" s="29">
        <v>11.14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44755</v>
      </c>
      <c r="B52" s="29">
        <v>541228</v>
      </c>
      <c r="C52" s="28" t="s">
        <v>993</v>
      </c>
      <c r="D52" s="28" t="s">
        <v>994</v>
      </c>
      <c r="E52" s="28" t="s">
        <v>543</v>
      </c>
      <c r="F52" s="87">
        <v>96000</v>
      </c>
      <c r="G52" s="29">
        <v>11.14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44755</v>
      </c>
      <c r="B53" s="29">
        <v>536672</v>
      </c>
      <c r="C53" s="28" t="s">
        <v>907</v>
      </c>
      <c r="D53" s="28" t="s">
        <v>1059</v>
      </c>
      <c r="E53" s="28" t="s">
        <v>543</v>
      </c>
      <c r="F53" s="87">
        <v>95000</v>
      </c>
      <c r="G53" s="29">
        <v>46.5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44755</v>
      </c>
      <c r="B54" s="29">
        <v>536672</v>
      </c>
      <c r="C54" s="28" t="s">
        <v>907</v>
      </c>
      <c r="D54" s="28" t="s">
        <v>1055</v>
      </c>
      <c r="E54" s="28" t="s">
        <v>543</v>
      </c>
      <c r="F54" s="87">
        <v>104003</v>
      </c>
      <c r="G54" s="29">
        <v>46.5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44755</v>
      </c>
      <c r="B55" s="29" t="s">
        <v>691</v>
      </c>
      <c r="C55" s="28" t="s">
        <v>1060</v>
      </c>
      <c r="D55" s="28" t="s">
        <v>1061</v>
      </c>
      <c r="E55" s="28" t="s">
        <v>542</v>
      </c>
      <c r="F55" s="87">
        <v>949963</v>
      </c>
      <c r="G55" s="29">
        <v>41.09</v>
      </c>
      <c r="H55" s="29" t="s">
        <v>821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44755</v>
      </c>
      <c r="B56" s="29" t="s">
        <v>1062</v>
      </c>
      <c r="C56" s="28" t="s">
        <v>1063</v>
      </c>
      <c r="D56" s="28" t="s">
        <v>946</v>
      </c>
      <c r="E56" s="28" t="s">
        <v>542</v>
      </c>
      <c r="F56" s="87">
        <v>245661</v>
      </c>
      <c r="G56" s="29">
        <v>468.52</v>
      </c>
      <c r="H56" s="29" t="s">
        <v>821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44755</v>
      </c>
      <c r="B57" s="29" t="s">
        <v>1064</v>
      </c>
      <c r="C57" s="28" t="s">
        <v>1065</v>
      </c>
      <c r="D57" s="28" t="s">
        <v>1066</v>
      </c>
      <c r="E57" s="28" t="s">
        <v>542</v>
      </c>
      <c r="F57" s="87">
        <v>52500</v>
      </c>
      <c r="G57" s="29">
        <v>97</v>
      </c>
      <c r="H57" s="29" t="s">
        <v>821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44755</v>
      </c>
      <c r="B58" s="29" t="s">
        <v>1067</v>
      </c>
      <c r="C58" s="28" t="s">
        <v>1068</v>
      </c>
      <c r="D58" s="28" t="s">
        <v>1069</v>
      </c>
      <c r="E58" s="28" t="s">
        <v>542</v>
      </c>
      <c r="F58" s="87">
        <v>32000</v>
      </c>
      <c r="G58" s="29">
        <v>30</v>
      </c>
      <c r="H58" s="29" t="s">
        <v>821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44755</v>
      </c>
      <c r="B59" s="29" t="s">
        <v>1067</v>
      </c>
      <c r="C59" s="28" t="s">
        <v>1068</v>
      </c>
      <c r="D59" s="28" t="s">
        <v>1070</v>
      </c>
      <c r="E59" s="28" t="s">
        <v>542</v>
      </c>
      <c r="F59" s="87">
        <v>36000</v>
      </c>
      <c r="G59" s="29">
        <v>29.33</v>
      </c>
      <c r="H59" s="29" t="s">
        <v>821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44755</v>
      </c>
      <c r="B60" s="29" t="s">
        <v>1071</v>
      </c>
      <c r="C60" s="28" t="s">
        <v>1072</v>
      </c>
      <c r="D60" s="28" t="s">
        <v>1073</v>
      </c>
      <c r="E60" s="28" t="s">
        <v>542</v>
      </c>
      <c r="F60" s="87">
        <v>280000</v>
      </c>
      <c r="G60" s="29">
        <v>15.95</v>
      </c>
      <c r="H60" s="29" t="s">
        <v>821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44755</v>
      </c>
      <c r="B61" s="29" t="s">
        <v>1071</v>
      </c>
      <c r="C61" s="28" t="s">
        <v>1072</v>
      </c>
      <c r="D61" s="28" t="s">
        <v>1074</v>
      </c>
      <c r="E61" s="28" t="s">
        <v>542</v>
      </c>
      <c r="F61" s="87">
        <v>240000</v>
      </c>
      <c r="G61" s="29">
        <v>15.95</v>
      </c>
      <c r="H61" s="29" t="s">
        <v>821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44755</v>
      </c>
      <c r="B62" s="29" t="s">
        <v>1075</v>
      </c>
      <c r="C62" s="28" t="s">
        <v>1076</v>
      </c>
      <c r="D62" s="28" t="s">
        <v>1077</v>
      </c>
      <c r="E62" s="28" t="s">
        <v>542</v>
      </c>
      <c r="F62" s="87">
        <v>63393</v>
      </c>
      <c r="G62" s="29">
        <v>28.17</v>
      </c>
      <c r="H62" s="29" t="s">
        <v>821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44755</v>
      </c>
      <c r="B63" s="29" t="s">
        <v>972</v>
      </c>
      <c r="C63" s="28" t="s">
        <v>973</v>
      </c>
      <c r="D63" s="28" t="s">
        <v>1000</v>
      </c>
      <c r="E63" s="28" t="s">
        <v>542</v>
      </c>
      <c r="F63" s="87">
        <v>1235068</v>
      </c>
      <c r="G63" s="29">
        <v>66.19</v>
      </c>
      <c r="H63" s="29" t="s">
        <v>821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44755</v>
      </c>
      <c r="B64" s="29" t="s">
        <v>972</v>
      </c>
      <c r="C64" s="28" t="s">
        <v>973</v>
      </c>
      <c r="D64" s="28" t="s">
        <v>1078</v>
      </c>
      <c r="E64" s="28" t="s">
        <v>542</v>
      </c>
      <c r="F64" s="87">
        <v>1592002</v>
      </c>
      <c r="G64" s="29">
        <v>67.17</v>
      </c>
      <c r="H64" s="29" t="s">
        <v>821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44755</v>
      </c>
      <c r="B65" s="29" t="s">
        <v>972</v>
      </c>
      <c r="C65" s="28" t="s">
        <v>973</v>
      </c>
      <c r="D65" s="28" t="s">
        <v>946</v>
      </c>
      <c r="E65" s="28" t="s">
        <v>542</v>
      </c>
      <c r="F65" s="87">
        <v>1025053</v>
      </c>
      <c r="G65" s="29">
        <v>66.5</v>
      </c>
      <c r="H65" s="29" t="s">
        <v>821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44755</v>
      </c>
      <c r="B66" s="29" t="s">
        <v>1079</v>
      </c>
      <c r="C66" s="28" t="s">
        <v>1080</v>
      </c>
      <c r="D66" s="28" t="s">
        <v>1081</v>
      </c>
      <c r="E66" s="28" t="s">
        <v>542</v>
      </c>
      <c r="F66" s="87">
        <v>38400</v>
      </c>
      <c r="G66" s="29">
        <v>83.3</v>
      </c>
      <c r="H66" s="29" t="s">
        <v>821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44755</v>
      </c>
      <c r="B67" s="29" t="s">
        <v>492</v>
      </c>
      <c r="C67" s="28" t="s">
        <v>1082</v>
      </c>
      <c r="D67" s="28" t="s">
        <v>1083</v>
      </c>
      <c r="E67" s="28" t="s">
        <v>542</v>
      </c>
      <c r="F67" s="87">
        <v>791169</v>
      </c>
      <c r="G67" s="29">
        <v>502.92</v>
      </c>
      <c r="H67" s="29" t="s">
        <v>821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44755</v>
      </c>
      <c r="B68" s="29" t="s">
        <v>1002</v>
      </c>
      <c r="C68" s="28" t="s">
        <v>1003</v>
      </c>
      <c r="D68" s="28" t="s">
        <v>1084</v>
      </c>
      <c r="E68" s="28" t="s">
        <v>542</v>
      </c>
      <c r="F68" s="87">
        <v>3233355</v>
      </c>
      <c r="G68" s="29">
        <v>1.08</v>
      </c>
      <c r="H68" s="29" t="s">
        <v>821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44755</v>
      </c>
      <c r="B69" s="29" t="s">
        <v>1085</v>
      </c>
      <c r="C69" s="28" t="s">
        <v>1086</v>
      </c>
      <c r="D69" s="28" t="s">
        <v>1087</v>
      </c>
      <c r="E69" s="28" t="s">
        <v>542</v>
      </c>
      <c r="F69" s="87">
        <v>58000</v>
      </c>
      <c r="G69" s="29">
        <v>34.5</v>
      </c>
      <c r="H69" s="29" t="s">
        <v>821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44755</v>
      </c>
      <c r="B70" s="29" t="s">
        <v>530</v>
      </c>
      <c r="C70" s="28" t="s">
        <v>1088</v>
      </c>
      <c r="D70" s="28" t="s">
        <v>1089</v>
      </c>
      <c r="E70" s="28" t="s">
        <v>542</v>
      </c>
      <c r="F70" s="87">
        <v>936218</v>
      </c>
      <c r="G70" s="29">
        <v>1540</v>
      </c>
      <c r="H70" s="29" t="s">
        <v>821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44755</v>
      </c>
      <c r="B71" s="29" t="s">
        <v>691</v>
      </c>
      <c r="C71" s="28" t="s">
        <v>1060</v>
      </c>
      <c r="D71" s="28" t="s">
        <v>1061</v>
      </c>
      <c r="E71" s="28" t="s">
        <v>543</v>
      </c>
      <c r="F71" s="87">
        <v>949963</v>
      </c>
      <c r="G71" s="29">
        <v>41.76</v>
      </c>
      <c r="H71" s="29" t="s">
        <v>821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44755</v>
      </c>
      <c r="B72" s="29" t="s">
        <v>691</v>
      </c>
      <c r="C72" s="28" t="s">
        <v>1060</v>
      </c>
      <c r="D72" s="28" t="s">
        <v>1083</v>
      </c>
      <c r="E72" s="28" t="s">
        <v>543</v>
      </c>
      <c r="F72" s="87">
        <v>1899600</v>
      </c>
      <c r="G72" s="29">
        <v>40.98</v>
      </c>
      <c r="H72" s="29" t="s">
        <v>821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44755</v>
      </c>
      <c r="B73" s="29" t="s">
        <v>1090</v>
      </c>
      <c r="C73" s="28" t="s">
        <v>1091</v>
      </c>
      <c r="D73" s="28" t="s">
        <v>1092</v>
      </c>
      <c r="E73" s="28" t="s">
        <v>543</v>
      </c>
      <c r="F73" s="87">
        <v>296542</v>
      </c>
      <c r="G73" s="29">
        <v>4.18</v>
      </c>
      <c r="H73" s="29" t="s">
        <v>821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44755</v>
      </c>
      <c r="B74" s="29" t="s">
        <v>1062</v>
      </c>
      <c r="C74" s="28" t="s">
        <v>1063</v>
      </c>
      <c r="D74" s="28" t="s">
        <v>946</v>
      </c>
      <c r="E74" s="28" t="s">
        <v>543</v>
      </c>
      <c r="F74" s="87">
        <v>245661</v>
      </c>
      <c r="G74" s="29">
        <v>469.24</v>
      </c>
      <c r="H74" s="29" t="s">
        <v>821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44755</v>
      </c>
      <c r="B75" s="29" t="s">
        <v>995</v>
      </c>
      <c r="C75" s="28" t="s">
        <v>996</v>
      </c>
      <c r="D75" s="28" t="s">
        <v>1001</v>
      </c>
      <c r="E75" s="28" t="s">
        <v>543</v>
      </c>
      <c r="F75" s="87">
        <v>105000</v>
      </c>
      <c r="G75" s="29">
        <v>13.39</v>
      </c>
      <c r="H75" s="29" t="s">
        <v>821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44755</v>
      </c>
      <c r="B76" s="29" t="s">
        <v>1064</v>
      </c>
      <c r="C76" s="28" t="s">
        <v>1065</v>
      </c>
      <c r="D76" s="28" t="s">
        <v>1093</v>
      </c>
      <c r="E76" s="28" t="s">
        <v>543</v>
      </c>
      <c r="F76" s="87">
        <v>52500</v>
      </c>
      <c r="G76" s="29">
        <v>97</v>
      </c>
      <c r="H76" s="29" t="s">
        <v>821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44755</v>
      </c>
      <c r="B77" s="29" t="s">
        <v>1067</v>
      </c>
      <c r="C77" s="28" t="s">
        <v>1068</v>
      </c>
      <c r="D77" s="28" t="s">
        <v>1094</v>
      </c>
      <c r="E77" s="28" t="s">
        <v>543</v>
      </c>
      <c r="F77" s="87">
        <v>32000</v>
      </c>
      <c r="G77" s="29">
        <v>30</v>
      </c>
      <c r="H77" s="29" t="s">
        <v>821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44755</v>
      </c>
      <c r="B78" s="29" t="s">
        <v>997</v>
      </c>
      <c r="C78" s="28" t="s">
        <v>998</v>
      </c>
      <c r="D78" s="28" t="s">
        <v>999</v>
      </c>
      <c r="E78" s="28" t="s">
        <v>543</v>
      </c>
      <c r="F78" s="87">
        <v>116650</v>
      </c>
      <c r="G78" s="29">
        <v>32.1</v>
      </c>
      <c r="H78" s="29" t="s">
        <v>821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44755</v>
      </c>
      <c r="B79" s="29" t="s">
        <v>1071</v>
      </c>
      <c r="C79" s="28" t="s">
        <v>1072</v>
      </c>
      <c r="D79" s="28" t="s">
        <v>1095</v>
      </c>
      <c r="E79" s="28" t="s">
        <v>543</v>
      </c>
      <c r="F79" s="87">
        <v>520000</v>
      </c>
      <c r="G79" s="29">
        <v>15.95</v>
      </c>
      <c r="H79" s="29" t="s">
        <v>821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44755</v>
      </c>
      <c r="B80" s="29" t="s">
        <v>1075</v>
      </c>
      <c r="C80" s="28" t="s">
        <v>1076</v>
      </c>
      <c r="D80" s="28" t="s">
        <v>1077</v>
      </c>
      <c r="E80" s="28" t="s">
        <v>543</v>
      </c>
      <c r="F80" s="87">
        <v>121574</v>
      </c>
      <c r="G80" s="29">
        <v>27.33</v>
      </c>
      <c r="H80" s="29" t="s">
        <v>821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44755</v>
      </c>
      <c r="B81" s="29" t="s">
        <v>972</v>
      </c>
      <c r="C81" s="28" t="s">
        <v>973</v>
      </c>
      <c r="D81" s="28" t="s">
        <v>946</v>
      </c>
      <c r="E81" s="28" t="s">
        <v>543</v>
      </c>
      <c r="F81" s="87">
        <v>1025053</v>
      </c>
      <c r="G81" s="29">
        <v>66.540000000000006</v>
      </c>
      <c r="H81" s="29" t="s">
        <v>821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44755</v>
      </c>
      <c r="B82" s="29" t="s">
        <v>972</v>
      </c>
      <c r="C82" s="28" t="s">
        <v>973</v>
      </c>
      <c r="D82" s="28" t="s">
        <v>1078</v>
      </c>
      <c r="E82" s="28" t="s">
        <v>543</v>
      </c>
      <c r="F82" s="87">
        <v>1420489</v>
      </c>
      <c r="G82" s="29">
        <v>67.19</v>
      </c>
      <c r="H82" s="29" t="s">
        <v>821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44755</v>
      </c>
      <c r="B83" s="29" t="s">
        <v>972</v>
      </c>
      <c r="C83" s="28" t="s">
        <v>973</v>
      </c>
      <c r="D83" s="28" t="s">
        <v>1000</v>
      </c>
      <c r="E83" s="28" t="s">
        <v>543</v>
      </c>
      <c r="F83" s="87">
        <v>615068</v>
      </c>
      <c r="G83" s="29">
        <v>66.290000000000006</v>
      </c>
      <c r="H83" s="29" t="s">
        <v>821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44755</v>
      </c>
      <c r="B84" s="29" t="s">
        <v>458</v>
      </c>
      <c r="C84" s="28" t="s">
        <v>1096</v>
      </c>
      <c r="D84" s="28" t="s">
        <v>1052</v>
      </c>
      <c r="E84" s="28" t="s">
        <v>543</v>
      </c>
      <c r="F84" s="87">
        <v>3118101</v>
      </c>
      <c r="G84" s="29">
        <v>235</v>
      </c>
      <c r="H84" s="29" t="s">
        <v>821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44755</v>
      </c>
      <c r="B85" s="29" t="s">
        <v>1079</v>
      </c>
      <c r="C85" s="28" t="s">
        <v>1080</v>
      </c>
      <c r="D85" s="28" t="s">
        <v>1097</v>
      </c>
      <c r="E85" s="28" t="s">
        <v>543</v>
      </c>
      <c r="F85" s="87">
        <v>36800</v>
      </c>
      <c r="G85" s="29">
        <v>83.23</v>
      </c>
      <c r="H85" s="29" t="s">
        <v>821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44755</v>
      </c>
      <c r="B86" s="29" t="s">
        <v>1002</v>
      </c>
      <c r="C86" s="28" t="s">
        <v>1003</v>
      </c>
      <c r="D86" s="28" t="s">
        <v>1004</v>
      </c>
      <c r="E86" s="28" t="s">
        <v>543</v>
      </c>
      <c r="F86" s="87">
        <v>12516837</v>
      </c>
      <c r="G86" s="29">
        <v>1.07</v>
      </c>
      <c r="H86" s="29" t="s">
        <v>821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44755</v>
      </c>
      <c r="B87" s="29" t="s">
        <v>1002</v>
      </c>
      <c r="C87" s="28" t="s">
        <v>1003</v>
      </c>
      <c r="D87" s="28" t="s">
        <v>1084</v>
      </c>
      <c r="E87" s="28" t="s">
        <v>543</v>
      </c>
      <c r="F87" s="87">
        <v>3233355</v>
      </c>
      <c r="G87" s="29">
        <v>1.24</v>
      </c>
      <c r="H87" s="29" t="s">
        <v>821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44755</v>
      </c>
      <c r="B88" s="29" t="s">
        <v>1085</v>
      </c>
      <c r="C88" s="28" t="s">
        <v>1086</v>
      </c>
      <c r="D88" s="28" t="s">
        <v>1098</v>
      </c>
      <c r="E88" s="28" t="s">
        <v>543</v>
      </c>
      <c r="F88" s="87">
        <v>58000</v>
      </c>
      <c r="G88" s="29">
        <v>34.5</v>
      </c>
      <c r="H88" s="29" t="s">
        <v>821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44755</v>
      </c>
      <c r="B89" s="29" t="s">
        <v>530</v>
      </c>
      <c r="C89" s="28" t="s">
        <v>1088</v>
      </c>
      <c r="D89" s="28" t="s">
        <v>1099</v>
      </c>
      <c r="E89" s="28" t="s">
        <v>543</v>
      </c>
      <c r="F89" s="87">
        <v>807322</v>
      </c>
      <c r="G89" s="29">
        <v>1540.21</v>
      </c>
      <c r="H89" s="29" t="s">
        <v>821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5"/>
  <sheetViews>
    <sheetView zoomScale="85" zoomScaleNormal="85" workbookViewId="0">
      <selection activeCell="I21" sqref="I21:J2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44756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6"/>
      <c r="D10" s="313" t="s">
        <v>75</v>
      </c>
      <c r="E10" s="314" t="s">
        <v>559</v>
      </c>
      <c r="F10" s="251" t="s">
        <v>836</v>
      </c>
      <c r="G10" s="251">
        <v>635</v>
      </c>
      <c r="H10" s="251"/>
      <c r="I10" s="315" t="s">
        <v>835</v>
      </c>
      <c r="J10" s="322" t="s">
        <v>560</v>
      </c>
      <c r="K10" s="282"/>
      <c r="L10" s="283"/>
      <c r="M10" s="284"/>
      <c r="N10" s="282"/>
      <c r="O10" s="305"/>
      <c r="P10" s="282">
        <f>VLOOKUP(D10,'MidCap Intra'!B37:C588,2,0)</f>
        <v>643.5</v>
      </c>
      <c r="Q10" s="246"/>
      <c r="R10" s="246" t="s">
        <v>558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35">
        <v>2</v>
      </c>
      <c r="B11" s="334">
        <v>44719</v>
      </c>
      <c r="C11" s="382"/>
      <c r="D11" s="383" t="s">
        <v>122</v>
      </c>
      <c r="E11" s="384" t="s">
        <v>559</v>
      </c>
      <c r="F11" s="335">
        <v>2201</v>
      </c>
      <c r="G11" s="335">
        <v>2069</v>
      </c>
      <c r="H11" s="335">
        <v>2332</v>
      </c>
      <c r="I11" s="385" t="s">
        <v>839</v>
      </c>
      <c r="J11" s="386" t="s">
        <v>900</v>
      </c>
      <c r="K11" s="386">
        <f t="shared" ref="K11" si="0">H11-F11</f>
        <v>131</v>
      </c>
      <c r="L11" s="387">
        <f t="shared" ref="L11" si="1">(F11*-0.7)/100</f>
        <v>-15.406999999999998</v>
      </c>
      <c r="M11" s="388">
        <f t="shared" ref="M11" si="2">(K11+L11)/F11</f>
        <v>5.2518400726942298E-2</v>
      </c>
      <c r="N11" s="339" t="s">
        <v>557</v>
      </c>
      <c r="O11" s="364">
        <v>44746</v>
      </c>
      <c r="P11" s="339"/>
      <c r="Q11" s="246"/>
      <c r="R11" s="246" t="s">
        <v>558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35">
        <v>3</v>
      </c>
      <c r="B12" s="397">
        <v>44722</v>
      </c>
      <c r="C12" s="382"/>
      <c r="D12" s="383" t="s">
        <v>39</v>
      </c>
      <c r="E12" s="384" t="s">
        <v>559</v>
      </c>
      <c r="F12" s="335">
        <v>705</v>
      </c>
      <c r="G12" s="335">
        <v>670</v>
      </c>
      <c r="H12" s="335">
        <v>746</v>
      </c>
      <c r="I12" s="385" t="s">
        <v>835</v>
      </c>
      <c r="J12" s="386" t="s">
        <v>956</v>
      </c>
      <c r="K12" s="386">
        <f t="shared" ref="K12" si="3">H12-F12</f>
        <v>41</v>
      </c>
      <c r="L12" s="387">
        <f t="shared" ref="L12" si="4">(F12*-0.7)/100</f>
        <v>-4.9349999999999996</v>
      </c>
      <c r="M12" s="388">
        <f t="shared" ref="M12" si="5">(K12+L12)/F12</f>
        <v>5.1156028368794321E-2</v>
      </c>
      <c r="N12" s="339" t="s">
        <v>557</v>
      </c>
      <c r="O12" s="364">
        <v>44753</v>
      </c>
      <c r="P12" s="339"/>
      <c r="Q12" s="246"/>
      <c r="R12" s="246" t="s">
        <v>558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71">
        <v>4</v>
      </c>
      <c r="B13" s="372">
        <v>44733</v>
      </c>
      <c r="C13" s="373"/>
      <c r="D13" s="374" t="s">
        <v>201</v>
      </c>
      <c r="E13" s="375" t="s">
        <v>559</v>
      </c>
      <c r="F13" s="371">
        <v>980</v>
      </c>
      <c r="G13" s="371">
        <v>898</v>
      </c>
      <c r="H13" s="371">
        <v>1020</v>
      </c>
      <c r="I13" s="376" t="s">
        <v>843</v>
      </c>
      <c r="J13" s="319" t="s">
        <v>850</v>
      </c>
      <c r="K13" s="319">
        <f t="shared" ref="K13" si="6">H13-F13</f>
        <v>40</v>
      </c>
      <c r="L13" s="320">
        <f t="shared" ref="L13" si="7">(F13*-0.7)/100</f>
        <v>-6.86</v>
      </c>
      <c r="M13" s="378">
        <f t="shared" ref="M13" si="8">(K13+L13)/F13</f>
        <v>3.3816326530612242E-2</v>
      </c>
      <c r="N13" s="377" t="s">
        <v>557</v>
      </c>
      <c r="O13" s="379">
        <v>44739</v>
      </c>
      <c r="P13" s="377"/>
      <c r="Q13" s="246"/>
      <c r="R13" s="246" t="s">
        <v>558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35">
        <v>5</v>
      </c>
      <c r="B14" s="334">
        <v>44735</v>
      </c>
      <c r="C14" s="382"/>
      <c r="D14" s="383" t="s">
        <v>66</v>
      </c>
      <c r="E14" s="384" t="s">
        <v>559</v>
      </c>
      <c r="F14" s="335">
        <v>2070</v>
      </c>
      <c r="G14" s="335">
        <v>1940</v>
      </c>
      <c r="H14" s="335">
        <v>2195</v>
      </c>
      <c r="I14" s="385" t="s">
        <v>845</v>
      </c>
      <c r="J14" s="386" t="s">
        <v>899</v>
      </c>
      <c r="K14" s="386">
        <f t="shared" ref="K14" si="9">H14-F14</f>
        <v>125</v>
      </c>
      <c r="L14" s="387">
        <f t="shared" ref="L14" si="10">(F14*-0.7)/100</f>
        <v>-14.49</v>
      </c>
      <c r="M14" s="388">
        <f t="shared" ref="M14" si="11">(K14+L14)/F14</f>
        <v>5.3386473429951696E-2</v>
      </c>
      <c r="N14" s="339" t="s">
        <v>557</v>
      </c>
      <c r="O14" s="364">
        <v>44746</v>
      </c>
      <c r="P14" s="339"/>
      <c r="Q14" s="246"/>
      <c r="R14" s="246" t="s">
        <v>558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347">
        <v>6</v>
      </c>
      <c r="B15" s="344">
        <v>44740</v>
      </c>
      <c r="C15" s="355"/>
      <c r="D15" s="356" t="s">
        <v>113</v>
      </c>
      <c r="E15" s="357" t="s">
        <v>559</v>
      </c>
      <c r="F15" s="347" t="s">
        <v>851</v>
      </c>
      <c r="G15" s="347">
        <v>920</v>
      </c>
      <c r="H15" s="347"/>
      <c r="I15" s="358" t="s">
        <v>852</v>
      </c>
      <c r="J15" s="282" t="s">
        <v>560</v>
      </c>
      <c r="K15" s="348"/>
      <c r="L15" s="349"/>
      <c r="M15" s="350"/>
      <c r="N15" s="348"/>
      <c r="O15" s="351"/>
      <c r="P15" s="282">
        <f>VLOOKUP(D15,'MidCap Intra'!B47:C598,2,0)</f>
        <v>917.75</v>
      </c>
      <c r="Q15" s="246"/>
      <c r="R15" s="246" t="s">
        <v>558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63">
        <v>7</v>
      </c>
      <c r="B16" s="438">
        <v>44743</v>
      </c>
      <c r="C16" s="439"/>
      <c r="D16" s="440" t="s">
        <v>154</v>
      </c>
      <c r="E16" s="441" t="s">
        <v>559</v>
      </c>
      <c r="F16" s="363">
        <v>775</v>
      </c>
      <c r="G16" s="363">
        <v>730</v>
      </c>
      <c r="H16" s="363">
        <v>821.5</v>
      </c>
      <c r="I16" s="442" t="s">
        <v>892</v>
      </c>
      <c r="J16" s="386" t="s">
        <v>721</v>
      </c>
      <c r="K16" s="386">
        <f t="shared" ref="K16" si="12">H16-F16</f>
        <v>46.5</v>
      </c>
      <c r="L16" s="387">
        <f t="shared" ref="L16" si="13">(F16*-0.7)/100</f>
        <v>-5.4249999999999998</v>
      </c>
      <c r="M16" s="388">
        <f t="shared" ref="M16" si="14">(K16+L16)/F16</f>
        <v>5.3000000000000005E-2</v>
      </c>
      <c r="N16" s="339" t="s">
        <v>557</v>
      </c>
      <c r="O16" s="364">
        <v>44753</v>
      </c>
      <c r="P16" s="339"/>
      <c r="Q16" s="246"/>
      <c r="R16" s="246" t="s">
        <v>558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335">
        <v>8</v>
      </c>
      <c r="B17" s="334">
        <v>44743</v>
      </c>
      <c r="C17" s="382"/>
      <c r="D17" s="383" t="s">
        <v>64</v>
      </c>
      <c r="E17" s="384" t="s">
        <v>559</v>
      </c>
      <c r="F17" s="335">
        <v>11250</v>
      </c>
      <c r="G17" s="335">
        <v>10500</v>
      </c>
      <c r="H17" s="335">
        <v>11900</v>
      </c>
      <c r="I17" s="385" t="s">
        <v>893</v>
      </c>
      <c r="J17" s="386" t="s">
        <v>922</v>
      </c>
      <c r="K17" s="386">
        <f t="shared" ref="K17" si="15">H17-F17</f>
        <v>650</v>
      </c>
      <c r="L17" s="387">
        <f t="shared" ref="L17" si="16">(F17*-0.7)/100</f>
        <v>-78.749999999999986</v>
      </c>
      <c r="M17" s="388">
        <f t="shared" ref="M17" si="17">(K17+L17)/F17</f>
        <v>5.0777777777777776E-2</v>
      </c>
      <c r="N17" s="339" t="s">
        <v>557</v>
      </c>
      <c r="O17" s="364">
        <v>44748</v>
      </c>
      <c r="P17" s="339"/>
      <c r="Q17" s="246"/>
      <c r="R17" s="246" t="s">
        <v>558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347">
        <v>9</v>
      </c>
      <c r="B18" s="344">
        <v>44747</v>
      </c>
      <c r="C18" s="355"/>
      <c r="D18" s="356" t="s">
        <v>114</v>
      </c>
      <c r="E18" s="357" t="s">
        <v>559</v>
      </c>
      <c r="F18" s="347" t="s">
        <v>920</v>
      </c>
      <c r="G18" s="347">
        <v>2120</v>
      </c>
      <c r="H18" s="347"/>
      <c r="I18" s="358" t="s">
        <v>839</v>
      </c>
      <c r="J18" s="282" t="s">
        <v>560</v>
      </c>
      <c r="K18" s="348"/>
      <c r="L18" s="349"/>
      <c r="M18" s="350"/>
      <c r="N18" s="348"/>
      <c r="O18" s="351"/>
      <c r="P18" s="282">
        <f>VLOOKUP(D18,'MidCap Intra'!B50:C601,2,0)</f>
        <v>2165.0500000000002</v>
      </c>
      <c r="Q18" s="246"/>
      <c r="R18" s="246" t="s">
        <v>558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00">
        <v>10</v>
      </c>
      <c r="B19" s="401">
        <v>44748</v>
      </c>
      <c r="C19" s="402"/>
      <c r="D19" s="403" t="s">
        <v>466</v>
      </c>
      <c r="E19" s="404" t="s">
        <v>559</v>
      </c>
      <c r="F19" s="400">
        <v>128</v>
      </c>
      <c r="G19" s="400">
        <v>120</v>
      </c>
      <c r="H19" s="400">
        <v>133.5</v>
      </c>
      <c r="I19" s="405" t="s">
        <v>924</v>
      </c>
      <c r="J19" s="319" t="s">
        <v>949</v>
      </c>
      <c r="K19" s="319">
        <f t="shared" ref="K19" si="18">H19-F19</f>
        <v>5.5</v>
      </c>
      <c r="L19" s="320">
        <f t="shared" ref="L19" si="19">(F19*-0.7)/100</f>
        <v>-0.89599999999999991</v>
      </c>
      <c r="M19" s="378">
        <f t="shared" ref="M19" si="20">(K19+L19)/F19</f>
        <v>3.5968750000000001E-2</v>
      </c>
      <c r="N19" s="377" t="s">
        <v>557</v>
      </c>
      <c r="O19" s="379">
        <v>44750</v>
      </c>
      <c r="P19" s="377"/>
      <c r="Q19" s="246"/>
      <c r="R19" s="246" t="s">
        <v>558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49">
        <v>11</v>
      </c>
      <c r="B20" s="450">
        <v>44748</v>
      </c>
      <c r="C20" s="451"/>
      <c r="D20" s="452" t="s">
        <v>404</v>
      </c>
      <c r="E20" s="453" t="s">
        <v>559</v>
      </c>
      <c r="F20" s="449">
        <v>418.5</v>
      </c>
      <c r="G20" s="449">
        <v>384</v>
      </c>
      <c r="H20" s="449">
        <v>436.5</v>
      </c>
      <c r="I20" s="454" t="s">
        <v>925</v>
      </c>
      <c r="J20" s="455" t="s">
        <v>931</v>
      </c>
      <c r="K20" s="455">
        <f t="shared" ref="K20" si="21">H20-F20</f>
        <v>18</v>
      </c>
      <c r="L20" s="456">
        <f t="shared" ref="L20" si="22">(F20*-0.7)/100</f>
        <v>-2.9295</v>
      </c>
      <c r="M20" s="457">
        <f t="shared" ref="M20" si="23">(K20+L20)/F20</f>
        <v>3.601075268817204E-2</v>
      </c>
      <c r="N20" s="458" t="s">
        <v>557</v>
      </c>
      <c r="O20" s="459">
        <v>44749</v>
      </c>
      <c r="P20" s="458"/>
      <c r="Q20" s="246"/>
      <c r="R20" s="246" t="s">
        <v>558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51">
        <v>12</v>
      </c>
      <c r="B21" s="248">
        <v>44755</v>
      </c>
      <c r="C21" s="316"/>
      <c r="D21" s="313" t="s">
        <v>1010</v>
      </c>
      <c r="E21" s="314" t="s">
        <v>559</v>
      </c>
      <c r="F21" s="251" t="s">
        <v>1011</v>
      </c>
      <c r="G21" s="251">
        <v>67</v>
      </c>
      <c r="H21" s="251"/>
      <c r="I21" s="315" t="s">
        <v>1012</v>
      </c>
      <c r="J21" s="282" t="s">
        <v>560</v>
      </c>
      <c r="K21" s="282"/>
      <c r="L21" s="283"/>
      <c r="M21" s="284"/>
      <c r="N21" s="282"/>
      <c r="O21" s="305"/>
      <c r="P21" s="282"/>
      <c r="Q21" s="246"/>
      <c r="R21" s="246" t="s">
        <v>558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251">
        <v>13</v>
      </c>
      <c r="B22" s="248">
        <v>44755</v>
      </c>
      <c r="C22" s="316"/>
      <c r="D22" s="313" t="s">
        <v>309</v>
      </c>
      <c r="E22" s="314" t="s">
        <v>559</v>
      </c>
      <c r="F22" s="251" t="s">
        <v>1017</v>
      </c>
      <c r="G22" s="251">
        <v>2850</v>
      </c>
      <c r="H22" s="251"/>
      <c r="I22" s="315" t="s">
        <v>1018</v>
      </c>
      <c r="J22" s="282" t="s">
        <v>560</v>
      </c>
      <c r="K22" s="282"/>
      <c r="L22" s="283"/>
      <c r="M22" s="284"/>
      <c r="N22" s="282"/>
      <c r="O22" s="305"/>
      <c r="P22" s="282"/>
      <c r="Q22" s="246"/>
      <c r="R22" s="246" t="s">
        <v>558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ht="13.9" customHeight="1">
      <c r="A23" s="347"/>
      <c r="B23" s="344"/>
      <c r="C23" s="355"/>
      <c r="D23" s="356"/>
      <c r="E23" s="357"/>
      <c r="F23" s="347"/>
      <c r="G23" s="347"/>
      <c r="H23" s="347"/>
      <c r="I23" s="358"/>
      <c r="J23" s="348"/>
      <c r="K23" s="348"/>
      <c r="L23" s="349"/>
      <c r="M23" s="350"/>
      <c r="N23" s="348"/>
      <c r="O23" s="351"/>
      <c r="P23" s="349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07"/>
      <c r="B24" s="108"/>
      <c r="C24" s="109"/>
      <c r="D24" s="110"/>
      <c r="E24" s="111"/>
      <c r="F24" s="111"/>
      <c r="H24" s="111"/>
      <c r="I24" s="112"/>
      <c r="J24" s="113"/>
      <c r="K24" s="113"/>
      <c r="L24" s="114"/>
      <c r="M24" s="115"/>
      <c r="N24" s="116"/>
      <c r="O24" s="117"/>
      <c r="P24" s="11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107"/>
      <c r="B25" s="108"/>
      <c r="C25" s="109"/>
      <c r="D25" s="110"/>
      <c r="E25" s="111"/>
      <c r="F25" s="111"/>
      <c r="G25" s="107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561</v>
      </c>
      <c r="B26" s="120"/>
      <c r="C26" s="121"/>
      <c r="D26" s="122"/>
      <c r="E26" s="123"/>
      <c r="F26" s="123"/>
      <c r="G26" s="123"/>
      <c r="H26" s="123"/>
      <c r="I26" s="123"/>
      <c r="J26" s="124"/>
      <c r="K26" s="123"/>
      <c r="L26" s="125"/>
      <c r="M26" s="56"/>
      <c r="N26" s="124"/>
      <c r="O26" s="12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6" t="s">
        <v>562</v>
      </c>
      <c r="B27" s="119"/>
      <c r="C27" s="119"/>
      <c r="D27" s="119"/>
      <c r="E27" s="41"/>
      <c r="F27" s="127" t="s">
        <v>563</v>
      </c>
      <c r="G27" s="6"/>
      <c r="H27" s="6"/>
      <c r="I27" s="6"/>
      <c r="J27" s="128"/>
      <c r="K27" s="129"/>
      <c r="L27" s="129"/>
      <c r="M27" s="130"/>
      <c r="N27" s="1"/>
      <c r="O27" s="13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564</v>
      </c>
      <c r="B28" s="119"/>
      <c r="C28" s="119"/>
      <c r="D28" s="119" t="s">
        <v>820</v>
      </c>
      <c r="E28" s="6"/>
      <c r="F28" s="127" t="s">
        <v>565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/>
      <c r="B29" s="119"/>
      <c r="C29" s="119"/>
      <c r="D29" s="119"/>
      <c r="E29" s="6"/>
      <c r="F29" s="6"/>
      <c r="G29" s="6"/>
      <c r="H29" s="6"/>
      <c r="I29" s="6"/>
      <c r="J29" s="132"/>
      <c r="K29" s="129"/>
      <c r="L29" s="129"/>
      <c r="M29" s="6"/>
      <c r="N29" s="13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.75" customHeight="1">
      <c r="A30" s="1"/>
      <c r="B30" s="134" t="s">
        <v>566</v>
      </c>
      <c r="C30" s="134"/>
      <c r="D30" s="134"/>
      <c r="E30" s="134"/>
      <c r="F30" s="135"/>
      <c r="G30" s="6"/>
      <c r="H30" s="6"/>
      <c r="I30" s="136"/>
      <c r="J30" s="137"/>
      <c r="K30" s="138"/>
      <c r="L30" s="137"/>
      <c r="M30" s="6"/>
      <c r="N30" s="1"/>
      <c r="O30" s="1"/>
      <c r="P30" s="1"/>
      <c r="R30" s="56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5" t="s">
        <v>16</v>
      </c>
      <c r="B31" s="96" t="s">
        <v>534</v>
      </c>
      <c r="C31" s="98"/>
      <c r="D31" s="97" t="s">
        <v>545</v>
      </c>
      <c r="E31" s="96" t="s">
        <v>546</v>
      </c>
      <c r="F31" s="96" t="s">
        <v>547</v>
      </c>
      <c r="G31" s="96" t="s">
        <v>567</v>
      </c>
      <c r="H31" s="96" t="s">
        <v>549</v>
      </c>
      <c r="I31" s="96" t="s">
        <v>550</v>
      </c>
      <c r="J31" s="96" t="s">
        <v>551</v>
      </c>
      <c r="K31" s="96" t="s">
        <v>568</v>
      </c>
      <c r="L31" s="140" t="s">
        <v>553</v>
      </c>
      <c r="M31" s="98" t="s">
        <v>554</v>
      </c>
      <c r="N31" s="95" t="s">
        <v>555</v>
      </c>
      <c r="O31" s="288" t="s">
        <v>556</v>
      </c>
      <c r="P31" s="270"/>
      <c r="Q31" s="1"/>
      <c r="R31" s="285"/>
      <c r="S31" s="285"/>
      <c r="T31" s="285"/>
      <c r="U31" s="279"/>
      <c r="V31" s="279"/>
      <c r="W31" s="279"/>
      <c r="X31" s="279"/>
      <c r="Y31" s="279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s="369" customFormat="1" ht="15" customHeight="1">
      <c r="A32" s="360">
        <v>1</v>
      </c>
      <c r="B32" s="397">
        <v>44732</v>
      </c>
      <c r="C32" s="398"/>
      <c r="D32" s="399" t="s">
        <v>61</v>
      </c>
      <c r="E32" s="335" t="s">
        <v>559</v>
      </c>
      <c r="F32" s="335">
        <v>633.5</v>
      </c>
      <c r="G32" s="335">
        <v>615</v>
      </c>
      <c r="H32" s="335">
        <v>650.5</v>
      </c>
      <c r="I32" s="335" t="s">
        <v>842</v>
      </c>
      <c r="J32" s="339" t="s">
        <v>906</v>
      </c>
      <c r="K32" s="339">
        <f t="shared" ref="K32" si="24">H32-F32</f>
        <v>17</v>
      </c>
      <c r="L32" s="380">
        <f>(F32*-0.7)/100</f>
        <v>-4.4344999999999999</v>
      </c>
      <c r="M32" s="381">
        <f t="shared" ref="M32" si="25">(K32+L32)/F32</f>
        <v>1.9835043409629046E-2</v>
      </c>
      <c r="N32" s="339" t="s">
        <v>557</v>
      </c>
      <c r="O32" s="364">
        <v>44746</v>
      </c>
      <c r="P32" s="286"/>
      <c r="Q32" s="286"/>
      <c r="R32" s="287" t="s">
        <v>558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366"/>
      <c r="AI32" s="367"/>
      <c r="AJ32" s="368"/>
      <c r="AK32" s="368"/>
      <c r="AL32" s="368"/>
    </row>
    <row r="33" spans="1:38" s="369" customFormat="1" ht="15" customHeight="1">
      <c r="A33" s="360">
        <v>2</v>
      </c>
      <c r="B33" s="370">
        <v>44741</v>
      </c>
      <c r="C33" s="361"/>
      <c r="D33" s="362" t="s">
        <v>125</v>
      </c>
      <c r="E33" s="363" t="s">
        <v>559</v>
      </c>
      <c r="F33" s="363">
        <v>1118</v>
      </c>
      <c r="G33" s="363">
        <v>1085</v>
      </c>
      <c r="H33" s="363">
        <v>1155</v>
      </c>
      <c r="I33" s="363" t="s">
        <v>838</v>
      </c>
      <c r="J33" s="339" t="s">
        <v>901</v>
      </c>
      <c r="K33" s="339">
        <f t="shared" ref="K33" si="26">H33-F33</f>
        <v>37</v>
      </c>
      <c r="L33" s="380">
        <f>(F33*-0.7)/100</f>
        <v>-7.8259999999999987</v>
      </c>
      <c r="M33" s="381">
        <f t="shared" ref="M33" si="27">(K33+L33)/F33</f>
        <v>2.6094812164579605E-2</v>
      </c>
      <c r="N33" s="339" t="s">
        <v>557</v>
      </c>
      <c r="O33" s="364">
        <v>44746</v>
      </c>
      <c r="P33" s="286"/>
      <c r="Q33" s="286"/>
      <c r="R33" s="287" t="s">
        <v>558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366"/>
      <c r="AI33" s="367"/>
      <c r="AJ33" s="368"/>
      <c r="AK33" s="368"/>
      <c r="AL33" s="368"/>
    </row>
    <row r="34" spans="1:38" s="369" customFormat="1" ht="15" customHeight="1">
      <c r="A34" s="360">
        <v>3</v>
      </c>
      <c r="B34" s="370">
        <v>44743</v>
      </c>
      <c r="C34" s="361"/>
      <c r="D34" s="362" t="s">
        <v>890</v>
      </c>
      <c r="E34" s="363" t="s">
        <v>559</v>
      </c>
      <c r="F34" s="363">
        <v>700</v>
      </c>
      <c r="G34" s="363">
        <v>679</v>
      </c>
      <c r="H34" s="363">
        <v>720</v>
      </c>
      <c r="I34" s="363" t="s">
        <v>891</v>
      </c>
      <c r="J34" s="339" t="s">
        <v>840</v>
      </c>
      <c r="K34" s="339">
        <f t="shared" ref="K34" si="28">H34-F34</f>
        <v>20</v>
      </c>
      <c r="L34" s="380">
        <f>(F34*-0.07)/100</f>
        <v>-0.49000000000000005</v>
      </c>
      <c r="M34" s="381">
        <f t="shared" ref="M34:M36" si="29">(K34+L34)/F34</f>
        <v>2.7871428571428575E-2</v>
      </c>
      <c r="N34" s="339" t="s">
        <v>557</v>
      </c>
      <c r="O34" s="364">
        <v>44743</v>
      </c>
      <c r="P34" s="286"/>
      <c r="Q34" s="286"/>
      <c r="R34" s="287" t="s">
        <v>558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366"/>
      <c r="AI34" s="367"/>
      <c r="AJ34" s="368"/>
      <c r="AK34" s="368"/>
      <c r="AL34" s="368"/>
    </row>
    <row r="35" spans="1:38" s="354" customFormat="1" ht="15" customHeight="1">
      <c r="A35" s="360">
        <v>4</v>
      </c>
      <c r="B35" s="370">
        <v>44746</v>
      </c>
      <c r="C35" s="361"/>
      <c r="D35" s="362" t="s">
        <v>71</v>
      </c>
      <c r="E35" s="363" t="s">
        <v>559</v>
      </c>
      <c r="F35" s="363">
        <v>229</v>
      </c>
      <c r="G35" s="363">
        <v>224</v>
      </c>
      <c r="H35" s="363">
        <v>236</v>
      </c>
      <c r="I35" s="363" t="s">
        <v>902</v>
      </c>
      <c r="J35" s="339" t="s">
        <v>932</v>
      </c>
      <c r="K35" s="339">
        <f t="shared" ref="K35:K36" si="30">H35-F35</f>
        <v>7</v>
      </c>
      <c r="L35" s="380">
        <f>(F35*-0.7)/100</f>
        <v>-1.6029999999999998</v>
      </c>
      <c r="M35" s="381">
        <f t="shared" si="29"/>
        <v>2.3567685589519653E-2</v>
      </c>
      <c r="N35" s="339" t="s">
        <v>557</v>
      </c>
      <c r="O35" s="364">
        <v>44749</v>
      </c>
      <c r="P35" s="286"/>
      <c r="Q35" s="286"/>
      <c r="R35" s="287" t="s">
        <v>558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52"/>
      <c r="AJ35" s="353"/>
      <c r="AK35" s="353"/>
      <c r="AL35" s="353"/>
    </row>
    <row r="36" spans="1:38" s="354" customFormat="1" ht="15" customHeight="1">
      <c r="A36" s="360">
        <v>5</v>
      </c>
      <c r="B36" s="370">
        <v>44746</v>
      </c>
      <c r="C36" s="361"/>
      <c r="D36" s="362" t="s">
        <v>463</v>
      </c>
      <c r="E36" s="363" t="s">
        <v>559</v>
      </c>
      <c r="F36" s="363">
        <v>193.5</v>
      </c>
      <c r="G36" s="363">
        <v>187</v>
      </c>
      <c r="H36" s="363">
        <v>201</v>
      </c>
      <c r="I36" s="363" t="s">
        <v>903</v>
      </c>
      <c r="J36" s="339" t="s">
        <v>975</v>
      </c>
      <c r="K36" s="339">
        <f t="shared" si="30"/>
        <v>7.5</v>
      </c>
      <c r="L36" s="380">
        <f>(F36*-0.7)/100</f>
        <v>-1.3544999999999998</v>
      </c>
      <c r="M36" s="381">
        <f t="shared" si="29"/>
        <v>3.175968992248062E-2</v>
      </c>
      <c r="N36" s="339" t="s">
        <v>557</v>
      </c>
      <c r="O36" s="364">
        <v>44754</v>
      </c>
      <c r="P36" s="286"/>
      <c r="Q36" s="286"/>
      <c r="R36" s="287" t="s">
        <v>558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52"/>
      <c r="AJ36" s="353"/>
      <c r="AK36" s="353"/>
      <c r="AL36" s="353"/>
    </row>
    <row r="37" spans="1:38" s="354" customFormat="1" ht="15" customHeight="1">
      <c r="A37" s="406">
        <v>6</v>
      </c>
      <c r="B37" s="407">
        <v>44747</v>
      </c>
      <c r="C37" s="408"/>
      <c r="D37" s="409" t="s">
        <v>191</v>
      </c>
      <c r="E37" s="410" t="s">
        <v>559</v>
      </c>
      <c r="F37" s="410">
        <v>2160</v>
      </c>
      <c r="G37" s="410">
        <v>2085</v>
      </c>
      <c r="H37" s="410">
        <v>2085</v>
      </c>
      <c r="I37" s="410" t="s">
        <v>909</v>
      </c>
      <c r="J37" s="411" t="s">
        <v>910</v>
      </c>
      <c r="K37" s="411">
        <f t="shared" ref="K37:K38" si="31">H37-F37</f>
        <v>-75</v>
      </c>
      <c r="L37" s="412">
        <f>(F37*-0.07)/100</f>
        <v>-1.5120000000000002</v>
      </c>
      <c r="M37" s="413">
        <f t="shared" ref="M37:M38" si="32">(K37+L37)/F37</f>
        <v>-3.5422222222222223E-2</v>
      </c>
      <c r="N37" s="411" t="s">
        <v>569</v>
      </c>
      <c r="O37" s="414">
        <v>44747</v>
      </c>
      <c r="P37" s="286"/>
      <c r="Q37" s="286"/>
      <c r="R37" s="287" t="s">
        <v>558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52"/>
      <c r="AJ37" s="353"/>
      <c r="AK37" s="353"/>
      <c r="AL37" s="353"/>
    </row>
    <row r="38" spans="1:38" s="354" customFormat="1" ht="15" customHeight="1">
      <c r="A38" s="360">
        <v>7</v>
      </c>
      <c r="B38" s="370">
        <v>44747</v>
      </c>
      <c r="C38" s="361"/>
      <c r="D38" s="362" t="s">
        <v>325</v>
      </c>
      <c r="E38" s="363" t="s">
        <v>559</v>
      </c>
      <c r="F38" s="363">
        <v>734.5</v>
      </c>
      <c r="G38" s="363">
        <v>714</v>
      </c>
      <c r="H38" s="363">
        <v>751</v>
      </c>
      <c r="I38" s="363" t="s">
        <v>911</v>
      </c>
      <c r="J38" s="339" t="s">
        <v>597</v>
      </c>
      <c r="K38" s="339">
        <f t="shared" si="31"/>
        <v>16.5</v>
      </c>
      <c r="L38" s="380">
        <f>(F38*-0.07)/100</f>
        <v>-0.51415000000000011</v>
      </c>
      <c r="M38" s="381">
        <f t="shared" si="32"/>
        <v>2.1764261402314498E-2</v>
      </c>
      <c r="N38" s="339" t="s">
        <v>557</v>
      </c>
      <c r="O38" s="364">
        <v>44747</v>
      </c>
      <c r="P38" s="286"/>
      <c r="Q38" s="286"/>
      <c r="R38" s="287" t="s">
        <v>833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52"/>
      <c r="AJ38" s="353"/>
      <c r="AK38" s="353"/>
      <c r="AL38" s="353"/>
    </row>
    <row r="39" spans="1:38" s="369" customFormat="1" ht="15" customHeight="1">
      <c r="A39" s="360">
        <v>8</v>
      </c>
      <c r="B39" s="370">
        <v>44748</v>
      </c>
      <c r="C39" s="361"/>
      <c r="D39" s="362" t="s">
        <v>325</v>
      </c>
      <c r="E39" s="363" t="s">
        <v>559</v>
      </c>
      <c r="F39" s="363">
        <v>741</v>
      </c>
      <c r="G39" s="363">
        <v>720</v>
      </c>
      <c r="H39" s="363">
        <v>757</v>
      </c>
      <c r="I39" s="363" t="s">
        <v>923</v>
      </c>
      <c r="J39" s="339" t="s">
        <v>912</v>
      </c>
      <c r="K39" s="339">
        <f t="shared" ref="K39" si="33">H39-F39</f>
        <v>16</v>
      </c>
      <c r="L39" s="380">
        <f>(F39*-0.07)/100</f>
        <v>-0.51870000000000005</v>
      </c>
      <c r="M39" s="381">
        <f t="shared" ref="M39" si="34">(K39+L39)/F39</f>
        <v>2.0892442645074224E-2</v>
      </c>
      <c r="N39" s="339" t="s">
        <v>557</v>
      </c>
      <c r="O39" s="364">
        <v>44748</v>
      </c>
      <c r="P39" s="286"/>
      <c r="Q39" s="286"/>
      <c r="R39" s="287" t="s">
        <v>833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52"/>
      <c r="AJ39" s="353"/>
      <c r="AK39" s="368"/>
      <c r="AL39" s="368"/>
    </row>
    <row r="40" spans="1:38" s="369" customFormat="1" ht="15" customHeight="1">
      <c r="A40" s="360">
        <v>9</v>
      </c>
      <c r="B40" s="370">
        <v>44753</v>
      </c>
      <c r="C40" s="361"/>
      <c r="D40" s="362" t="s">
        <v>314</v>
      </c>
      <c r="E40" s="363" t="s">
        <v>559</v>
      </c>
      <c r="F40" s="363">
        <v>892.5</v>
      </c>
      <c r="G40" s="363">
        <v>870</v>
      </c>
      <c r="H40" s="363">
        <v>915</v>
      </c>
      <c r="I40" s="363" t="s">
        <v>957</v>
      </c>
      <c r="J40" s="339" t="s">
        <v>934</v>
      </c>
      <c r="K40" s="339">
        <f t="shared" ref="K40:K41" si="35">H40-F40</f>
        <v>22.5</v>
      </c>
      <c r="L40" s="380">
        <f>(F40*-0.07)/100</f>
        <v>-0.62475000000000014</v>
      </c>
      <c r="M40" s="381">
        <f t="shared" ref="M40:M41" si="36">(K40+L40)/F40</f>
        <v>2.4510084033613447E-2</v>
      </c>
      <c r="N40" s="339" t="s">
        <v>557</v>
      </c>
      <c r="O40" s="364">
        <v>44753</v>
      </c>
      <c r="P40" s="286"/>
      <c r="Q40" s="286"/>
      <c r="R40" s="287" t="s">
        <v>558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52"/>
      <c r="AJ40" s="353"/>
      <c r="AK40" s="368"/>
      <c r="AL40" s="368"/>
    </row>
    <row r="41" spans="1:38" s="369" customFormat="1" ht="15" customHeight="1">
      <c r="A41" s="443">
        <v>10</v>
      </c>
      <c r="B41" s="407">
        <v>44753</v>
      </c>
      <c r="C41" s="444"/>
      <c r="D41" s="445" t="s">
        <v>120</v>
      </c>
      <c r="E41" s="446" t="s">
        <v>559</v>
      </c>
      <c r="F41" s="446">
        <v>360.5</v>
      </c>
      <c r="G41" s="446">
        <v>348</v>
      </c>
      <c r="H41" s="446">
        <v>348</v>
      </c>
      <c r="I41" s="446" t="s">
        <v>962</v>
      </c>
      <c r="J41" s="411" t="s">
        <v>974</v>
      </c>
      <c r="K41" s="411">
        <f t="shared" si="35"/>
        <v>-12.5</v>
      </c>
      <c r="L41" s="412">
        <f>(F41*-0.07)/100</f>
        <v>-0.25235000000000002</v>
      </c>
      <c r="M41" s="413">
        <f t="shared" si="36"/>
        <v>-3.537406380027739E-2</v>
      </c>
      <c r="N41" s="411" t="s">
        <v>569</v>
      </c>
      <c r="O41" s="414">
        <v>44754</v>
      </c>
      <c r="P41" s="286"/>
      <c r="Q41" s="286"/>
      <c r="R41" s="287" t="s">
        <v>558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52"/>
      <c r="AJ41" s="353"/>
      <c r="AK41" s="368"/>
      <c r="AL41" s="368"/>
    </row>
    <row r="42" spans="1:38" s="369" customFormat="1" ht="15" customHeight="1">
      <c r="A42" s="343">
        <v>11</v>
      </c>
      <c r="B42" s="365">
        <v>44753</v>
      </c>
      <c r="C42" s="345"/>
      <c r="D42" s="346" t="s">
        <v>179</v>
      </c>
      <c r="E42" s="347" t="s">
        <v>559</v>
      </c>
      <c r="F42" s="347" t="s">
        <v>963</v>
      </c>
      <c r="G42" s="347">
        <v>210</v>
      </c>
      <c r="H42" s="347"/>
      <c r="I42" s="347" t="s">
        <v>964</v>
      </c>
      <c r="J42" s="282" t="s">
        <v>560</v>
      </c>
      <c r="K42" s="282"/>
      <c r="L42" s="283"/>
      <c r="M42" s="284"/>
      <c r="N42" s="282"/>
      <c r="O42" s="305"/>
      <c r="P42" s="286"/>
      <c r="Q42" s="286"/>
      <c r="R42" s="287" t="s">
        <v>558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52"/>
      <c r="AJ42" s="353"/>
      <c r="AK42" s="368"/>
      <c r="AL42" s="368"/>
    </row>
    <row r="43" spans="1:38" s="369" customFormat="1" ht="15" customHeight="1">
      <c r="A43" s="360">
        <v>12</v>
      </c>
      <c r="B43" s="370">
        <v>44754</v>
      </c>
      <c r="C43" s="361"/>
      <c r="D43" s="362" t="s">
        <v>314</v>
      </c>
      <c r="E43" s="363" t="s">
        <v>559</v>
      </c>
      <c r="F43" s="363">
        <v>900</v>
      </c>
      <c r="G43" s="363">
        <v>870</v>
      </c>
      <c r="H43" s="363">
        <v>922.5</v>
      </c>
      <c r="I43" s="363" t="s">
        <v>976</v>
      </c>
      <c r="J43" s="339" t="s">
        <v>934</v>
      </c>
      <c r="K43" s="339">
        <f t="shared" ref="K43" si="37">H43-F43</f>
        <v>22.5</v>
      </c>
      <c r="L43" s="380">
        <f>(F43*-0.7)/100</f>
        <v>-6.3</v>
      </c>
      <c r="M43" s="381">
        <f t="shared" ref="M43" si="38">(K43+L43)/F43</f>
        <v>1.7999999999999999E-2</v>
      </c>
      <c r="N43" s="339" t="s">
        <v>557</v>
      </c>
      <c r="O43" s="364">
        <v>44755</v>
      </c>
      <c r="P43" s="286"/>
      <c r="Q43" s="286"/>
      <c r="R43" s="287" t="s">
        <v>558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52"/>
      <c r="AJ43" s="353"/>
      <c r="AK43" s="368"/>
      <c r="AL43" s="368"/>
    </row>
    <row r="44" spans="1:38" s="369" customFormat="1" ht="15" customHeight="1">
      <c r="A44" s="343"/>
      <c r="B44" s="365"/>
      <c r="C44" s="345"/>
      <c r="D44" s="346"/>
      <c r="E44" s="347"/>
      <c r="F44" s="347"/>
      <c r="G44" s="347"/>
      <c r="H44" s="347"/>
      <c r="I44" s="347"/>
      <c r="J44" s="282"/>
      <c r="K44" s="282"/>
      <c r="L44" s="283"/>
      <c r="M44" s="284"/>
      <c r="N44" s="282"/>
      <c r="O44" s="305"/>
      <c r="P44" s="286"/>
      <c r="Q44" s="286"/>
      <c r="R44" s="287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52"/>
      <c r="AJ44" s="353"/>
      <c r="AK44" s="368"/>
      <c r="AL44" s="368"/>
    </row>
    <row r="45" spans="1:38" s="369" customFormat="1" ht="15" customHeight="1">
      <c r="A45" s="343"/>
      <c r="B45" s="365"/>
      <c r="C45" s="345"/>
      <c r="D45" s="346"/>
      <c r="E45" s="347"/>
      <c r="F45" s="347"/>
      <c r="G45" s="347"/>
      <c r="H45" s="347"/>
      <c r="I45" s="347"/>
      <c r="J45" s="282"/>
      <c r="K45" s="282"/>
      <c r="L45" s="283"/>
      <c r="M45" s="284"/>
      <c r="N45" s="282"/>
      <c r="O45" s="305"/>
      <c r="P45" s="286"/>
      <c r="Q45" s="286"/>
      <c r="R45" s="287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52"/>
      <c r="AJ45" s="353"/>
      <c r="AK45" s="368"/>
      <c r="AL45" s="368"/>
    </row>
    <row r="46" spans="1:38" s="354" customFormat="1" ht="15" customHeight="1">
      <c r="A46" s="343"/>
      <c r="B46" s="344"/>
      <c r="C46" s="345"/>
      <c r="D46" s="346"/>
      <c r="E46" s="347"/>
      <c r="F46" s="347"/>
      <c r="G46" s="347"/>
      <c r="H46" s="347"/>
      <c r="I46" s="347"/>
      <c r="J46" s="282"/>
      <c r="K46" s="282"/>
      <c r="L46" s="283"/>
      <c r="M46" s="284"/>
      <c r="N46" s="282"/>
      <c r="O46" s="305"/>
      <c r="P46" s="286"/>
      <c r="Q46" s="286"/>
      <c r="R46" s="287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52"/>
      <c r="AJ46" s="353"/>
      <c r="AK46" s="353"/>
      <c r="AL46" s="353"/>
    </row>
    <row r="47" spans="1:38" ht="15" customHeight="1">
      <c r="A47" s="289"/>
      <c r="B47" s="290"/>
      <c r="C47" s="291"/>
      <c r="D47" s="292"/>
      <c r="E47" s="293"/>
      <c r="F47" s="293"/>
      <c r="G47" s="293"/>
      <c r="H47" s="293"/>
      <c r="I47" s="293"/>
      <c r="J47" s="294"/>
      <c r="K47" s="294"/>
      <c r="L47" s="295"/>
      <c r="M47" s="296"/>
      <c r="N47" s="294"/>
      <c r="O47" s="297"/>
      <c r="P47" s="286"/>
      <c r="Q47" s="286"/>
      <c r="R47" s="287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1"/>
      <c r="AI47" s="1"/>
      <c r="AJ47" s="1"/>
      <c r="AK47" s="1"/>
      <c r="AL47" s="1"/>
    </row>
    <row r="48" spans="1:38" ht="44.25" customHeight="1">
      <c r="A48" s="119" t="s">
        <v>561</v>
      </c>
      <c r="B48" s="142"/>
      <c r="C48" s="142"/>
      <c r="D48" s="1"/>
      <c r="E48" s="6"/>
      <c r="F48" s="6"/>
      <c r="G48" s="6"/>
      <c r="H48" s="6" t="s">
        <v>573</v>
      </c>
      <c r="I48" s="6"/>
      <c r="J48" s="6"/>
      <c r="K48" s="115"/>
      <c r="L48" s="144"/>
      <c r="M48" s="115"/>
      <c r="N48" s="116"/>
      <c r="O48" s="115"/>
      <c r="P48" s="1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281"/>
      <c r="AD48" s="281"/>
      <c r="AE48" s="281"/>
      <c r="AF48" s="281"/>
      <c r="AG48" s="281"/>
      <c r="AH48" s="281"/>
    </row>
    <row r="49" spans="1:38" ht="12.75" customHeight="1">
      <c r="A49" s="126" t="s">
        <v>562</v>
      </c>
      <c r="B49" s="119"/>
      <c r="C49" s="119"/>
      <c r="D49" s="119"/>
      <c r="E49" s="41"/>
      <c r="F49" s="127" t="s">
        <v>563</v>
      </c>
      <c r="G49" s="56"/>
      <c r="H49" s="41"/>
      <c r="I49" s="56"/>
      <c r="J49" s="6"/>
      <c r="K49" s="145"/>
      <c r="L49" s="146"/>
      <c r="M49" s="6"/>
      <c r="N49" s="109"/>
      <c r="O49" s="147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26"/>
      <c r="B50" s="119"/>
      <c r="C50" s="119"/>
      <c r="D50" s="119"/>
      <c r="E50" s="6"/>
      <c r="F50" s="127" t="s">
        <v>565</v>
      </c>
      <c r="G50" s="56"/>
      <c r="H50" s="41"/>
      <c r="I50" s="56"/>
      <c r="J50" s="6"/>
      <c r="K50" s="145"/>
      <c r="L50" s="146"/>
      <c r="M50" s="6"/>
      <c r="N50" s="109"/>
      <c r="O50" s="147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19"/>
      <c r="B51" s="119"/>
      <c r="C51" s="119"/>
      <c r="D51" s="119"/>
      <c r="E51" s="6"/>
      <c r="F51" s="6"/>
      <c r="G51" s="6"/>
      <c r="H51" s="6"/>
      <c r="I51" s="6"/>
      <c r="J51" s="132"/>
      <c r="K51" s="129"/>
      <c r="L51" s="130"/>
      <c r="M51" s="6"/>
      <c r="N51" s="133"/>
      <c r="O51" s="1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2.75" customHeight="1">
      <c r="A52" s="148" t="s">
        <v>574</v>
      </c>
      <c r="B52" s="148"/>
      <c r="C52" s="148"/>
      <c r="D52" s="148"/>
      <c r="E52" s="6"/>
      <c r="F52" s="6"/>
      <c r="G52" s="6"/>
      <c r="H52" s="6"/>
      <c r="I52" s="6"/>
      <c r="J52" s="6"/>
      <c r="K52" s="6"/>
      <c r="L52" s="6"/>
      <c r="M52" s="6"/>
      <c r="N52" s="6"/>
      <c r="O52" s="2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38.25" customHeight="1">
      <c r="A53" s="96" t="s">
        <v>16</v>
      </c>
      <c r="B53" s="96" t="s">
        <v>534</v>
      </c>
      <c r="C53" s="96"/>
      <c r="D53" s="97" t="s">
        <v>545</v>
      </c>
      <c r="E53" s="96" t="s">
        <v>546</v>
      </c>
      <c r="F53" s="96" t="s">
        <v>547</v>
      </c>
      <c r="G53" s="96" t="s">
        <v>567</v>
      </c>
      <c r="H53" s="96" t="s">
        <v>549</v>
      </c>
      <c r="I53" s="96" t="s">
        <v>550</v>
      </c>
      <c r="J53" s="95" t="s">
        <v>551</v>
      </c>
      <c r="K53" s="149" t="s">
        <v>575</v>
      </c>
      <c r="L53" s="98" t="s">
        <v>553</v>
      </c>
      <c r="M53" s="149" t="s">
        <v>576</v>
      </c>
      <c r="N53" s="96" t="s">
        <v>577</v>
      </c>
      <c r="O53" s="95" t="s">
        <v>555</v>
      </c>
      <c r="P53" s="97" t="s">
        <v>556</v>
      </c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s="247" customFormat="1" ht="13.15" customHeight="1">
      <c r="A54" s="335">
        <v>1</v>
      </c>
      <c r="B54" s="334">
        <v>44739</v>
      </c>
      <c r="C54" s="336"/>
      <c r="D54" s="337" t="s">
        <v>848</v>
      </c>
      <c r="E54" s="335" t="s">
        <v>559</v>
      </c>
      <c r="F54" s="335">
        <v>2140</v>
      </c>
      <c r="G54" s="335">
        <v>2090</v>
      </c>
      <c r="H54" s="338">
        <v>2170</v>
      </c>
      <c r="I54" s="338" t="s">
        <v>849</v>
      </c>
      <c r="J54" s="339" t="s">
        <v>572</v>
      </c>
      <c r="K54" s="338">
        <f t="shared" ref="K54" si="39">H54-F54</f>
        <v>30</v>
      </c>
      <c r="L54" s="340">
        <f t="shared" ref="L54" si="40">(H54*N54)*0.07%</f>
        <v>379.75000000000006</v>
      </c>
      <c r="M54" s="341">
        <f t="shared" ref="M54" si="41">(K54*N54)-L54</f>
        <v>7120.25</v>
      </c>
      <c r="N54" s="338">
        <v>250</v>
      </c>
      <c r="O54" s="339" t="s">
        <v>557</v>
      </c>
      <c r="P54" s="334">
        <v>44743</v>
      </c>
      <c r="Q54" s="249"/>
      <c r="R54" s="253" t="s">
        <v>558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93"/>
      <c r="AG54" s="290"/>
      <c r="AH54" s="249"/>
      <c r="AI54" s="249"/>
      <c r="AJ54" s="293"/>
      <c r="AK54" s="293"/>
      <c r="AL54" s="293"/>
    </row>
    <row r="55" spans="1:38" s="247" customFormat="1" ht="13.15" customHeight="1">
      <c r="A55" s="335">
        <v>2</v>
      </c>
      <c r="B55" s="334">
        <v>44742</v>
      </c>
      <c r="C55" s="337"/>
      <c r="D55" s="337" t="s">
        <v>887</v>
      </c>
      <c r="E55" s="335" t="s">
        <v>559</v>
      </c>
      <c r="F55" s="335">
        <v>3720</v>
      </c>
      <c r="G55" s="335">
        <v>3620</v>
      </c>
      <c r="H55" s="338">
        <v>3780</v>
      </c>
      <c r="I55" s="338" t="s">
        <v>888</v>
      </c>
      <c r="J55" s="339" t="s">
        <v>766</v>
      </c>
      <c r="K55" s="338">
        <f t="shared" ref="K55" si="42">H55-F55</f>
        <v>60</v>
      </c>
      <c r="L55" s="340">
        <f t="shared" ref="L55" si="43">(H55*N55)*0.07%</f>
        <v>463.05000000000007</v>
      </c>
      <c r="M55" s="341">
        <f t="shared" ref="M55" si="44">(K55*N55)-L55</f>
        <v>10036.950000000001</v>
      </c>
      <c r="N55" s="338">
        <v>175</v>
      </c>
      <c r="O55" s="339" t="s">
        <v>557</v>
      </c>
      <c r="P55" s="334">
        <v>44746</v>
      </c>
      <c r="Q55" s="249"/>
      <c r="R55" s="253" t="s">
        <v>833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93"/>
      <c r="AG55" s="290"/>
      <c r="AH55" s="249"/>
      <c r="AI55" s="249"/>
      <c r="AJ55" s="293"/>
      <c r="AK55" s="293"/>
      <c r="AL55" s="293"/>
    </row>
    <row r="56" spans="1:38" s="247" customFormat="1" ht="13.15" customHeight="1">
      <c r="A56" s="335">
        <v>3</v>
      </c>
      <c r="B56" s="334">
        <v>44742</v>
      </c>
      <c r="C56" s="337"/>
      <c r="D56" s="337" t="s">
        <v>844</v>
      </c>
      <c r="E56" s="335" t="s">
        <v>559</v>
      </c>
      <c r="F56" s="335">
        <v>1488</v>
      </c>
      <c r="G56" s="335">
        <v>1450</v>
      </c>
      <c r="H56" s="338">
        <v>1512</v>
      </c>
      <c r="I56" s="338" t="s">
        <v>889</v>
      </c>
      <c r="J56" s="339" t="s">
        <v>897</v>
      </c>
      <c r="K56" s="338">
        <f t="shared" ref="K56:K57" si="45">H56-F56</f>
        <v>24</v>
      </c>
      <c r="L56" s="340">
        <f t="shared" ref="L56:L57" si="46">(H56*N56)*0.07%</f>
        <v>370.44000000000005</v>
      </c>
      <c r="M56" s="341">
        <f t="shared" ref="M56:M57" si="47">(K56*N56)-L56</f>
        <v>8029.5599999999995</v>
      </c>
      <c r="N56" s="338">
        <v>350</v>
      </c>
      <c r="O56" s="339" t="s">
        <v>557</v>
      </c>
      <c r="P56" s="334">
        <v>44743</v>
      </c>
      <c r="Q56" s="249"/>
      <c r="R56" s="253" t="s">
        <v>558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93"/>
      <c r="AG56" s="290"/>
      <c r="AH56" s="249"/>
      <c r="AI56" s="249"/>
      <c r="AJ56" s="293"/>
      <c r="AK56" s="293"/>
      <c r="AL56" s="293"/>
    </row>
    <row r="57" spans="1:38" s="247" customFormat="1" ht="13.15" customHeight="1">
      <c r="A57" s="335">
        <v>4</v>
      </c>
      <c r="B57" s="334">
        <v>44743</v>
      </c>
      <c r="C57" s="337"/>
      <c r="D57" s="337" t="s">
        <v>908</v>
      </c>
      <c r="E57" s="335" t="s">
        <v>559</v>
      </c>
      <c r="F57" s="335">
        <v>2397.5</v>
      </c>
      <c r="G57" s="335">
        <v>2355</v>
      </c>
      <c r="H57" s="338">
        <v>2437.5</v>
      </c>
      <c r="I57" s="338" t="s">
        <v>894</v>
      </c>
      <c r="J57" s="339" t="s">
        <v>601</v>
      </c>
      <c r="K57" s="338">
        <f t="shared" si="45"/>
        <v>40</v>
      </c>
      <c r="L57" s="340">
        <f t="shared" si="46"/>
        <v>469.21875000000006</v>
      </c>
      <c r="M57" s="341">
        <f t="shared" si="47"/>
        <v>10530.78125</v>
      </c>
      <c r="N57" s="338">
        <v>275</v>
      </c>
      <c r="O57" s="339" t="s">
        <v>557</v>
      </c>
      <c r="P57" s="334">
        <v>44746</v>
      </c>
      <c r="Q57" s="249"/>
      <c r="R57" s="253" t="s">
        <v>833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93"/>
      <c r="AG57" s="290"/>
      <c r="AH57" s="249"/>
      <c r="AI57" s="249"/>
      <c r="AJ57" s="293"/>
      <c r="AK57" s="293"/>
      <c r="AL57" s="293"/>
    </row>
    <row r="58" spans="1:38" s="247" customFormat="1" ht="13.15" customHeight="1">
      <c r="A58" s="335">
        <v>5</v>
      </c>
      <c r="B58" s="334">
        <v>44747</v>
      </c>
      <c r="C58" s="337"/>
      <c r="D58" s="337" t="s">
        <v>918</v>
      </c>
      <c r="E58" s="335" t="s">
        <v>559</v>
      </c>
      <c r="F58" s="335">
        <v>653</v>
      </c>
      <c r="G58" s="335">
        <v>642</v>
      </c>
      <c r="H58" s="338">
        <v>663.5</v>
      </c>
      <c r="I58" s="338" t="s">
        <v>919</v>
      </c>
      <c r="J58" s="339" t="s">
        <v>933</v>
      </c>
      <c r="K58" s="338">
        <f t="shared" ref="K58:K60" si="48">H58-F58</f>
        <v>10.5</v>
      </c>
      <c r="L58" s="340">
        <f t="shared" ref="L58:L60" si="49">(H58*N58)*0.07%</f>
        <v>557.34</v>
      </c>
      <c r="M58" s="341">
        <f t="shared" ref="M58:M60" si="50">(K58*N58)-L58</f>
        <v>12042.66</v>
      </c>
      <c r="N58" s="338">
        <v>1200</v>
      </c>
      <c r="O58" s="339" t="s">
        <v>557</v>
      </c>
      <c r="P58" s="334">
        <v>44749</v>
      </c>
      <c r="Q58" s="249"/>
      <c r="R58" s="253" t="s">
        <v>558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93"/>
      <c r="AG58" s="290"/>
      <c r="AH58" s="249"/>
      <c r="AI58" s="249"/>
      <c r="AJ58" s="293"/>
      <c r="AK58" s="293"/>
      <c r="AL58" s="293"/>
    </row>
    <row r="59" spans="1:38" s="247" customFormat="1" ht="13.15" customHeight="1">
      <c r="A59" s="335">
        <v>6</v>
      </c>
      <c r="B59" s="334">
        <v>44748</v>
      </c>
      <c r="C59" s="337"/>
      <c r="D59" s="337" t="s">
        <v>926</v>
      </c>
      <c r="E59" s="335" t="s">
        <v>559</v>
      </c>
      <c r="F59" s="335">
        <v>1361.5</v>
      </c>
      <c r="G59" s="335">
        <v>1335</v>
      </c>
      <c r="H59" s="338">
        <v>1384</v>
      </c>
      <c r="I59" s="338" t="s">
        <v>928</v>
      </c>
      <c r="J59" s="339" t="s">
        <v>934</v>
      </c>
      <c r="K59" s="338">
        <f t="shared" si="48"/>
        <v>22.5</v>
      </c>
      <c r="L59" s="340">
        <f t="shared" si="49"/>
        <v>460.18000000000006</v>
      </c>
      <c r="M59" s="341">
        <f t="shared" si="50"/>
        <v>10227.32</v>
      </c>
      <c r="N59" s="338">
        <v>475</v>
      </c>
      <c r="O59" s="339" t="s">
        <v>557</v>
      </c>
      <c r="P59" s="334">
        <v>44749</v>
      </c>
      <c r="Q59" s="249"/>
      <c r="R59" s="253" t="s">
        <v>833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93"/>
      <c r="AG59" s="290"/>
      <c r="AH59" s="249"/>
      <c r="AI59" s="249"/>
      <c r="AJ59" s="293"/>
      <c r="AK59" s="293"/>
      <c r="AL59" s="293"/>
    </row>
    <row r="60" spans="1:38" s="247" customFormat="1" ht="13.15" customHeight="1">
      <c r="A60" s="335">
        <v>7</v>
      </c>
      <c r="B60" s="334">
        <v>44748</v>
      </c>
      <c r="C60" s="337"/>
      <c r="D60" s="337" t="s">
        <v>929</v>
      </c>
      <c r="E60" s="335" t="s">
        <v>559</v>
      </c>
      <c r="F60" s="335">
        <v>576</v>
      </c>
      <c r="G60" s="335">
        <v>562</v>
      </c>
      <c r="H60" s="338">
        <v>587</v>
      </c>
      <c r="I60" s="338" t="s">
        <v>930</v>
      </c>
      <c r="J60" s="339" t="s">
        <v>935</v>
      </c>
      <c r="K60" s="338">
        <f t="shared" si="48"/>
        <v>11</v>
      </c>
      <c r="L60" s="340">
        <f t="shared" si="49"/>
        <v>359.53750000000008</v>
      </c>
      <c r="M60" s="341">
        <f t="shared" si="50"/>
        <v>9265.4624999999996</v>
      </c>
      <c r="N60" s="338">
        <v>875</v>
      </c>
      <c r="O60" s="339" t="s">
        <v>557</v>
      </c>
      <c r="P60" s="334">
        <v>44749</v>
      </c>
      <c r="Q60" s="249"/>
      <c r="R60" s="253" t="s">
        <v>558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93"/>
      <c r="AG60" s="290"/>
      <c r="AH60" s="249"/>
      <c r="AI60" s="249"/>
      <c r="AJ60" s="293"/>
      <c r="AK60" s="293"/>
      <c r="AL60" s="293"/>
    </row>
    <row r="61" spans="1:38" s="247" customFormat="1" ht="13.15" customHeight="1">
      <c r="A61" s="335">
        <v>8</v>
      </c>
      <c r="B61" s="334">
        <v>44749</v>
      </c>
      <c r="C61" s="337"/>
      <c r="D61" s="337" t="s">
        <v>944</v>
      </c>
      <c r="E61" s="335" t="s">
        <v>559</v>
      </c>
      <c r="F61" s="335">
        <v>743.5</v>
      </c>
      <c r="G61" s="335">
        <v>734.5</v>
      </c>
      <c r="H61" s="338">
        <v>751.5</v>
      </c>
      <c r="I61" s="338" t="s">
        <v>936</v>
      </c>
      <c r="J61" s="339" t="s">
        <v>948</v>
      </c>
      <c r="K61" s="338">
        <f t="shared" ref="K61:K63" si="51">H61-F61</f>
        <v>8</v>
      </c>
      <c r="L61" s="340">
        <f t="shared" ref="L61:L63" si="52">(H61*N61)*0.07%</f>
        <v>723.31875000000014</v>
      </c>
      <c r="M61" s="341">
        <f t="shared" ref="M61:M63" si="53">(K61*N61)-L61</f>
        <v>10276.68125</v>
      </c>
      <c r="N61" s="338">
        <v>1375</v>
      </c>
      <c r="O61" s="339" t="s">
        <v>557</v>
      </c>
      <c r="P61" s="334">
        <v>44750</v>
      </c>
      <c r="Q61" s="249"/>
      <c r="R61" s="253" t="s">
        <v>558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93"/>
      <c r="AG61" s="290"/>
      <c r="AH61" s="249"/>
      <c r="AI61" s="249"/>
      <c r="AJ61" s="293"/>
      <c r="AK61" s="293"/>
      <c r="AL61" s="293"/>
    </row>
    <row r="62" spans="1:38" s="247" customFormat="1" ht="13.15" customHeight="1">
      <c r="A62" s="335">
        <v>9</v>
      </c>
      <c r="B62" s="334">
        <v>44750</v>
      </c>
      <c r="C62" s="337"/>
      <c r="D62" s="337" t="s">
        <v>954</v>
      </c>
      <c r="E62" s="335" t="s">
        <v>559</v>
      </c>
      <c r="F62" s="335">
        <v>2755</v>
      </c>
      <c r="G62" s="335">
        <v>2710</v>
      </c>
      <c r="H62" s="338">
        <v>2797.5</v>
      </c>
      <c r="I62" s="338" t="s">
        <v>955</v>
      </c>
      <c r="J62" s="339" t="s">
        <v>961</v>
      </c>
      <c r="K62" s="338">
        <f t="shared" si="51"/>
        <v>42.5</v>
      </c>
      <c r="L62" s="340">
        <f t="shared" si="52"/>
        <v>489.56250000000006</v>
      </c>
      <c r="M62" s="341">
        <f t="shared" si="53"/>
        <v>10135.4375</v>
      </c>
      <c r="N62" s="338">
        <v>250</v>
      </c>
      <c r="O62" s="339" t="s">
        <v>557</v>
      </c>
      <c r="P62" s="334">
        <v>44753</v>
      </c>
      <c r="Q62" s="249"/>
      <c r="R62" s="253" t="s">
        <v>833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93"/>
      <c r="AG62" s="290"/>
      <c r="AH62" s="249"/>
      <c r="AI62" s="249"/>
      <c r="AJ62" s="293"/>
      <c r="AK62" s="293"/>
      <c r="AL62" s="293"/>
    </row>
    <row r="63" spans="1:38" s="247" customFormat="1" ht="13.15" customHeight="1">
      <c r="A63" s="335">
        <v>10</v>
      </c>
      <c r="B63" s="370">
        <v>44753</v>
      </c>
      <c r="C63" s="337"/>
      <c r="D63" s="337" t="s">
        <v>848</v>
      </c>
      <c r="E63" s="335" t="s">
        <v>559</v>
      </c>
      <c r="F63" s="335">
        <v>2235</v>
      </c>
      <c r="G63" s="335">
        <v>2190</v>
      </c>
      <c r="H63" s="338">
        <v>2280</v>
      </c>
      <c r="I63" s="338" t="s">
        <v>958</v>
      </c>
      <c r="J63" s="339" t="s">
        <v>1009</v>
      </c>
      <c r="K63" s="338">
        <f t="shared" si="51"/>
        <v>45</v>
      </c>
      <c r="L63" s="340">
        <f t="shared" si="52"/>
        <v>399.00000000000006</v>
      </c>
      <c r="M63" s="341">
        <f t="shared" si="53"/>
        <v>10851</v>
      </c>
      <c r="N63" s="338">
        <v>250</v>
      </c>
      <c r="O63" s="339" t="s">
        <v>557</v>
      </c>
      <c r="P63" s="334">
        <v>44755</v>
      </c>
      <c r="Q63" s="249"/>
      <c r="R63" s="253" t="s">
        <v>833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93"/>
      <c r="AG63" s="290"/>
      <c r="AH63" s="249"/>
      <c r="AI63" s="249"/>
      <c r="AJ63" s="293"/>
      <c r="AK63" s="293"/>
      <c r="AL63" s="293"/>
    </row>
    <row r="64" spans="1:38" s="247" customFormat="1" ht="13.15" customHeight="1">
      <c r="A64" s="335">
        <v>11</v>
      </c>
      <c r="B64" s="370">
        <v>44753</v>
      </c>
      <c r="C64" s="337"/>
      <c r="D64" s="337" t="s">
        <v>959</v>
      </c>
      <c r="E64" s="335" t="s">
        <v>559</v>
      </c>
      <c r="F64" s="335">
        <v>16110</v>
      </c>
      <c r="G64" s="335">
        <v>15970</v>
      </c>
      <c r="H64" s="338">
        <v>16210</v>
      </c>
      <c r="I64" s="338" t="s">
        <v>960</v>
      </c>
      <c r="J64" s="339" t="s">
        <v>822</v>
      </c>
      <c r="K64" s="338">
        <f t="shared" ref="K64" si="54">H64-F64</f>
        <v>100</v>
      </c>
      <c r="L64" s="340">
        <f t="shared" ref="L64" si="55">(H64*N64)*0.07%</f>
        <v>567.35000000000014</v>
      </c>
      <c r="M64" s="341">
        <f t="shared" ref="M64" si="56">(K64*N64)-L64</f>
        <v>4432.6499999999996</v>
      </c>
      <c r="N64" s="338">
        <v>50</v>
      </c>
      <c r="O64" s="339" t="s">
        <v>557</v>
      </c>
      <c r="P64" s="334">
        <v>44753</v>
      </c>
      <c r="Q64" s="249"/>
      <c r="R64" s="253" t="s">
        <v>558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93"/>
      <c r="AG64" s="290"/>
      <c r="AH64" s="249"/>
      <c r="AI64" s="249"/>
      <c r="AJ64" s="293"/>
      <c r="AK64" s="293"/>
      <c r="AL64" s="293"/>
    </row>
    <row r="65" spans="1:38" s="247" customFormat="1" ht="13.15" customHeight="1">
      <c r="A65" s="447">
        <v>12</v>
      </c>
      <c r="B65" s="407">
        <v>44753</v>
      </c>
      <c r="C65" s="448"/>
      <c r="D65" s="448" t="s">
        <v>965</v>
      </c>
      <c r="E65" s="447" t="s">
        <v>559</v>
      </c>
      <c r="F65" s="447">
        <v>579.5</v>
      </c>
      <c r="G65" s="447">
        <v>569</v>
      </c>
      <c r="H65" s="421">
        <v>569</v>
      </c>
      <c r="I65" s="421" t="s">
        <v>966</v>
      </c>
      <c r="J65" s="420" t="s">
        <v>980</v>
      </c>
      <c r="K65" s="421">
        <f t="shared" ref="K65:K66" si="57">H65-F65</f>
        <v>-10.5</v>
      </c>
      <c r="L65" s="422">
        <f t="shared" ref="L65:L66" si="58">(H65*N65)*0.07%</f>
        <v>537.70500000000004</v>
      </c>
      <c r="M65" s="423">
        <f t="shared" ref="M65:M66" si="59">(K65*N65)-L65</f>
        <v>-14712.705</v>
      </c>
      <c r="N65" s="421">
        <v>1350</v>
      </c>
      <c r="O65" s="420" t="s">
        <v>569</v>
      </c>
      <c r="P65" s="424">
        <v>44754</v>
      </c>
      <c r="Q65" s="249"/>
      <c r="R65" s="253" t="s">
        <v>833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93"/>
      <c r="AG65" s="290"/>
      <c r="AH65" s="249"/>
      <c r="AI65" s="249"/>
      <c r="AJ65" s="293"/>
      <c r="AK65" s="293"/>
      <c r="AL65" s="293"/>
    </row>
    <row r="66" spans="1:38" s="247" customFormat="1" ht="13.15" customHeight="1">
      <c r="A66" s="460">
        <v>13</v>
      </c>
      <c r="B66" s="461">
        <v>44754</v>
      </c>
      <c r="C66" s="462"/>
      <c r="D66" s="462" t="s">
        <v>977</v>
      </c>
      <c r="E66" s="460" t="s">
        <v>559</v>
      </c>
      <c r="F66" s="460">
        <v>16100</v>
      </c>
      <c r="G66" s="460">
        <v>15970</v>
      </c>
      <c r="H66" s="434">
        <v>16115</v>
      </c>
      <c r="I66" s="434" t="s">
        <v>960</v>
      </c>
      <c r="J66" s="433" t="s">
        <v>1008</v>
      </c>
      <c r="K66" s="434">
        <f t="shared" si="57"/>
        <v>15</v>
      </c>
      <c r="L66" s="435">
        <f t="shared" si="58"/>
        <v>564.02500000000009</v>
      </c>
      <c r="M66" s="436">
        <f t="shared" si="59"/>
        <v>185.97499999999991</v>
      </c>
      <c r="N66" s="434">
        <v>50</v>
      </c>
      <c r="O66" s="433" t="s">
        <v>679</v>
      </c>
      <c r="P66" s="437">
        <v>44755</v>
      </c>
      <c r="Q66" s="249"/>
      <c r="R66" s="253" t="s">
        <v>558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93"/>
      <c r="AG66" s="290"/>
      <c r="AH66" s="249"/>
      <c r="AI66" s="249"/>
      <c r="AJ66" s="293"/>
      <c r="AK66" s="293"/>
      <c r="AL66" s="293"/>
    </row>
    <row r="67" spans="1:38" s="247" customFormat="1" ht="13.15" customHeight="1">
      <c r="A67" s="447">
        <v>14</v>
      </c>
      <c r="B67" s="407">
        <v>44754</v>
      </c>
      <c r="C67" s="448"/>
      <c r="D67" s="448" t="s">
        <v>978</v>
      </c>
      <c r="E67" s="447" t="s">
        <v>559</v>
      </c>
      <c r="F67" s="447">
        <v>645</v>
      </c>
      <c r="G67" s="447">
        <v>632</v>
      </c>
      <c r="H67" s="421">
        <v>632</v>
      </c>
      <c r="I67" s="421" t="s">
        <v>979</v>
      </c>
      <c r="J67" s="420" t="s">
        <v>981</v>
      </c>
      <c r="K67" s="421">
        <f t="shared" ref="K67" si="60">H67-F67</f>
        <v>-13</v>
      </c>
      <c r="L67" s="422">
        <f t="shared" ref="L67:L68" si="61">(H67*N67)*0.07%</f>
        <v>442.40000000000009</v>
      </c>
      <c r="M67" s="423">
        <f t="shared" ref="M67:M68" si="62">(K67*N67)-L67</f>
        <v>-13442.4</v>
      </c>
      <c r="N67" s="421">
        <v>1000</v>
      </c>
      <c r="O67" s="420" t="s">
        <v>569</v>
      </c>
      <c r="P67" s="424">
        <v>44754</v>
      </c>
      <c r="Q67" s="249"/>
      <c r="R67" s="253" t="s">
        <v>833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93"/>
      <c r="AG67" s="290"/>
      <c r="AH67" s="249"/>
      <c r="AI67" s="249"/>
      <c r="AJ67" s="293"/>
      <c r="AK67" s="293"/>
      <c r="AL67" s="293"/>
    </row>
    <row r="68" spans="1:38" s="247" customFormat="1" ht="13.15" customHeight="1">
      <c r="A68" s="335">
        <v>15</v>
      </c>
      <c r="B68" s="370">
        <v>44755</v>
      </c>
      <c r="C68" s="337"/>
      <c r="D68" s="337" t="s">
        <v>1005</v>
      </c>
      <c r="E68" s="335" t="s">
        <v>953</v>
      </c>
      <c r="F68" s="335">
        <v>35330</v>
      </c>
      <c r="G68" s="335">
        <v>35640</v>
      </c>
      <c r="H68" s="338">
        <v>35140</v>
      </c>
      <c r="I68" s="338" t="s">
        <v>1006</v>
      </c>
      <c r="J68" s="339" t="s">
        <v>1007</v>
      </c>
      <c r="K68" s="338">
        <f>F68-H68</f>
        <v>190</v>
      </c>
      <c r="L68" s="340">
        <f t="shared" si="61"/>
        <v>614.95000000000005</v>
      </c>
      <c r="M68" s="341">
        <f t="shared" si="62"/>
        <v>4135.05</v>
      </c>
      <c r="N68" s="338">
        <v>25</v>
      </c>
      <c r="O68" s="339" t="s">
        <v>557</v>
      </c>
      <c r="P68" s="334">
        <v>44755</v>
      </c>
      <c r="Q68" s="249"/>
      <c r="R68" s="253" t="s">
        <v>558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93"/>
      <c r="AG68" s="290"/>
      <c r="AH68" s="249"/>
      <c r="AI68" s="249"/>
      <c r="AJ68" s="293"/>
      <c r="AK68" s="293"/>
      <c r="AL68" s="293"/>
    </row>
    <row r="69" spans="1:38" s="247" customFormat="1" ht="13.15" customHeight="1">
      <c r="A69" s="251"/>
      <c r="B69" s="425"/>
      <c r="C69" s="306"/>
      <c r="D69" s="306"/>
      <c r="E69" s="251"/>
      <c r="F69" s="251"/>
      <c r="G69" s="251"/>
      <c r="H69" s="252"/>
      <c r="I69" s="252"/>
      <c r="J69" s="282"/>
      <c r="K69" s="306"/>
      <c r="L69" s="251"/>
      <c r="M69" s="251"/>
      <c r="N69" s="251"/>
      <c r="O69" s="252"/>
      <c r="P69" s="252"/>
      <c r="Q69" s="249"/>
      <c r="R69" s="253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93"/>
      <c r="AG69" s="290"/>
      <c r="AH69" s="249"/>
      <c r="AI69" s="249"/>
      <c r="AJ69" s="293"/>
      <c r="AK69" s="293"/>
      <c r="AL69" s="293"/>
    </row>
    <row r="70" spans="1:38" s="247" customFormat="1" ht="13.15" customHeight="1">
      <c r="A70" s="251"/>
      <c r="B70" s="425"/>
      <c r="C70" s="306"/>
      <c r="D70" s="306"/>
      <c r="E70" s="251"/>
      <c r="F70" s="251"/>
      <c r="G70" s="251"/>
      <c r="H70" s="252"/>
      <c r="I70" s="252"/>
      <c r="J70" s="282"/>
      <c r="K70" s="306"/>
      <c r="L70" s="251"/>
      <c r="M70" s="251"/>
      <c r="N70" s="251"/>
      <c r="O70" s="252"/>
      <c r="P70" s="252"/>
      <c r="Q70" s="249"/>
      <c r="R70" s="253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3"/>
      <c r="AG70" s="290"/>
      <c r="AH70" s="249"/>
      <c r="AI70" s="249"/>
      <c r="AJ70" s="293"/>
      <c r="AK70" s="293"/>
      <c r="AL70" s="293"/>
    </row>
    <row r="71" spans="1:38" s="247" customFormat="1" ht="13.15" customHeight="1">
      <c r="A71" s="251"/>
      <c r="B71" s="248"/>
      <c r="C71" s="306"/>
      <c r="D71" s="306"/>
      <c r="E71" s="251"/>
      <c r="F71" s="251"/>
      <c r="G71" s="251"/>
      <c r="H71" s="252"/>
      <c r="I71" s="252"/>
      <c r="J71" s="282"/>
      <c r="K71" s="306"/>
      <c r="L71" s="251"/>
      <c r="M71" s="251"/>
      <c r="N71" s="251"/>
      <c r="O71" s="252"/>
      <c r="P71" s="252"/>
      <c r="Q71" s="249"/>
      <c r="R71" s="253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3"/>
      <c r="AG71" s="290"/>
      <c r="AH71" s="249"/>
      <c r="AI71" s="249"/>
      <c r="AJ71" s="293"/>
      <c r="AK71" s="293"/>
      <c r="AL71" s="293"/>
    </row>
    <row r="72" spans="1:38" ht="13.5" customHeight="1">
      <c r="A72" s="293"/>
      <c r="B72" s="290"/>
      <c r="C72" s="249"/>
      <c r="D72" s="249"/>
      <c r="E72" s="293"/>
      <c r="F72" s="293"/>
      <c r="G72" s="293"/>
      <c r="H72" s="294"/>
      <c r="I72" s="294"/>
      <c r="J72" s="328"/>
      <c r="K72" s="294"/>
      <c r="L72" s="295"/>
      <c r="M72" s="329"/>
      <c r="N72" s="294"/>
      <c r="O72" s="330"/>
      <c r="P72" s="297"/>
      <c r="Q72" s="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2.75" customHeight="1">
      <c r="A73" s="107"/>
      <c r="B73" s="108"/>
      <c r="C73" s="142"/>
      <c r="D73" s="150"/>
      <c r="E73" s="151"/>
      <c r="F73" s="107"/>
      <c r="G73" s="107"/>
      <c r="H73" s="107"/>
      <c r="I73" s="143"/>
      <c r="J73" s="143"/>
      <c r="K73" s="143"/>
      <c r="L73" s="143"/>
      <c r="M73" s="143"/>
      <c r="N73" s="143"/>
      <c r="O73" s="143"/>
      <c r="P73" s="143"/>
      <c r="Q73" s="4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1"/>
      <c r="AG73" s="41"/>
      <c r="AH73" s="41"/>
      <c r="AI73" s="41"/>
      <c r="AJ73" s="41"/>
      <c r="AK73" s="41"/>
      <c r="AL73" s="41"/>
    </row>
    <row r="74" spans="1:38" ht="12.75" customHeight="1">
      <c r="A74" s="152"/>
      <c r="B74" s="108"/>
      <c r="C74" s="109"/>
      <c r="D74" s="153"/>
      <c r="E74" s="112"/>
      <c r="F74" s="112"/>
      <c r="G74" s="112"/>
      <c r="H74" s="112"/>
      <c r="I74" s="112"/>
      <c r="J74" s="6"/>
      <c r="K74" s="112"/>
      <c r="L74" s="112"/>
      <c r="M74" s="6"/>
      <c r="N74" s="1"/>
      <c r="O74" s="109"/>
      <c r="P74" s="41"/>
      <c r="Q74" s="4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41"/>
      <c r="AH74" s="41"/>
      <c r="AI74" s="41"/>
      <c r="AJ74" s="41"/>
      <c r="AK74" s="41"/>
      <c r="AL74" s="41"/>
    </row>
    <row r="75" spans="1:38" ht="38.25" customHeight="1">
      <c r="A75" s="154" t="s">
        <v>579</v>
      </c>
      <c r="B75" s="154"/>
      <c r="C75" s="154"/>
      <c r="D75" s="154"/>
      <c r="E75" s="155"/>
      <c r="F75" s="112"/>
      <c r="G75" s="112"/>
      <c r="H75" s="112"/>
      <c r="I75" s="112"/>
      <c r="J75" s="1"/>
      <c r="K75" s="6"/>
      <c r="L75" s="6"/>
      <c r="M75" s="6"/>
      <c r="N75" s="1"/>
      <c r="O75" s="1"/>
      <c r="P75" s="41"/>
      <c r="Q75" s="4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41"/>
      <c r="AH75" s="41"/>
      <c r="AI75" s="41"/>
      <c r="AJ75" s="41"/>
      <c r="AK75" s="41"/>
      <c r="AL75" s="41"/>
    </row>
    <row r="76" spans="1:38" ht="14.25" customHeight="1">
      <c r="A76" s="96" t="s">
        <v>16</v>
      </c>
      <c r="B76" s="96" t="s">
        <v>534</v>
      </c>
      <c r="C76" s="96"/>
      <c r="D76" s="97" t="s">
        <v>545</v>
      </c>
      <c r="E76" s="96" t="s">
        <v>546</v>
      </c>
      <c r="F76" s="96" t="s">
        <v>547</v>
      </c>
      <c r="G76" s="96" t="s">
        <v>567</v>
      </c>
      <c r="H76" s="96" t="s">
        <v>549</v>
      </c>
      <c r="I76" s="96" t="s">
        <v>550</v>
      </c>
      <c r="J76" s="95" t="s">
        <v>551</v>
      </c>
      <c r="K76" s="95" t="s">
        <v>580</v>
      </c>
      <c r="L76" s="98" t="s">
        <v>553</v>
      </c>
      <c r="M76" s="149" t="s">
        <v>576</v>
      </c>
      <c r="N76" s="96" t="s">
        <v>577</v>
      </c>
      <c r="O76" s="96" t="s">
        <v>555</v>
      </c>
      <c r="P76" s="97" t="s">
        <v>556</v>
      </c>
      <c r="Q76" s="4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41"/>
      <c r="AH76" s="41"/>
      <c r="AI76" s="41"/>
      <c r="AJ76" s="41"/>
      <c r="AK76" s="41"/>
      <c r="AL76" s="41"/>
    </row>
    <row r="77" spans="1:38" s="247" customFormat="1" ht="12.75" customHeight="1">
      <c r="A77" s="415">
        <v>1</v>
      </c>
      <c r="B77" s="397">
        <v>44743</v>
      </c>
      <c r="C77" s="416"/>
      <c r="D77" s="416" t="s">
        <v>895</v>
      </c>
      <c r="E77" s="415" t="s">
        <v>559</v>
      </c>
      <c r="F77" s="415">
        <v>43</v>
      </c>
      <c r="G77" s="415">
        <v>30</v>
      </c>
      <c r="H77" s="415">
        <v>49.5</v>
      </c>
      <c r="I77" s="415" t="s">
        <v>896</v>
      </c>
      <c r="J77" s="339" t="s">
        <v>927</v>
      </c>
      <c r="K77" s="338">
        <f t="shared" ref="K77" si="63">H77-F77</f>
        <v>6.5</v>
      </c>
      <c r="L77" s="340">
        <v>100</v>
      </c>
      <c r="M77" s="341">
        <f t="shared" ref="M77" si="64">(K77*N77)-L77</f>
        <v>1850</v>
      </c>
      <c r="N77" s="338">
        <v>300</v>
      </c>
      <c r="O77" s="339" t="s">
        <v>557</v>
      </c>
      <c r="P77" s="334">
        <v>44747</v>
      </c>
      <c r="Q77" s="249"/>
      <c r="R77" s="250" t="s">
        <v>558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  <c r="AJ77" s="246"/>
      <c r="AK77" s="246"/>
      <c r="AL77" s="246"/>
    </row>
    <row r="78" spans="1:38" s="247" customFormat="1" ht="12.75" customHeight="1">
      <c r="A78" s="415">
        <v>2</v>
      </c>
      <c r="B78" s="397">
        <v>44747</v>
      </c>
      <c r="C78" s="416"/>
      <c r="D78" s="416" t="s">
        <v>913</v>
      </c>
      <c r="E78" s="415" t="s">
        <v>559</v>
      </c>
      <c r="F78" s="415">
        <v>108</v>
      </c>
      <c r="G78" s="415">
        <v>68</v>
      </c>
      <c r="H78" s="415">
        <v>129</v>
      </c>
      <c r="I78" s="415" t="s">
        <v>914</v>
      </c>
      <c r="J78" s="339" t="s">
        <v>570</v>
      </c>
      <c r="K78" s="338">
        <f t="shared" ref="K78:K79" si="65">H78-F78</f>
        <v>21</v>
      </c>
      <c r="L78" s="340">
        <v>100</v>
      </c>
      <c r="M78" s="341">
        <f t="shared" ref="M78:M79" si="66">(K78*N78)-L78</f>
        <v>950</v>
      </c>
      <c r="N78" s="338">
        <v>50</v>
      </c>
      <c r="O78" s="339" t="s">
        <v>557</v>
      </c>
      <c r="P78" s="334">
        <v>44747</v>
      </c>
      <c r="Q78" s="249"/>
      <c r="R78" s="250" t="s">
        <v>833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  <c r="AJ78" s="246"/>
      <c r="AK78" s="246"/>
      <c r="AL78" s="246"/>
    </row>
    <row r="79" spans="1:38" s="247" customFormat="1" ht="12.75" customHeight="1">
      <c r="A79" s="417">
        <v>3</v>
      </c>
      <c r="B79" s="418">
        <v>44747</v>
      </c>
      <c r="C79" s="419"/>
      <c r="D79" s="419" t="s">
        <v>915</v>
      </c>
      <c r="E79" s="417" t="s">
        <v>559</v>
      </c>
      <c r="F79" s="417">
        <v>88</v>
      </c>
      <c r="G79" s="417">
        <v>50</v>
      </c>
      <c r="H79" s="417">
        <v>58</v>
      </c>
      <c r="I79" s="417" t="s">
        <v>916</v>
      </c>
      <c r="J79" s="420" t="s">
        <v>917</v>
      </c>
      <c r="K79" s="421">
        <f t="shared" si="65"/>
        <v>-30</v>
      </c>
      <c r="L79" s="422">
        <v>100</v>
      </c>
      <c r="M79" s="423">
        <f t="shared" si="66"/>
        <v>-1600</v>
      </c>
      <c r="N79" s="421">
        <v>50</v>
      </c>
      <c r="O79" s="420" t="s">
        <v>569</v>
      </c>
      <c r="P79" s="424">
        <v>44747</v>
      </c>
      <c r="Q79" s="249"/>
      <c r="R79" s="250" t="s">
        <v>833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  <c r="AJ79" s="246"/>
      <c r="AK79" s="246"/>
      <c r="AL79" s="246"/>
    </row>
    <row r="80" spans="1:38" s="247" customFormat="1" ht="12.75" customHeight="1">
      <c r="A80" s="415">
        <v>4</v>
      </c>
      <c r="B80" s="397">
        <v>44749</v>
      </c>
      <c r="C80" s="416"/>
      <c r="D80" s="416" t="s">
        <v>937</v>
      </c>
      <c r="E80" s="415" t="s">
        <v>559</v>
      </c>
      <c r="F80" s="415">
        <v>5.55</v>
      </c>
      <c r="G80" s="415">
        <v>2.35</v>
      </c>
      <c r="H80" s="415">
        <v>9.25</v>
      </c>
      <c r="I80" s="429" t="s">
        <v>938</v>
      </c>
      <c r="J80" s="339" t="s">
        <v>939</v>
      </c>
      <c r="K80" s="338">
        <f t="shared" ref="K80" si="67">H80-F80</f>
        <v>3.7</v>
      </c>
      <c r="L80" s="340">
        <v>100</v>
      </c>
      <c r="M80" s="341">
        <f t="shared" ref="M80" si="68">(K80*N80)-L80</f>
        <v>5635</v>
      </c>
      <c r="N80" s="338">
        <v>1550</v>
      </c>
      <c r="O80" s="339" t="s">
        <v>557</v>
      </c>
      <c r="P80" s="334">
        <v>44749</v>
      </c>
      <c r="Q80" s="249"/>
      <c r="R80" s="250" t="s">
        <v>558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</row>
    <row r="81" spans="1:38" s="247" customFormat="1" ht="12.75" customHeight="1">
      <c r="A81" s="426">
        <v>5</v>
      </c>
      <c r="B81" s="359">
        <v>44749</v>
      </c>
      <c r="C81" s="427"/>
      <c r="D81" s="427" t="s">
        <v>940</v>
      </c>
      <c r="E81" s="426" t="s">
        <v>559</v>
      </c>
      <c r="F81" s="426" t="s">
        <v>941</v>
      </c>
      <c r="G81" s="426">
        <v>19</v>
      </c>
      <c r="H81" s="426"/>
      <c r="I81" s="426" t="s">
        <v>896</v>
      </c>
      <c r="J81" s="282" t="s">
        <v>560</v>
      </c>
      <c r="K81" s="252"/>
      <c r="L81" s="271"/>
      <c r="M81" s="272"/>
      <c r="N81" s="252"/>
      <c r="O81" s="282"/>
      <c r="P81" s="248"/>
      <c r="Q81" s="249"/>
      <c r="R81" s="250" t="s">
        <v>558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  <c r="AJ81" s="246"/>
      <c r="AK81" s="246"/>
      <c r="AL81" s="246"/>
    </row>
    <row r="82" spans="1:38" s="247" customFormat="1" ht="12.75" customHeight="1">
      <c r="A82" s="430">
        <v>6</v>
      </c>
      <c r="B82" s="431">
        <v>44749</v>
      </c>
      <c r="C82" s="432"/>
      <c r="D82" s="432" t="s">
        <v>942</v>
      </c>
      <c r="E82" s="430" t="s">
        <v>559</v>
      </c>
      <c r="F82" s="430">
        <v>30</v>
      </c>
      <c r="G82" s="430">
        <v>5</v>
      </c>
      <c r="H82" s="430">
        <v>36</v>
      </c>
      <c r="I82" s="430" t="s">
        <v>896</v>
      </c>
      <c r="J82" s="433" t="s">
        <v>943</v>
      </c>
      <c r="K82" s="434">
        <f t="shared" ref="K82" si="69">H82-F82</f>
        <v>6</v>
      </c>
      <c r="L82" s="435">
        <v>100</v>
      </c>
      <c r="M82" s="436">
        <f t="shared" ref="M82:M83" si="70">(K82*N82)-L82</f>
        <v>200</v>
      </c>
      <c r="N82" s="434">
        <v>50</v>
      </c>
      <c r="O82" s="433" t="s">
        <v>679</v>
      </c>
      <c r="P82" s="437">
        <v>44749</v>
      </c>
      <c r="Q82" s="249"/>
      <c r="R82" s="250" t="s">
        <v>558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  <c r="AJ82" s="246"/>
      <c r="AK82" s="246"/>
      <c r="AL82" s="246"/>
    </row>
    <row r="83" spans="1:38" s="247" customFormat="1" ht="12.75" customHeight="1">
      <c r="A83" s="415">
        <v>7</v>
      </c>
      <c r="B83" s="397">
        <v>44750</v>
      </c>
      <c r="C83" s="416"/>
      <c r="D83" s="416" t="s">
        <v>952</v>
      </c>
      <c r="E83" s="415" t="s">
        <v>953</v>
      </c>
      <c r="F83" s="415">
        <v>10</v>
      </c>
      <c r="G83" s="415">
        <v>17.5</v>
      </c>
      <c r="H83" s="415">
        <v>7.5</v>
      </c>
      <c r="I83" s="415">
        <v>0.5</v>
      </c>
      <c r="J83" s="339" t="s">
        <v>967</v>
      </c>
      <c r="K83" s="338">
        <f>F83-H83</f>
        <v>2.5</v>
      </c>
      <c r="L83" s="340">
        <v>100</v>
      </c>
      <c r="M83" s="341">
        <f t="shared" si="70"/>
        <v>1650</v>
      </c>
      <c r="N83" s="338">
        <v>700</v>
      </c>
      <c r="O83" s="339" t="s">
        <v>557</v>
      </c>
      <c r="P83" s="334">
        <v>44753</v>
      </c>
      <c r="Q83" s="249"/>
      <c r="R83" s="250" t="s">
        <v>558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  <c r="AK83" s="246"/>
      <c r="AL83" s="246"/>
    </row>
    <row r="84" spans="1:38" s="247" customFormat="1" ht="12.75" customHeight="1">
      <c r="A84" s="415">
        <v>8</v>
      </c>
      <c r="B84" s="397">
        <v>44754</v>
      </c>
      <c r="C84" s="416"/>
      <c r="D84" s="416" t="s">
        <v>982</v>
      </c>
      <c r="E84" s="415" t="s">
        <v>953</v>
      </c>
      <c r="F84" s="415">
        <v>5.75</v>
      </c>
      <c r="G84" s="415">
        <v>8.25</v>
      </c>
      <c r="H84" s="415">
        <v>4.1500000000000004</v>
      </c>
      <c r="I84" s="415">
        <v>0.5</v>
      </c>
      <c r="J84" s="339" t="s">
        <v>1013</v>
      </c>
      <c r="K84" s="338">
        <f>F84-H84</f>
        <v>1.5999999999999996</v>
      </c>
      <c r="L84" s="340">
        <v>100</v>
      </c>
      <c r="M84" s="341">
        <f t="shared" ref="M84:M86" si="71">(K84*N84)-L84</f>
        <v>3099.9999999999991</v>
      </c>
      <c r="N84" s="338">
        <v>2000</v>
      </c>
      <c r="O84" s="339" t="s">
        <v>557</v>
      </c>
      <c r="P84" s="334">
        <v>44755</v>
      </c>
      <c r="Q84" s="249"/>
      <c r="R84" s="250" t="s">
        <v>558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</row>
    <row r="85" spans="1:38" s="247" customFormat="1" ht="12.75" customHeight="1">
      <c r="A85" s="417">
        <v>9</v>
      </c>
      <c r="B85" s="418">
        <v>44755</v>
      </c>
      <c r="C85" s="419"/>
      <c r="D85" s="419" t="s">
        <v>1014</v>
      </c>
      <c r="E85" s="417" t="s">
        <v>559</v>
      </c>
      <c r="F85" s="417">
        <v>63</v>
      </c>
      <c r="G85" s="417">
        <v>25</v>
      </c>
      <c r="H85" s="417">
        <v>50</v>
      </c>
      <c r="I85" s="417" t="s">
        <v>1015</v>
      </c>
      <c r="J85" s="411" t="s">
        <v>981</v>
      </c>
      <c r="K85" s="417">
        <f t="shared" ref="K85:K86" si="72">H85-F85</f>
        <v>-13</v>
      </c>
      <c r="L85" s="463">
        <v>100</v>
      </c>
      <c r="M85" s="464">
        <f t="shared" si="71"/>
        <v>-750</v>
      </c>
      <c r="N85" s="417">
        <v>50</v>
      </c>
      <c r="O85" s="411" t="s">
        <v>569</v>
      </c>
      <c r="P85" s="418">
        <v>44755</v>
      </c>
      <c r="Q85" s="249"/>
      <c r="R85" s="250" t="s">
        <v>558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</row>
    <row r="86" spans="1:38" s="247" customFormat="1" ht="12.75" customHeight="1">
      <c r="A86" s="415">
        <v>10</v>
      </c>
      <c r="B86" s="397">
        <v>44755</v>
      </c>
      <c r="C86" s="416"/>
      <c r="D86" s="416" t="s">
        <v>1019</v>
      </c>
      <c r="E86" s="415" t="s">
        <v>559</v>
      </c>
      <c r="F86" s="415">
        <v>160</v>
      </c>
      <c r="G86" s="415">
        <v>60</v>
      </c>
      <c r="H86" s="415">
        <v>205</v>
      </c>
      <c r="I86" s="415" t="s">
        <v>1016</v>
      </c>
      <c r="J86" s="339" t="s">
        <v>1009</v>
      </c>
      <c r="K86" s="338">
        <f t="shared" si="72"/>
        <v>45</v>
      </c>
      <c r="L86" s="340">
        <v>100</v>
      </c>
      <c r="M86" s="341">
        <f t="shared" si="71"/>
        <v>1025</v>
      </c>
      <c r="N86" s="338">
        <v>25</v>
      </c>
      <c r="O86" s="339" t="s">
        <v>557</v>
      </c>
      <c r="P86" s="334">
        <v>44755</v>
      </c>
      <c r="Q86" s="249"/>
      <c r="R86" s="250" t="s">
        <v>833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  <c r="AK86" s="246"/>
      <c r="AL86" s="246"/>
    </row>
    <row r="87" spans="1:38" s="247" customFormat="1" ht="12.75" customHeight="1">
      <c r="A87" s="426"/>
      <c r="B87" s="359"/>
      <c r="C87" s="427"/>
      <c r="D87" s="427"/>
      <c r="E87" s="426"/>
      <c r="F87" s="426"/>
      <c r="G87" s="426"/>
      <c r="H87" s="426"/>
      <c r="I87" s="426"/>
      <c r="J87" s="282"/>
      <c r="K87" s="252"/>
      <c r="L87" s="271"/>
      <c r="M87" s="272"/>
      <c r="N87" s="252"/>
      <c r="O87" s="282"/>
      <c r="P87" s="248"/>
      <c r="Q87" s="249"/>
      <c r="R87" s="250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</row>
    <row r="88" spans="1:38" ht="14.25" customHeight="1">
      <c r="A88" s="323"/>
      <c r="B88" s="428"/>
      <c r="C88" s="324"/>
      <c r="D88" s="325"/>
      <c r="E88" s="323"/>
      <c r="F88" s="323"/>
      <c r="G88" s="323"/>
      <c r="H88" s="326"/>
      <c r="I88" s="327"/>
      <c r="J88" s="282"/>
      <c r="K88" s="252"/>
      <c r="L88" s="271"/>
      <c r="M88" s="272"/>
      <c r="N88" s="252"/>
      <c r="O88" s="282"/>
      <c r="P88" s="248"/>
      <c r="Q88" s="1"/>
      <c r="R88" s="250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>
      <c r="A89" s="151"/>
      <c r="B89" s="156"/>
      <c r="C89" s="156"/>
      <c r="D89" s="157"/>
      <c r="E89" s="151"/>
      <c r="F89" s="158"/>
      <c r="G89" s="151"/>
      <c r="H89" s="151"/>
      <c r="I89" s="151"/>
      <c r="J89" s="156"/>
      <c r="K89" s="159"/>
      <c r="L89" s="151"/>
      <c r="M89" s="151"/>
      <c r="N89" s="151"/>
      <c r="O89" s="160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38.25" customHeight="1">
      <c r="A90" s="94" t="s">
        <v>581</v>
      </c>
      <c r="B90" s="161"/>
      <c r="C90" s="161"/>
      <c r="D90" s="162"/>
      <c r="E90" s="135"/>
      <c r="F90" s="6"/>
      <c r="G90" s="6"/>
      <c r="H90" s="136"/>
      <c r="I90" s="163"/>
      <c r="J90" s="1"/>
      <c r="K90" s="6"/>
      <c r="L90" s="6"/>
      <c r="M90" s="6"/>
      <c r="N90" s="1"/>
      <c r="O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s="247" customFormat="1" ht="14.25" customHeight="1">
      <c r="A91" s="95" t="s">
        <v>16</v>
      </c>
      <c r="B91" s="96" t="s">
        <v>534</v>
      </c>
      <c r="C91" s="96"/>
      <c r="D91" s="97" t="s">
        <v>545</v>
      </c>
      <c r="E91" s="96" t="s">
        <v>546</v>
      </c>
      <c r="F91" s="96" t="s">
        <v>547</v>
      </c>
      <c r="G91" s="96" t="s">
        <v>548</v>
      </c>
      <c r="H91" s="96" t="s">
        <v>549</v>
      </c>
      <c r="I91" s="96" t="s">
        <v>550</v>
      </c>
      <c r="J91" s="95" t="s">
        <v>551</v>
      </c>
      <c r="K91" s="139" t="s">
        <v>568</v>
      </c>
      <c r="L91" s="140" t="s">
        <v>553</v>
      </c>
      <c r="M91" s="98" t="s">
        <v>554</v>
      </c>
      <c r="N91" s="96" t="s">
        <v>555</v>
      </c>
      <c r="O91" s="97" t="s">
        <v>556</v>
      </c>
      <c r="P91" s="96" t="s">
        <v>788</v>
      </c>
      <c r="Q91" s="246"/>
      <c r="R91" s="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</row>
    <row r="92" spans="1:38" s="247" customFormat="1" ht="12.75" customHeight="1">
      <c r="A92" s="389">
        <v>1</v>
      </c>
      <c r="B92" s="390">
        <v>44488</v>
      </c>
      <c r="C92" s="390"/>
      <c r="D92" s="391" t="s">
        <v>837</v>
      </c>
      <c r="E92" s="392" t="s">
        <v>831</v>
      </c>
      <c r="F92" s="392">
        <v>235.25</v>
      </c>
      <c r="G92" s="392">
        <v>198</v>
      </c>
      <c r="H92" s="392">
        <v>287.5</v>
      </c>
      <c r="I92" s="392" t="s">
        <v>793</v>
      </c>
      <c r="J92" s="386" t="s">
        <v>904</v>
      </c>
      <c r="K92" s="386">
        <f t="shared" ref="K92" si="73">H92-F92</f>
        <v>52.25</v>
      </c>
      <c r="L92" s="387">
        <f t="shared" ref="L92" si="74">(F92*-0.7)/100</f>
        <v>-1.6467499999999999</v>
      </c>
      <c r="M92" s="393">
        <f t="shared" ref="M92" si="75">(K92+L92)/F92</f>
        <v>0.21510414452709883</v>
      </c>
      <c r="N92" s="386" t="s">
        <v>557</v>
      </c>
      <c r="O92" s="394">
        <v>44746</v>
      </c>
      <c r="P92" s="386"/>
      <c r="Q92" s="246"/>
      <c r="R92" s="1" t="s">
        <v>558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</row>
    <row r="93" spans="1:38" ht="14.25" customHeight="1">
      <c r="A93" s="389">
        <v>2</v>
      </c>
      <c r="B93" s="390">
        <v>44736</v>
      </c>
      <c r="C93" s="390"/>
      <c r="D93" s="391" t="s">
        <v>846</v>
      </c>
      <c r="E93" s="392" t="s">
        <v>559</v>
      </c>
      <c r="F93" s="392">
        <v>1450</v>
      </c>
      <c r="G93" s="392">
        <v>1300</v>
      </c>
      <c r="H93" s="392">
        <v>1690</v>
      </c>
      <c r="I93" s="392" t="s">
        <v>847</v>
      </c>
      <c r="J93" s="386" t="s">
        <v>947</v>
      </c>
      <c r="K93" s="386">
        <f t="shared" ref="K93" si="76">H93-F93</f>
        <v>240</v>
      </c>
      <c r="L93" s="387">
        <f>(F93*-0.4)/100</f>
        <v>-5.8</v>
      </c>
      <c r="M93" s="393">
        <f t="shared" ref="M93" si="77">(K93+L93)/F93</f>
        <v>0.16151724137931034</v>
      </c>
      <c r="N93" s="386" t="s">
        <v>557</v>
      </c>
      <c r="O93" s="394">
        <v>44750</v>
      </c>
      <c r="P93" s="386"/>
      <c r="R93" s="246" t="s">
        <v>558</v>
      </c>
      <c r="S93" s="41"/>
      <c r="T93" s="1"/>
      <c r="U93" s="1"/>
      <c r="V93" s="1"/>
      <c r="W93" s="1"/>
      <c r="X93" s="1"/>
      <c r="Y93" s="1"/>
      <c r="Z93" s="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</row>
    <row r="94" spans="1:38" ht="12.75" customHeight="1">
      <c r="A94" s="164"/>
      <c r="B94" s="141"/>
      <c r="C94" s="165"/>
      <c r="D94" s="100"/>
      <c r="E94" s="166"/>
      <c r="F94" s="166"/>
      <c r="G94" s="166"/>
      <c r="H94" s="166"/>
      <c r="I94" s="166"/>
      <c r="J94" s="166"/>
      <c r="K94" s="167"/>
      <c r="L94" s="168"/>
      <c r="M94" s="166"/>
      <c r="N94" s="169"/>
      <c r="O94" s="170"/>
      <c r="P94" s="170"/>
      <c r="R94" s="6"/>
      <c r="S94" s="1"/>
      <c r="T94" s="1"/>
      <c r="U94" s="1"/>
      <c r="V94" s="1"/>
      <c r="W94" s="1"/>
      <c r="X94" s="1"/>
      <c r="Y94" s="1"/>
    </row>
    <row r="95" spans="1:38" ht="12.75" customHeight="1">
      <c r="A95" s="119" t="s">
        <v>561</v>
      </c>
      <c r="B95" s="119"/>
      <c r="C95" s="119"/>
      <c r="D95" s="119"/>
      <c r="E95" s="41"/>
      <c r="F95" s="127" t="s">
        <v>563</v>
      </c>
      <c r="G95" s="56"/>
      <c r="H95" s="56"/>
      <c r="I95" s="56"/>
      <c r="J95" s="6"/>
      <c r="K95" s="145"/>
      <c r="L95" s="146"/>
      <c r="M95" s="6"/>
      <c r="N95" s="109"/>
      <c r="O95" s="17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26" t="s">
        <v>562</v>
      </c>
      <c r="B96" s="119"/>
      <c r="C96" s="119"/>
      <c r="D96" s="119"/>
      <c r="E96" s="6"/>
      <c r="F96" s="127" t="s">
        <v>565</v>
      </c>
      <c r="G96" s="6"/>
      <c r="H96" s="6" t="s">
        <v>784</v>
      </c>
      <c r="I96" s="6"/>
      <c r="J96" s="1"/>
      <c r="K96" s="6"/>
      <c r="L96" s="6"/>
      <c r="M96" s="6"/>
      <c r="N96" s="1"/>
      <c r="O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38" ht="12.75" customHeight="1">
      <c r="A97" s="126"/>
      <c r="B97" s="119"/>
      <c r="C97" s="119"/>
      <c r="D97" s="119"/>
      <c r="E97" s="6"/>
      <c r="F97" s="127"/>
      <c r="G97" s="6"/>
      <c r="H97" s="6"/>
      <c r="I97" s="6"/>
      <c r="J97" s="1"/>
      <c r="K97" s="6"/>
      <c r="L97" s="6"/>
      <c r="M97" s="6"/>
      <c r="N97" s="1"/>
      <c r="O97" s="1"/>
      <c r="Q97" s="1"/>
      <c r="R97" s="56"/>
      <c r="S97" s="1"/>
      <c r="T97" s="1"/>
      <c r="U97" s="1"/>
      <c r="V97" s="1"/>
      <c r="W97" s="1"/>
      <c r="X97" s="1"/>
      <c r="Y97" s="1"/>
      <c r="Z97" s="1"/>
    </row>
    <row r="98" spans="1:38" ht="38.25" customHeight="1">
      <c r="A98" s="1"/>
      <c r="B98" s="134" t="s">
        <v>582</v>
      </c>
      <c r="C98" s="134"/>
      <c r="D98" s="134"/>
      <c r="E98" s="134"/>
      <c r="F98" s="135"/>
      <c r="G98" s="6"/>
      <c r="H98" s="6"/>
      <c r="I98" s="136"/>
      <c r="J98" s="137"/>
      <c r="K98" s="138"/>
      <c r="L98" s="137"/>
      <c r="M98" s="6"/>
      <c r="N98" s="1"/>
      <c r="O98" s="1"/>
      <c r="Q98" s="1"/>
      <c r="R98" s="56"/>
      <c r="S98" s="1"/>
      <c r="T98" s="1"/>
      <c r="U98" s="1"/>
      <c r="V98" s="1"/>
      <c r="W98" s="1"/>
      <c r="X98" s="1"/>
      <c r="Y98" s="1"/>
      <c r="Z98" s="1"/>
    </row>
    <row r="99" spans="1:38" ht="14.25" customHeight="1">
      <c r="A99" s="95" t="s">
        <v>16</v>
      </c>
      <c r="B99" s="96" t="s">
        <v>534</v>
      </c>
      <c r="C99" s="96"/>
      <c r="D99" s="97" t="s">
        <v>545</v>
      </c>
      <c r="E99" s="96" t="s">
        <v>546</v>
      </c>
      <c r="F99" s="96" t="s">
        <v>547</v>
      </c>
      <c r="G99" s="96" t="s">
        <v>567</v>
      </c>
      <c r="H99" s="96" t="s">
        <v>549</v>
      </c>
      <c r="I99" s="96" t="s">
        <v>550</v>
      </c>
      <c r="J99" s="172" t="s">
        <v>551</v>
      </c>
      <c r="K99" s="139" t="s">
        <v>568</v>
      </c>
      <c r="L99" s="149" t="s">
        <v>576</v>
      </c>
      <c r="M99" s="96" t="s">
        <v>577</v>
      </c>
      <c r="N99" s="140" t="s">
        <v>553</v>
      </c>
      <c r="O99" s="98" t="s">
        <v>554</v>
      </c>
      <c r="P99" s="96" t="s">
        <v>555</v>
      </c>
      <c r="Q99" s="97" t="s">
        <v>556</v>
      </c>
      <c r="R99" s="56"/>
      <c r="S99" s="113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38" ht="14.25" customHeight="1">
      <c r="A100" s="101"/>
      <c r="B100" s="102"/>
      <c r="C100" s="173"/>
      <c r="D100" s="103"/>
      <c r="E100" s="104"/>
      <c r="F100" s="174"/>
      <c r="G100" s="101"/>
      <c r="H100" s="104"/>
      <c r="I100" s="105"/>
      <c r="J100" s="175"/>
      <c r="K100" s="175"/>
      <c r="L100" s="176"/>
      <c r="M100" s="99"/>
      <c r="N100" s="176"/>
      <c r="O100" s="177"/>
      <c r="P100" s="178"/>
      <c r="Q100" s="179"/>
      <c r="R100" s="144"/>
      <c r="S100" s="113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38" ht="14.25" customHeight="1">
      <c r="A101" s="101"/>
      <c r="B101" s="102"/>
      <c r="C101" s="173"/>
      <c r="D101" s="103"/>
      <c r="E101" s="104"/>
      <c r="F101" s="174"/>
      <c r="G101" s="101"/>
      <c r="H101" s="104"/>
      <c r="I101" s="105"/>
      <c r="J101" s="175"/>
      <c r="K101" s="175"/>
      <c r="L101" s="176"/>
      <c r="M101" s="99"/>
      <c r="N101" s="176"/>
      <c r="O101" s="177"/>
      <c r="P101" s="178"/>
      <c r="Q101" s="179"/>
      <c r="R101" s="144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4.25" customHeight="1">
      <c r="A102" s="101"/>
      <c r="B102" s="102"/>
      <c r="C102" s="173"/>
      <c r="D102" s="103"/>
      <c r="E102" s="104"/>
      <c r="F102" s="174"/>
      <c r="G102" s="101"/>
      <c r="H102" s="104"/>
      <c r="I102" s="105"/>
      <c r="J102" s="175"/>
      <c r="K102" s="175"/>
      <c r="L102" s="176"/>
      <c r="M102" s="99"/>
      <c r="N102" s="176"/>
      <c r="O102" s="177"/>
      <c r="P102" s="178"/>
      <c r="Q102" s="179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4.25" customHeight="1">
      <c r="A103" s="101"/>
      <c r="B103" s="102"/>
      <c r="C103" s="173"/>
      <c r="D103" s="103"/>
      <c r="E103" s="104"/>
      <c r="F103" s="175"/>
      <c r="G103" s="101"/>
      <c r="H103" s="104"/>
      <c r="I103" s="105"/>
      <c r="J103" s="175"/>
      <c r="K103" s="175"/>
      <c r="L103" s="176"/>
      <c r="M103" s="99"/>
      <c r="N103" s="176"/>
      <c r="O103" s="177"/>
      <c r="P103" s="178"/>
      <c r="Q103" s="179"/>
      <c r="R103" s="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4.25" customHeight="1">
      <c r="A104" s="101"/>
      <c r="B104" s="102"/>
      <c r="C104" s="173"/>
      <c r="D104" s="103"/>
      <c r="E104" s="104"/>
      <c r="F104" s="175"/>
      <c r="G104" s="101"/>
      <c r="H104" s="104"/>
      <c r="I104" s="105"/>
      <c r="J104" s="175"/>
      <c r="K104" s="175"/>
      <c r="L104" s="176"/>
      <c r="M104" s="99"/>
      <c r="N104" s="176"/>
      <c r="O104" s="177"/>
      <c r="P104" s="178"/>
      <c r="Q104" s="179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4.25" customHeight="1">
      <c r="A105" s="101"/>
      <c r="B105" s="102"/>
      <c r="C105" s="173"/>
      <c r="D105" s="103"/>
      <c r="E105" s="104"/>
      <c r="F105" s="174"/>
      <c r="G105" s="101"/>
      <c r="H105" s="104"/>
      <c r="I105" s="105"/>
      <c r="J105" s="175"/>
      <c r="K105" s="175"/>
      <c r="L105" s="176"/>
      <c r="M105" s="99"/>
      <c r="N105" s="176"/>
      <c r="O105" s="177"/>
      <c r="P105" s="178"/>
      <c r="Q105" s="179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4.25" customHeight="1">
      <c r="A106" s="101"/>
      <c r="B106" s="102"/>
      <c r="C106" s="173"/>
      <c r="D106" s="103"/>
      <c r="E106" s="104"/>
      <c r="F106" s="174"/>
      <c r="G106" s="101"/>
      <c r="H106" s="104"/>
      <c r="I106" s="105"/>
      <c r="J106" s="175"/>
      <c r="K106" s="175"/>
      <c r="L106" s="175"/>
      <c r="M106" s="175"/>
      <c r="N106" s="176"/>
      <c r="O106" s="180"/>
      <c r="P106" s="178"/>
      <c r="Q106" s="179"/>
      <c r="R106" s="6"/>
      <c r="S106" s="113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4.25" customHeight="1">
      <c r="A107" s="101"/>
      <c r="B107" s="102"/>
      <c r="C107" s="173"/>
      <c r="D107" s="103"/>
      <c r="E107" s="104"/>
      <c r="F107" s="175"/>
      <c r="G107" s="101"/>
      <c r="H107" s="104"/>
      <c r="I107" s="105"/>
      <c r="J107" s="175"/>
      <c r="K107" s="175"/>
      <c r="L107" s="176"/>
      <c r="M107" s="99"/>
      <c r="N107" s="176"/>
      <c r="O107" s="177"/>
      <c r="P107" s="178"/>
      <c r="Q107" s="179"/>
      <c r="R107" s="144"/>
      <c r="S107" s="113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>
      <c r="A108" s="101"/>
      <c r="B108" s="102"/>
      <c r="C108" s="173"/>
      <c r="D108" s="103"/>
      <c r="E108" s="104"/>
      <c r="F108" s="174"/>
      <c r="G108" s="101"/>
      <c r="H108" s="104"/>
      <c r="I108" s="105"/>
      <c r="J108" s="181"/>
      <c r="K108" s="181"/>
      <c r="L108" s="181"/>
      <c r="M108" s="181"/>
      <c r="N108" s="182"/>
      <c r="O108" s="177"/>
      <c r="P108" s="106"/>
      <c r="Q108" s="179"/>
      <c r="R108" s="144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26"/>
      <c r="B109" s="119"/>
      <c r="C109" s="119"/>
      <c r="D109" s="119"/>
      <c r="E109" s="6"/>
      <c r="F109" s="127"/>
      <c r="G109" s="6"/>
      <c r="H109" s="6"/>
      <c r="I109" s="6"/>
      <c r="J109" s="1"/>
      <c r="K109" s="6"/>
      <c r="L109" s="6"/>
      <c r="M109" s="6"/>
      <c r="N109" s="1"/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26"/>
      <c r="B110" s="119"/>
      <c r="C110" s="119"/>
      <c r="D110" s="119"/>
      <c r="E110" s="6"/>
      <c r="F110" s="127"/>
      <c r="G110" s="56"/>
      <c r="H110" s="41"/>
      <c r="I110" s="56"/>
      <c r="J110" s="6"/>
      <c r="K110" s="145"/>
      <c r="L110" s="146"/>
      <c r="M110" s="6"/>
      <c r="N110" s="109"/>
      <c r="O110" s="147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56"/>
      <c r="B111" s="108"/>
      <c r="C111" s="108"/>
      <c r="D111" s="41"/>
      <c r="E111" s="56"/>
      <c r="F111" s="56"/>
      <c r="G111" s="56"/>
      <c r="H111" s="41"/>
      <c r="I111" s="56"/>
      <c r="J111" s="6"/>
      <c r="K111" s="145"/>
      <c r="L111" s="146"/>
      <c r="M111" s="6"/>
      <c r="N111" s="109"/>
      <c r="O111" s="147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38.25" customHeight="1">
      <c r="A112" s="41"/>
      <c r="B112" s="183" t="s">
        <v>583</v>
      </c>
      <c r="C112" s="183"/>
      <c r="D112" s="183"/>
      <c r="E112" s="183"/>
      <c r="F112" s="6"/>
      <c r="G112" s="6"/>
      <c r="H112" s="137"/>
      <c r="I112" s="6"/>
      <c r="J112" s="137"/>
      <c r="K112" s="138"/>
      <c r="L112" s="6"/>
      <c r="M112" s="6"/>
      <c r="N112" s="1"/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95" t="s">
        <v>16</v>
      </c>
      <c r="B113" s="96" t="s">
        <v>534</v>
      </c>
      <c r="C113" s="96"/>
      <c r="D113" s="97" t="s">
        <v>545</v>
      </c>
      <c r="E113" s="96" t="s">
        <v>546</v>
      </c>
      <c r="F113" s="96" t="s">
        <v>547</v>
      </c>
      <c r="G113" s="96" t="s">
        <v>584</v>
      </c>
      <c r="H113" s="96" t="s">
        <v>585</v>
      </c>
      <c r="I113" s="96" t="s">
        <v>550</v>
      </c>
      <c r="J113" s="184" t="s">
        <v>551</v>
      </c>
      <c r="K113" s="96" t="s">
        <v>552</v>
      </c>
      <c r="L113" s="96" t="s">
        <v>586</v>
      </c>
      <c r="M113" s="96" t="s">
        <v>555</v>
      </c>
      <c r="N113" s="97" t="s">
        <v>556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1</v>
      </c>
      <c r="B114" s="186">
        <v>41579</v>
      </c>
      <c r="C114" s="186"/>
      <c r="D114" s="187" t="s">
        <v>587</v>
      </c>
      <c r="E114" s="188" t="s">
        <v>588</v>
      </c>
      <c r="F114" s="189">
        <v>82</v>
      </c>
      <c r="G114" s="188" t="s">
        <v>589</v>
      </c>
      <c r="H114" s="188">
        <v>100</v>
      </c>
      <c r="I114" s="190">
        <v>100</v>
      </c>
      <c r="J114" s="191" t="s">
        <v>590</v>
      </c>
      <c r="K114" s="192">
        <f t="shared" ref="K114:K166" si="78">H114-F114</f>
        <v>18</v>
      </c>
      <c r="L114" s="193">
        <f t="shared" ref="L114:L166" si="79">K114/F114</f>
        <v>0.21951219512195122</v>
      </c>
      <c r="M114" s="188" t="s">
        <v>557</v>
      </c>
      <c r="N114" s="194">
        <v>42657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2</v>
      </c>
      <c r="B115" s="186">
        <v>41794</v>
      </c>
      <c r="C115" s="186"/>
      <c r="D115" s="187" t="s">
        <v>591</v>
      </c>
      <c r="E115" s="188" t="s">
        <v>559</v>
      </c>
      <c r="F115" s="189">
        <v>257</v>
      </c>
      <c r="G115" s="188" t="s">
        <v>589</v>
      </c>
      <c r="H115" s="188">
        <v>300</v>
      </c>
      <c r="I115" s="190">
        <v>300</v>
      </c>
      <c r="J115" s="191" t="s">
        <v>590</v>
      </c>
      <c r="K115" s="192">
        <f t="shared" si="78"/>
        <v>43</v>
      </c>
      <c r="L115" s="193">
        <f t="shared" si="79"/>
        <v>0.16731517509727625</v>
      </c>
      <c r="M115" s="188" t="s">
        <v>557</v>
      </c>
      <c r="N115" s="194">
        <v>41822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3</v>
      </c>
      <c r="B116" s="186">
        <v>41828</v>
      </c>
      <c r="C116" s="186"/>
      <c r="D116" s="187" t="s">
        <v>592</v>
      </c>
      <c r="E116" s="188" t="s">
        <v>559</v>
      </c>
      <c r="F116" s="189">
        <v>393</v>
      </c>
      <c r="G116" s="188" t="s">
        <v>589</v>
      </c>
      <c r="H116" s="188">
        <v>468</v>
      </c>
      <c r="I116" s="190">
        <v>468</v>
      </c>
      <c r="J116" s="191" t="s">
        <v>590</v>
      </c>
      <c r="K116" s="192">
        <f t="shared" si="78"/>
        <v>75</v>
      </c>
      <c r="L116" s="193">
        <f t="shared" si="79"/>
        <v>0.19083969465648856</v>
      </c>
      <c r="M116" s="188" t="s">
        <v>557</v>
      </c>
      <c r="N116" s="194">
        <v>41863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4</v>
      </c>
      <c r="B117" s="186">
        <v>41857</v>
      </c>
      <c r="C117" s="186"/>
      <c r="D117" s="187" t="s">
        <v>593</v>
      </c>
      <c r="E117" s="188" t="s">
        <v>559</v>
      </c>
      <c r="F117" s="189">
        <v>205</v>
      </c>
      <c r="G117" s="188" t="s">
        <v>589</v>
      </c>
      <c r="H117" s="188">
        <v>275</v>
      </c>
      <c r="I117" s="190">
        <v>250</v>
      </c>
      <c r="J117" s="191" t="s">
        <v>590</v>
      </c>
      <c r="K117" s="192">
        <f t="shared" si="78"/>
        <v>70</v>
      </c>
      <c r="L117" s="193">
        <f t="shared" si="79"/>
        <v>0.34146341463414637</v>
      </c>
      <c r="M117" s="188" t="s">
        <v>557</v>
      </c>
      <c r="N117" s="194">
        <v>41962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5</v>
      </c>
      <c r="B118" s="186">
        <v>41886</v>
      </c>
      <c r="C118" s="186"/>
      <c r="D118" s="187" t="s">
        <v>594</v>
      </c>
      <c r="E118" s="188" t="s">
        <v>559</v>
      </c>
      <c r="F118" s="189">
        <v>162</v>
      </c>
      <c r="G118" s="188" t="s">
        <v>589</v>
      </c>
      <c r="H118" s="188">
        <v>190</v>
      </c>
      <c r="I118" s="190">
        <v>190</v>
      </c>
      <c r="J118" s="191" t="s">
        <v>590</v>
      </c>
      <c r="K118" s="192">
        <f t="shared" si="78"/>
        <v>28</v>
      </c>
      <c r="L118" s="193">
        <f t="shared" si="79"/>
        <v>0.1728395061728395</v>
      </c>
      <c r="M118" s="188" t="s">
        <v>557</v>
      </c>
      <c r="N118" s="194">
        <v>42006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6</v>
      </c>
      <c r="B119" s="186">
        <v>41886</v>
      </c>
      <c r="C119" s="186"/>
      <c r="D119" s="187" t="s">
        <v>595</v>
      </c>
      <c r="E119" s="188" t="s">
        <v>559</v>
      </c>
      <c r="F119" s="189">
        <v>75</v>
      </c>
      <c r="G119" s="188" t="s">
        <v>589</v>
      </c>
      <c r="H119" s="188">
        <v>91.5</v>
      </c>
      <c r="I119" s="190" t="s">
        <v>596</v>
      </c>
      <c r="J119" s="191" t="s">
        <v>597</v>
      </c>
      <c r="K119" s="192">
        <f t="shared" si="78"/>
        <v>16.5</v>
      </c>
      <c r="L119" s="193">
        <f t="shared" si="79"/>
        <v>0.22</v>
      </c>
      <c r="M119" s="188" t="s">
        <v>557</v>
      </c>
      <c r="N119" s="194">
        <v>41954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7</v>
      </c>
      <c r="B120" s="186">
        <v>41913</v>
      </c>
      <c r="C120" s="186"/>
      <c r="D120" s="187" t="s">
        <v>598</v>
      </c>
      <c r="E120" s="188" t="s">
        <v>559</v>
      </c>
      <c r="F120" s="189">
        <v>850</v>
      </c>
      <c r="G120" s="188" t="s">
        <v>589</v>
      </c>
      <c r="H120" s="188">
        <v>982.5</v>
      </c>
      <c r="I120" s="190">
        <v>1050</v>
      </c>
      <c r="J120" s="191" t="s">
        <v>599</v>
      </c>
      <c r="K120" s="192">
        <f t="shared" si="78"/>
        <v>132.5</v>
      </c>
      <c r="L120" s="193">
        <f t="shared" si="79"/>
        <v>0.15588235294117647</v>
      </c>
      <c r="M120" s="188" t="s">
        <v>557</v>
      </c>
      <c r="N120" s="194">
        <v>42039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8</v>
      </c>
      <c r="B121" s="186">
        <v>41913</v>
      </c>
      <c r="C121" s="186"/>
      <c r="D121" s="187" t="s">
        <v>600</v>
      </c>
      <c r="E121" s="188" t="s">
        <v>559</v>
      </c>
      <c r="F121" s="189">
        <v>475</v>
      </c>
      <c r="G121" s="188" t="s">
        <v>589</v>
      </c>
      <c r="H121" s="188">
        <v>515</v>
      </c>
      <c r="I121" s="190">
        <v>600</v>
      </c>
      <c r="J121" s="191" t="s">
        <v>601</v>
      </c>
      <c r="K121" s="192">
        <f t="shared" si="78"/>
        <v>40</v>
      </c>
      <c r="L121" s="193">
        <f t="shared" si="79"/>
        <v>8.4210526315789472E-2</v>
      </c>
      <c r="M121" s="188" t="s">
        <v>557</v>
      </c>
      <c r="N121" s="194">
        <v>41939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9</v>
      </c>
      <c r="B122" s="186">
        <v>41913</v>
      </c>
      <c r="C122" s="186"/>
      <c r="D122" s="187" t="s">
        <v>602</v>
      </c>
      <c r="E122" s="188" t="s">
        <v>559</v>
      </c>
      <c r="F122" s="189">
        <v>86</v>
      </c>
      <c r="G122" s="188" t="s">
        <v>589</v>
      </c>
      <c r="H122" s="188">
        <v>99</v>
      </c>
      <c r="I122" s="190">
        <v>140</v>
      </c>
      <c r="J122" s="191" t="s">
        <v>603</v>
      </c>
      <c r="K122" s="192">
        <f t="shared" si="78"/>
        <v>13</v>
      </c>
      <c r="L122" s="193">
        <f t="shared" si="79"/>
        <v>0.15116279069767441</v>
      </c>
      <c r="M122" s="188" t="s">
        <v>557</v>
      </c>
      <c r="N122" s="194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10</v>
      </c>
      <c r="B123" s="186">
        <v>41926</v>
      </c>
      <c r="C123" s="186"/>
      <c r="D123" s="187" t="s">
        <v>604</v>
      </c>
      <c r="E123" s="188" t="s">
        <v>559</v>
      </c>
      <c r="F123" s="189">
        <v>496.6</v>
      </c>
      <c r="G123" s="188" t="s">
        <v>589</v>
      </c>
      <c r="H123" s="188">
        <v>621</v>
      </c>
      <c r="I123" s="190">
        <v>580</v>
      </c>
      <c r="J123" s="191" t="s">
        <v>590</v>
      </c>
      <c r="K123" s="192">
        <f t="shared" si="78"/>
        <v>124.39999999999998</v>
      </c>
      <c r="L123" s="193">
        <f t="shared" si="79"/>
        <v>0.25050342327829234</v>
      </c>
      <c r="M123" s="188" t="s">
        <v>557</v>
      </c>
      <c r="N123" s="194">
        <v>42605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11</v>
      </c>
      <c r="B124" s="186">
        <v>41926</v>
      </c>
      <c r="C124" s="186"/>
      <c r="D124" s="187" t="s">
        <v>605</v>
      </c>
      <c r="E124" s="188" t="s">
        <v>559</v>
      </c>
      <c r="F124" s="189">
        <v>2481.9</v>
      </c>
      <c r="G124" s="188" t="s">
        <v>589</v>
      </c>
      <c r="H124" s="188">
        <v>2840</v>
      </c>
      <c r="I124" s="190">
        <v>2870</v>
      </c>
      <c r="J124" s="191" t="s">
        <v>606</v>
      </c>
      <c r="K124" s="192">
        <f t="shared" si="78"/>
        <v>358.09999999999991</v>
      </c>
      <c r="L124" s="193">
        <f t="shared" si="79"/>
        <v>0.14428462065353154</v>
      </c>
      <c r="M124" s="188" t="s">
        <v>557</v>
      </c>
      <c r="N124" s="194">
        <v>42017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12</v>
      </c>
      <c r="B125" s="186">
        <v>41928</v>
      </c>
      <c r="C125" s="186"/>
      <c r="D125" s="187" t="s">
        <v>607</v>
      </c>
      <c r="E125" s="188" t="s">
        <v>559</v>
      </c>
      <c r="F125" s="189">
        <v>84.5</v>
      </c>
      <c r="G125" s="188" t="s">
        <v>589</v>
      </c>
      <c r="H125" s="188">
        <v>93</v>
      </c>
      <c r="I125" s="190">
        <v>110</v>
      </c>
      <c r="J125" s="191" t="s">
        <v>608</v>
      </c>
      <c r="K125" s="192">
        <f t="shared" si="78"/>
        <v>8.5</v>
      </c>
      <c r="L125" s="193">
        <f t="shared" si="79"/>
        <v>0.10059171597633136</v>
      </c>
      <c r="M125" s="188" t="s">
        <v>557</v>
      </c>
      <c r="N125" s="194">
        <v>41939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13</v>
      </c>
      <c r="B126" s="186">
        <v>41928</v>
      </c>
      <c r="C126" s="186"/>
      <c r="D126" s="187" t="s">
        <v>609</v>
      </c>
      <c r="E126" s="188" t="s">
        <v>559</v>
      </c>
      <c r="F126" s="189">
        <v>401</v>
      </c>
      <c r="G126" s="188" t="s">
        <v>589</v>
      </c>
      <c r="H126" s="188">
        <v>428</v>
      </c>
      <c r="I126" s="190">
        <v>450</v>
      </c>
      <c r="J126" s="191" t="s">
        <v>610</v>
      </c>
      <c r="K126" s="192">
        <f t="shared" si="78"/>
        <v>27</v>
      </c>
      <c r="L126" s="193">
        <f t="shared" si="79"/>
        <v>6.7331670822942641E-2</v>
      </c>
      <c r="M126" s="188" t="s">
        <v>557</v>
      </c>
      <c r="N126" s="194">
        <v>42020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14</v>
      </c>
      <c r="B127" s="186">
        <v>41928</v>
      </c>
      <c r="C127" s="186"/>
      <c r="D127" s="187" t="s">
        <v>611</v>
      </c>
      <c r="E127" s="188" t="s">
        <v>559</v>
      </c>
      <c r="F127" s="189">
        <v>101</v>
      </c>
      <c r="G127" s="188" t="s">
        <v>589</v>
      </c>
      <c r="H127" s="188">
        <v>112</v>
      </c>
      <c r="I127" s="190">
        <v>120</v>
      </c>
      <c r="J127" s="191" t="s">
        <v>612</v>
      </c>
      <c r="K127" s="192">
        <f t="shared" si="78"/>
        <v>11</v>
      </c>
      <c r="L127" s="193">
        <f t="shared" si="79"/>
        <v>0.10891089108910891</v>
      </c>
      <c r="M127" s="188" t="s">
        <v>557</v>
      </c>
      <c r="N127" s="194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15</v>
      </c>
      <c r="B128" s="186">
        <v>41954</v>
      </c>
      <c r="C128" s="186"/>
      <c r="D128" s="187" t="s">
        <v>613</v>
      </c>
      <c r="E128" s="188" t="s">
        <v>559</v>
      </c>
      <c r="F128" s="189">
        <v>59</v>
      </c>
      <c r="G128" s="188" t="s">
        <v>589</v>
      </c>
      <c r="H128" s="188">
        <v>76</v>
      </c>
      <c r="I128" s="190">
        <v>76</v>
      </c>
      <c r="J128" s="191" t="s">
        <v>590</v>
      </c>
      <c r="K128" s="192">
        <f t="shared" si="78"/>
        <v>17</v>
      </c>
      <c r="L128" s="193">
        <f t="shared" si="79"/>
        <v>0.28813559322033899</v>
      </c>
      <c r="M128" s="188" t="s">
        <v>557</v>
      </c>
      <c r="N128" s="194">
        <v>43032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16</v>
      </c>
      <c r="B129" s="186">
        <v>41954</v>
      </c>
      <c r="C129" s="186"/>
      <c r="D129" s="187" t="s">
        <v>602</v>
      </c>
      <c r="E129" s="188" t="s">
        <v>559</v>
      </c>
      <c r="F129" s="189">
        <v>99</v>
      </c>
      <c r="G129" s="188" t="s">
        <v>589</v>
      </c>
      <c r="H129" s="188">
        <v>120</v>
      </c>
      <c r="I129" s="190">
        <v>120</v>
      </c>
      <c r="J129" s="191" t="s">
        <v>570</v>
      </c>
      <c r="K129" s="192">
        <f t="shared" si="78"/>
        <v>21</v>
      </c>
      <c r="L129" s="193">
        <f t="shared" si="79"/>
        <v>0.21212121212121213</v>
      </c>
      <c r="M129" s="188" t="s">
        <v>557</v>
      </c>
      <c r="N129" s="194">
        <v>41960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17</v>
      </c>
      <c r="B130" s="186">
        <v>41956</v>
      </c>
      <c r="C130" s="186"/>
      <c r="D130" s="187" t="s">
        <v>614</v>
      </c>
      <c r="E130" s="188" t="s">
        <v>559</v>
      </c>
      <c r="F130" s="189">
        <v>22</v>
      </c>
      <c r="G130" s="188" t="s">
        <v>589</v>
      </c>
      <c r="H130" s="188">
        <v>33.549999999999997</v>
      </c>
      <c r="I130" s="190">
        <v>32</v>
      </c>
      <c r="J130" s="191" t="s">
        <v>615</v>
      </c>
      <c r="K130" s="192">
        <f t="shared" si="78"/>
        <v>11.549999999999997</v>
      </c>
      <c r="L130" s="193">
        <f t="shared" si="79"/>
        <v>0.52499999999999991</v>
      </c>
      <c r="M130" s="188" t="s">
        <v>557</v>
      </c>
      <c r="N130" s="194">
        <v>42188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18</v>
      </c>
      <c r="B131" s="186">
        <v>41976</v>
      </c>
      <c r="C131" s="186"/>
      <c r="D131" s="187" t="s">
        <v>616</v>
      </c>
      <c r="E131" s="188" t="s">
        <v>559</v>
      </c>
      <c r="F131" s="189">
        <v>440</v>
      </c>
      <c r="G131" s="188" t="s">
        <v>589</v>
      </c>
      <c r="H131" s="188">
        <v>520</v>
      </c>
      <c r="I131" s="190">
        <v>520</v>
      </c>
      <c r="J131" s="191" t="s">
        <v>617</v>
      </c>
      <c r="K131" s="192">
        <f t="shared" si="78"/>
        <v>80</v>
      </c>
      <c r="L131" s="193">
        <f t="shared" si="79"/>
        <v>0.18181818181818182</v>
      </c>
      <c r="M131" s="188" t="s">
        <v>557</v>
      </c>
      <c r="N131" s="194">
        <v>42208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19</v>
      </c>
      <c r="B132" s="186">
        <v>41976</v>
      </c>
      <c r="C132" s="186"/>
      <c r="D132" s="187" t="s">
        <v>618</v>
      </c>
      <c r="E132" s="188" t="s">
        <v>559</v>
      </c>
      <c r="F132" s="189">
        <v>360</v>
      </c>
      <c r="G132" s="188" t="s">
        <v>589</v>
      </c>
      <c r="H132" s="188">
        <v>427</v>
      </c>
      <c r="I132" s="190">
        <v>425</v>
      </c>
      <c r="J132" s="191" t="s">
        <v>619</v>
      </c>
      <c r="K132" s="192">
        <f t="shared" si="78"/>
        <v>67</v>
      </c>
      <c r="L132" s="193">
        <f t="shared" si="79"/>
        <v>0.18611111111111112</v>
      </c>
      <c r="M132" s="188" t="s">
        <v>557</v>
      </c>
      <c r="N132" s="194">
        <v>42058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20</v>
      </c>
      <c r="B133" s="186">
        <v>42012</v>
      </c>
      <c r="C133" s="186"/>
      <c r="D133" s="187" t="s">
        <v>620</v>
      </c>
      <c r="E133" s="188" t="s">
        <v>559</v>
      </c>
      <c r="F133" s="189">
        <v>360</v>
      </c>
      <c r="G133" s="188" t="s">
        <v>589</v>
      </c>
      <c r="H133" s="188">
        <v>455</v>
      </c>
      <c r="I133" s="190">
        <v>420</v>
      </c>
      <c r="J133" s="191" t="s">
        <v>621</v>
      </c>
      <c r="K133" s="192">
        <f t="shared" si="78"/>
        <v>95</v>
      </c>
      <c r="L133" s="193">
        <f t="shared" si="79"/>
        <v>0.2638888888888889</v>
      </c>
      <c r="M133" s="188" t="s">
        <v>557</v>
      </c>
      <c r="N133" s="194">
        <v>42024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21</v>
      </c>
      <c r="B134" s="186">
        <v>42012</v>
      </c>
      <c r="C134" s="186"/>
      <c r="D134" s="187" t="s">
        <v>622</v>
      </c>
      <c r="E134" s="188" t="s">
        <v>559</v>
      </c>
      <c r="F134" s="189">
        <v>130</v>
      </c>
      <c r="G134" s="188"/>
      <c r="H134" s="188">
        <v>175.5</v>
      </c>
      <c r="I134" s="190">
        <v>165</v>
      </c>
      <c r="J134" s="191" t="s">
        <v>623</v>
      </c>
      <c r="K134" s="192">
        <f t="shared" si="78"/>
        <v>45.5</v>
      </c>
      <c r="L134" s="193">
        <f t="shared" si="79"/>
        <v>0.35</v>
      </c>
      <c r="M134" s="188" t="s">
        <v>557</v>
      </c>
      <c r="N134" s="194">
        <v>43088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22</v>
      </c>
      <c r="B135" s="186">
        <v>42040</v>
      </c>
      <c r="C135" s="186"/>
      <c r="D135" s="187" t="s">
        <v>372</v>
      </c>
      <c r="E135" s="188" t="s">
        <v>588</v>
      </c>
      <c r="F135" s="189">
        <v>98</v>
      </c>
      <c r="G135" s="188"/>
      <c r="H135" s="188">
        <v>120</v>
      </c>
      <c r="I135" s="190">
        <v>120</v>
      </c>
      <c r="J135" s="191" t="s">
        <v>590</v>
      </c>
      <c r="K135" s="192">
        <f t="shared" si="78"/>
        <v>22</v>
      </c>
      <c r="L135" s="193">
        <f t="shared" si="79"/>
        <v>0.22448979591836735</v>
      </c>
      <c r="M135" s="188" t="s">
        <v>557</v>
      </c>
      <c r="N135" s="194">
        <v>42753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23</v>
      </c>
      <c r="B136" s="186">
        <v>42040</v>
      </c>
      <c r="C136" s="186"/>
      <c r="D136" s="187" t="s">
        <v>624</v>
      </c>
      <c r="E136" s="188" t="s">
        <v>588</v>
      </c>
      <c r="F136" s="189">
        <v>196</v>
      </c>
      <c r="G136" s="188"/>
      <c r="H136" s="188">
        <v>262</v>
      </c>
      <c r="I136" s="190">
        <v>255</v>
      </c>
      <c r="J136" s="191" t="s">
        <v>590</v>
      </c>
      <c r="K136" s="192">
        <f t="shared" si="78"/>
        <v>66</v>
      </c>
      <c r="L136" s="193">
        <f t="shared" si="79"/>
        <v>0.33673469387755101</v>
      </c>
      <c r="M136" s="188" t="s">
        <v>557</v>
      </c>
      <c r="N136" s="194">
        <v>42599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5">
        <v>24</v>
      </c>
      <c r="B137" s="196">
        <v>42067</v>
      </c>
      <c r="C137" s="196"/>
      <c r="D137" s="197" t="s">
        <v>371</v>
      </c>
      <c r="E137" s="198" t="s">
        <v>588</v>
      </c>
      <c r="F137" s="199">
        <v>235</v>
      </c>
      <c r="G137" s="199"/>
      <c r="H137" s="200">
        <v>77</v>
      </c>
      <c r="I137" s="200" t="s">
        <v>625</v>
      </c>
      <c r="J137" s="201" t="s">
        <v>626</v>
      </c>
      <c r="K137" s="202">
        <f t="shared" si="78"/>
        <v>-158</v>
      </c>
      <c r="L137" s="203">
        <f t="shared" si="79"/>
        <v>-0.67234042553191486</v>
      </c>
      <c r="M137" s="199" t="s">
        <v>569</v>
      </c>
      <c r="N137" s="196">
        <v>43522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25</v>
      </c>
      <c r="B138" s="186">
        <v>42067</v>
      </c>
      <c r="C138" s="186"/>
      <c r="D138" s="187" t="s">
        <v>627</v>
      </c>
      <c r="E138" s="188" t="s">
        <v>588</v>
      </c>
      <c r="F138" s="189">
        <v>185</v>
      </c>
      <c r="G138" s="188"/>
      <c r="H138" s="188">
        <v>224</v>
      </c>
      <c r="I138" s="190" t="s">
        <v>628</v>
      </c>
      <c r="J138" s="191" t="s">
        <v>590</v>
      </c>
      <c r="K138" s="192">
        <f t="shared" si="78"/>
        <v>39</v>
      </c>
      <c r="L138" s="193">
        <f t="shared" si="79"/>
        <v>0.21081081081081082</v>
      </c>
      <c r="M138" s="188" t="s">
        <v>557</v>
      </c>
      <c r="N138" s="194">
        <v>42647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5">
        <v>26</v>
      </c>
      <c r="B139" s="196">
        <v>42090</v>
      </c>
      <c r="C139" s="196"/>
      <c r="D139" s="204" t="s">
        <v>629</v>
      </c>
      <c r="E139" s="199" t="s">
        <v>588</v>
      </c>
      <c r="F139" s="199">
        <v>49.5</v>
      </c>
      <c r="G139" s="200"/>
      <c r="H139" s="200">
        <v>15.85</v>
      </c>
      <c r="I139" s="200">
        <v>67</v>
      </c>
      <c r="J139" s="201" t="s">
        <v>630</v>
      </c>
      <c r="K139" s="200">
        <f t="shared" si="78"/>
        <v>-33.65</v>
      </c>
      <c r="L139" s="205">
        <f t="shared" si="79"/>
        <v>-0.67979797979797973</v>
      </c>
      <c r="M139" s="199" t="s">
        <v>569</v>
      </c>
      <c r="N139" s="206">
        <v>43627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27</v>
      </c>
      <c r="B140" s="186">
        <v>42093</v>
      </c>
      <c r="C140" s="186"/>
      <c r="D140" s="187" t="s">
        <v>631</v>
      </c>
      <c r="E140" s="188" t="s">
        <v>588</v>
      </c>
      <c r="F140" s="189">
        <v>183.5</v>
      </c>
      <c r="G140" s="188"/>
      <c r="H140" s="188">
        <v>219</v>
      </c>
      <c r="I140" s="190">
        <v>218</v>
      </c>
      <c r="J140" s="191" t="s">
        <v>632</v>
      </c>
      <c r="K140" s="192">
        <f t="shared" si="78"/>
        <v>35.5</v>
      </c>
      <c r="L140" s="193">
        <f t="shared" si="79"/>
        <v>0.19346049046321526</v>
      </c>
      <c r="M140" s="188" t="s">
        <v>557</v>
      </c>
      <c r="N140" s="194">
        <v>42103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28</v>
      </c>
      <c r="B141" s="186">
        <v>42114</v>
      </c>
      <c r="C141" s="186"/>
      <c r="D141" s="187" t="s">
        <v>633</v>
      </c>
      <c r="E141" s="188" t="s">
        <v>588</v>
      </c>
      <c r="F141" s="189">
        <f>(227+237)/2</f>
        <v>232</v>
      </c>
      <c r="G141" s="188"/>
      <c r="H141" s="188">
        <v>298</v>
      </c>
      <c r="I141" s="190">
        <v>298</v>
      </c>
      <c r="J141" s="191" t="s">
        <v>590</v>
      </c>
      <c r="K141" s="192">
        <f t="shared" si="78"/>
        <v>66</v>
      </c>
      <c r="L141" s="193">
        <f t="shared" si="79"/>
        <v>0.28448275862068967</v>
      </c>
      <c r="M141" s="188" t="s">
        <v>557</v>
      </c>
      <c r="N141" s="194">
        <v>42823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29</v>
      </c>
      <c r="B142" s="186">
        <v>42128</v>
      </c>
      <c r="C142" s="186"/>
      <c r="D142" s="187" t="s">
        <v>634</v>
      </c>
      <c r="E142" s="188" t="s">
        <v>559</v>
      </c>
      <c r="F142" s="189">
        <v>385</v>
      </c>
      <c r="G142" s="188"/>
      <c r="H142" s="188">
        <f>212.5+331</f>
        <v>543.5</v>
      </c>
      <c r="I142" s="190">
        <v>510</v>
      </c>
      <c r="J142" s="191" t="s">
        <v>635</v>
      </c>
      <c r="K142" s="192">
        <f t="shared" si="78"/>
        <v>158.5</v>
      </c>
      <c r="L142" s="193">
        <f t="shared" si="79"/>
        <v>0.41168831168831171</v>
      </c>
      <c r="M142" s="188" t="s">
        <v>557</v>
      </c>
      <c r="N142" s="194">
        <v>42235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30</v>
      </c>
      <c r="B143" s="186">
        <v>42128</v>
      </c>
      <c r="C143" s="186"/>
      <c r="D143" s="187" t="s">
        <v>636</v>
      </c>
      <c r="E143" s="188" t="s">
        <v>559</v>
      </c>
      <c r="F143" s="189">
        <v>115.5</v>
      </c>
      <c r="G143" s="188"/>
      <c r="H143" s="188">
        <v>146</v>
      </c>
      <c r="I143" s="190">
        <v>142</v>
      </c>
      <c r="J143" s="191" t="s">
        <v>637</v>
      </c>
      <c r="K143" s="192">
        <f t="shared" si="78"/>
        <v>30.5</v>
      </c>
      <c r="L143" s="193">
        <f t="shared" si="79"/>
        <v>0.26406926406926406</v>
      </c>
      <c r="M143" s="188" t="s">
        <v>557</v>
      </c>
      <c r="N143" s="194">
        <v>42202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31</v>
      </c>
      <c r="B144" s="186">
        <v>42151</v>
      </c>
      <c r="C144" s="186"/>
      <c r="D144" s="187" t="s">
        <v>638</v>
      </c>
      <c r="E144" s="188" t="s">
        <v>559</v>
      </c>
      <c r="F144" s="189">
        <v>237.5</v>
      </c>
      <c r="G144" s="188"/>
      <c r="H144" s="188">
        <v>279.5</v>
      </c>
      <c r="I144" s="190">
        <v>278</v>
      </c>
      <c r="J144" s="191" t="s">
        <v>590</v>
      </c>
      <c r="K144" s="192">
        <f t="shared" si="78"/>
        <v>42</v>
      </c>
      <c r="L144" s="193">
        <f t="shared" si="79"/>
        <v>0.17684210526315788</v>
      </c>
      <c r="M144" s="188" t="s">
        <v>557</v>
      </c>
      <c r="N144" s="194">
        <v>42222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32</v>
      </c>
      <c r="B145" s="186">
        <v>42174</v>
      </c>
      <c r="C145" s="186"/>
      <c r="D145" s="187" t="s">
        <v>609</v>
      </c>
      <c r="E145" s="188" t="s">
        <v>588</v>
      </c>
      <c r="F145" s="189">
        <v>340</v>
      </c>
      <c r="G145" s="188"/>
      <c r="H145" s="188">
        <v>448</v>
      </c>
      <c r="I145" s="190">
        <v>448</v>
      </c>
      <c r="J145" s="191" t="s">
        <v>590</v>
      </c>
      <c r="K145" s="192">
        <f t="shared" si="78"/>
        <v>108</v>
      </c>
      <c r="L145" s="193">
        <f t="shared" si="79"/>
        <v>0.31764705882352939</v>
      </c>
      <c r="M145" s="188" t="s">
        <v>557</v>
      </c>
      <c r="N145" s="194">
        <v>43018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33</v>
      </c>
      <c r="B146" s="186">
        <v>42191</v>
      </c>
      <c r="C146" s="186"/>
      <c r="D146" s="187" t="s">
        <v>639</v>
      </c>
      <c r="E146" s="188" t="s">
        <v>588</v>
      </c>
      <c r="F146" s="189">
        <v>390</v>
      </c>
      <c r="G146" s="188"/>
      <c r="H146" s="188">
        <v>460</v>
      </c>
      <c r="I146" s="190">
        <v>460</v>
      </c>
      <c r="J146" s="191" t="s">
        <v>590</v>
      </c>
      <c r="K146" s="192">
        <f t="shared" si="78"/>
        <v>70</v>
      </c>
      <c r="L146" s="193">
        <f t="shared" si="79"/>
        <v>0.17948717948717949</v>
      </c>
      <c r="M146" s="188" t="s">
        <v>557</v>
      </c>
      <c r="N146" s="194">
        <v>42478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5">
        <v>34</v>
      </c>
      <c r="B147" s="196">
        <v>42195</v>
      </c>
      <c r="C147" s="196"/>
      <c r="D147" s="197" t="s">
        <v>640</v>
      </c>
      <c r="E147" s="198" t="s">
        <v>588</v>
      </c>
      <c r="F147" s="199">
        <v>122.5</v>
      </c>
      <c r="G147" s="199"/>
      <c r="H147" s="200">
        <v>61</v>
      </c>
      <c r="I147" s="200">
        <v>172</v>
      </c>
      <c r="J147" s="201" t="s">
        <v>641</v>
      </c>
      <c r="K147" s="202">
        <f t="shared" si="78"/>
        <v>-61.5</v>
      </c>
      <c r="L147" s="203">
        <f t="shared" si="79"/>
        <v>-0.50204081632653064</v>
      </c>
      <c r="M147" s="199" t="s">
        <v>569</v>
      </c>
      <c r="N147" s="196">
        <v>43333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35</v>
      </c>
      <c r="B148" s="186">
        <v>42219</v>
      </c>
      <c r="C148" s="186"/>
      <c r="D148" s="187" t="s">
        <v>642</v>
      </c>
      <c r="E148" s="188" t="s">
        <v>588</v>
      </c>
      <c r="F148" s="189">
        <v>297.5</v>
      </c>
      <c r="G148" s="188"/>
      <c r="H148" s="188">
        <v>350</v>
      </c>
      <c r="I148" s="190">
        <v>360</v>
      </c>
      <c r="J148" s="191" t="s">
        <v>643</v>
      </c>
      <c r="K148" s="192">
        <f t="shared" si="78"/>
        <v>52.5</v>
      </c>
      <c r="L148" s="193">
        <f t="shared" si="79"/>
        <v>0.17647058823529413</v>
      </c>
      <c r="M148" s="188" t="s">
        <v>557</v>
      </c>
      <c r="N148" s="194">
        <v>42232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36</v>
      </c>
      <c r="B149" s="186">
        <v>42219</v>
      </c>
      <c r="C149" s="186"/>
      <c r="D149" s="187" t="s">
        <v>644</v>
      </c>
      <c r="E149" s="188" t="s">
        <v>588</v>
      </c>
      <c r="F149" s="189">
        <v>115.5</v>
      </c>
      <c r="G149" s="188"/>
      <c r="H149" s="188">
        <v>149</v>
      </c>
      <c r="I149" s="190">
        <v>140</v>
      </c>
      <c r="J149" s="191" t="s">
        <v>645</v>
      </c>
      <c r="K149" s="192">
        <f t="shared" si="78"/>
        <v>33.5</v>
      </c>
      <c r="L149" s="193">
        <f t="shared" si="79"/>
        <v>0.29004329004329005</v>
      </c>
      <c r="M149" s="188" t="s">
        <v>557</v>
      </c>
      <c r="N149" s="194">
        <v>42740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37</v>
      </c>
      <c r="B150" s="186">
        <v>42251</v>
      </c>
      <c r="C150" s="186"/>
      <c r="D150" s="187" t="s">
        <v>638</v>
      </c>
      <c r="E150" s="188" t="s">
        <v>588</v>
      </c>
      <c r="F150" s="189">
        <v>226</v>
      </c>
      <c r="G150" s="188"/>
      <c r="H150" s="188">
        <v>292</v>
      </c>
      <c r="I150" s="190">
        <v>292</v>
      </c>
      <c r="J150" s="191" t="s">
        <v>646</v>
      </c>
      <c r="K150" s="192">
        <f t="shared" si="78"/>
        <v>66</v>
      </c>
      <c r="L150" s="193">
        <f t="shared" si="79"/>
        <v>0.29203539823008851</v>
      </c>
      <c r="M150" s="188" t="s">
        <v>557</v>
      </c>
      <c r="N150" s="194">
        <v>42286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38</v>
      </c>
      <c r="B151" s="186">
        <v>42254</v>
      </c>
      <c r="C151" s="186"/>
      <c r="D151" s="187" t="s">
        <v>633</v>
      </c>
      <c r="E151" s="188" t="s">
        <v>588</v>
      </c>
      <c r="F151" s="189">
        <v>232.5</v>
      </c>
      <c r="G151" s="188"/>
      <c r="H151" s="188">
        <v>312.5</v>
      </c>
      <c r="I151" s="190">
        <v>310</v>
      </c>
      <c r="J151" s="191" t="s">
        <v>590</v>
      </c>
      <c r="K151" s="192">
        <f t="shared" si="78"/>
        <v>80</v>
      </c>
      <c r="L151" s="193">
        <f t="shared" si="79"/>
        <v>0.34408602150537637</v>
      </c>
      <c r="M151" s="188" t="s">
        <v>557</v>
      </c>
      <c r="N151" s="194">
        <v>42823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39</v>
      </c>
      <c r="B152" s="186">
        <v>42268</v>
      </c>
      <c r="C152" s="186"/>
      <c r="D152" s="187" t="s">
        <v>647</v>
      </c>
      <c r="E152" s="188" t="s">
        <v>588</v>
      </c>
      <c r="F152" s="189">
        <v>196.5</v>
      </c>
      <c r="G152" s="188"/>
      <c r="H152" s="188">
        <v>238</v>
      </c>
      <c r="I152" s="190">
        <v>238</v>
      </c>
      <c r="J152" s="191" t="s">
        <v>646</v>
      </c>
      <c r="K152" s="192">
        <f t="shared" si="78"/>
        <v>41.5</v>
      </c>
      <c r="L152" s="193">
        <f t="shared" si="79"/>
        <v>0.21119592875318066</v>
      </c>
      <c r="M152" s="188" t="s">
        <v>557</v>
      </c>
      <c r="N152" s="194">
        <v>42291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40</v>
      </c>
      <c r="B153" s="186">
        <v>42271</v>
      </c>
      <c r="C153" s="186"/>
      <c r="D153" s="187" t="s">
        <v>587</v>
      </c>
      <c r="E153" s="188" t="s">
        <v>588</v>
      </c>
      <c r="F153" s="189">
        <v>65</v>
      </c>
      <c r="G153" s="188"/>
      <c r="H153" s="188">
        <v>82</v>
      </c>
      <c r="I153" s="190">
        <v>82</v>
      </c>
      <c r="J153" s="191" t="s">
        <v>646</v>
      </c>
      <c r="K153" s="192">
        <f t="shared" si="78"/>
        <v>17</v>
      </c>
      <c r="L153" s="193">
        <f t="shared" si="79"/>
        <v>0.26153846153846155</v>
      </c>
      <c r="M153" s="188" t="s">
        <v>557</v>
      </c>
      <c r="N153" s="194">
        <v>42578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41</v>
      </c>
      <c r="B154" s="186">
        <v>42291</v>
      </c>
      <c r="C154" s="186"/>
      <c r="D154" s="187" t="s">
        <v>648</v>
      </c>
      <c r="E154" s="188" t="s">
        <v>588</v>
      </c>
      <c r="F154" s="189">
        <v>144</v>
      </c>
      <c r="G154" s="188"/>
      <c r="H154" s="188">
        <v>182.5</v>
      </c>
      <c r="I154" s="190">
        <v>181</v>
      </c>
      <c r="J154" s="191" t="s">
        <v>646</v>
      </c>
      <c r="K154" s="192">
        <f t="shared" si="78"/>
        <v>38.5</v>
      </c>
      <c r="L154" s="193">
        <f t="shared" si="79"/>
        <v>0.2673611111111111</v>
      </c>
      <c r="M154" s="188" t="s">
        <v>557</v>
      </c>
      <c r="N154" s="194">
        <v>42817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42</v>
      </c>
      <c r="B155" s="186">
        <v>42291</v>
      </c>
      <c r="C155" s="186"/>
      <c r="D155" s="187" t="s">
        <v>649</v>
      </c>
      <c r="E155" s="188" t="s">
        <v>588</v>
      </c>
      <c r="F155" s="189">
        <v>264</v>
      </c>
      <c r="G155" s="188"/>
      <c r="H155" s="188">
        <v>311</v>
      </c>
      <c r="I155" s="190">
        <v>311</v>
      </c>
      <c r="J155" s="191" t="s">
        <v>646</v>
      </c>
      <c r="K155" s="192">
        <f t="shared" si="78"/>
        <v>47</v>
      </c>
      <c r="L155" s="193">
        <f t="shared" si="79"/>
        <v>0.17803030303030304</v>
      </c>
      <c r="M155" s="188" t="s">
        <v>557</v>
      </c>
      <c r="N155" s="194">
        <v>42604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43</v>
      </c>
      <c r="B156" s="186">
        <v>42318</v>
      </c>
      <c r="C156" s="186"/>
      <c r="D156" s="187" t="s">
        <v>650</v>
      </c>
      <c r="E156" s="188" t="s">
        <v>559</v>
      </c>
      <c r="F156" s="189">
        <v>549.5</v>
      </c>
      <c r="G156" s="188"/>
      <c r="H156" s="188">
        <v>630</v>
      </c>
      <c r="I156" s="190">
        <v>630</v>
      </c>
      <c r="J156" s="191" t="s">
        <v>646</v>
      </c>
      <c r="K156" s="192">
        <f t="shared" si="78"/>
        <v>80.5</v>
      </c>
      <c r="L156" s="193">
        <f t="shared" si="79"/>
        <v>0.1464968152866242</v>
      </c>
      <c r="M156" s="188" t="s">
        <v>557</v>
      </c>
      <c r="N156" s="194">
        <v>42419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44</v>
      </c>
      <c r="B157" s="186">
        <v>42342</v>
      </c>
      <c r="C157" s="186"/>
      <c r="D157" s="187" t="s">
        <v>651</v>
      </c>
      <c r="E157" s="188" t="s">
        <v>588</v>
      </c>
      <c r="F157" s="189">
        <v>1027.5</v>
      </c>
      <c r="G157" s="188"/>
      <c r="H157" s="188">
        <v>1315</v>
      </c>
      <c r="I157" s="190">
        <v>1250</v>
      </c>
      <c r="J157" s="191" t="s">
        <v>646</v>
      </c>
      <c r="K157" s="192">
        <f t="shared" si="78"/>
        <v>287.5</v>
      </c>
      <c r="L157" s="193">
        <f t="shared" si="79"/>
        <v>0.27980535279805352</v>
      </c>
      <c r="M157" s="188" t="s">
        <v>557</v>
      </c>
      <c r="N157" s="194">
        <v>43244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45</v>
      </c>
      <c r="B158" s="186">
        <v>42367</v>
      </c>
      <c r="C158" s="186"/>
      <c r="D158" s="187" t="s">
        <v>652</v>
      </c>
      <c r="E158" s="188" t="s">
        <v>588</v>
      </c>
      <c r="F158" s="189">
        <v>465</v>
      </c>
      <c r="G158" s="188"/>
      <c r="H158" s="188">
        <v>540</v>
      </c>
      <c r="I158" s="190">
        <v>540</v>
      </c>
      <c r="J158" s="191" t="s">
        <v>646</v>
      </c>
      <c r="K158" s="192">
        <f t="shared" si="78"/>
        <v>75</v>
      </c>
      <c r="L158" s="193">
        <f t="shared" si="79"/>
        <v>0.16129032258064516</v>
      </c>
      <c r="M158" s="188" t="s">
        <v>557</v>
      </c>
      <c r="N158" s="194">
        <v>42530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46</v>
      </c>
      <c r="B159" s="186">
        <v>42380</v>
      </c>
      <c r="C159" s="186"/>
      <c r="D159" s="187" t="s">
        <v>372</v>
      </c>
      <c r="E159" s="188" t="s">
        <v>559</v>
      </c>
      <c r="F159" s="189">
        <v>81</v>
      </c>
      <c r="G159" s="188"/>
      <c r="H159" s="188">
        <v>110</v>
      </c>
      <c r="I159" s="190">
        <v>110</v>
      </c>
      <c r="J159" s="191" t="s">
        <v>646</v>
      </c>
      <c r="K159" s="192">
        <f t="shared" si="78"/>
        <v>29</v>
      </c>
      <c r="L159" s="193">
        <f t="shared" si="79"/>
        <v>0.35802469135802467</v>
      </c>
      <c r="M159" s="188" t="s">
        <v>557</v>
      </c>
      <c r="N159" s="194">
        <v>42745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47</v>
      </c>
      <c r="B160" s="186">
        <v>42382</v>
      </c>
      <c r="C160" s="186"/>
      <c r="D160" s="187" t="s">
        <v>653</v>
      </c>
      <c r="E160" s="188" t="s">
        <v>559</v>
      </c>
      <c r="F160" s="189">
        <v>417.5</v>
      </c>
      <c r="G160" s="188"/>
      <c r="H160" s="188">
        <v>547</v>
      </c>
      <c r="I160" s="190">
        <v>535</v>
      </c>
      <c r="J160" s="191" t="s">
        <v>646</v>
      </c>
      <c r="K160" s="192">
        <f t="shared" si="78"/>
        <v>129.5</v>
      </c>
      <c r="L160" s="193">
        <f t="shared" si="79"/>
        <v>0.31017964071856285</v>
      </c>
      <c r="M160" s="188" t="s">
        <v>557</v>
      </c>
      <c r="N160" s="194">
        <v>42578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48</v>
      </c>
      <c r="B161" s="186">
        <v>42408</v>
      </c>
      <c r="C161" s="186"/>
      <c r="D161" s="187" t="s">
        <v>654</v>
      </c>
      <c r="E161" s="188" t="s">
        <v>588</v>
      </c>
      <c r="F161" s="189">
        <v>650</v>
      </c>
      <c r="G161" s="188"/>
      <c r="H161" s="188">
        <v>800</v>
      </c>
      <c r="I161" s="190">
        <v>800</v>
      </c>
      <c r="J161" s="191" t="s">
        <v>646</v>
      </c>
      <c r="K161" s="192">
        <f t="shared" si="78"/>
        <v>150</v>
      </c>
      <c r="L161" s="193">
        <f t="shared" si="79"/>
        <v>0.23076923076923078</v>
      </c>
      <c r="M161" s="188" t="s">
        <v>557</v>
      </c>
      <c r="N161" s="194">
        <v>43154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49</v>
      </c>
      <c r="B162" s="186">
        <v>42433</v>
      </c>
      <c r="C162" s="186"/>
      <c r="D162" s="187" t="s">
        <v>209</v>
      </c>
      <c r="E162" s="188" t="s">
        <v>588</v>
      </c>
      <c r="F162" s="189">
        <v>437.5</v>
      </c>
      <c r="G162" s="188"/>
      <c r="H162" s="188">
        <v>504.5</v>
      </c>
      <c r="I162" s="190">
        <v>522</v>
      </c>
      <c r="J162" s="191" t="s">
        <v>655</v>
      </c>
      <c r="K162" s="192">
        <f t="shared" si="78"/>
        <v>67</v>
      </c>
      <c r="L162" s="193">
        <f t="shared" si="79"/>
        <v>0.15314285714285714</v>
      </c>
      <c r="M162" s="188" t="s">
        <v>557</v>
      </c>
      <c r="N162" s="194">
        <v>42480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50</v>
      </c>
      <c r="B163" s="186">
        <v>42438</v>
      </c>
      <c r="C163" s="186"/>
      <c r="D163" s="187" t="s">
        <v>656</v>
      </c>
      <c r="E163" s="188" t="s">
        <v>588</v>
      </c>
      <c r="F163" s="189">
        <v>189.5</v>
      </c>
      <c r="G163" s="188"/>
      <c r="H163" s="188">
        <v>218</v>
      </c>
      <c r="I163" s="190">
        <v>218</v>
      </c>
      <c r="J163" s="191" t="s">
        <v>646</v>
      </c>
      <c r="K163" s="192">
        <f t="shared" si="78"/>
        <v>28.5</v>
      </c>
      <c r="L163" s="193">
        <f t="shared" si="79"/>
        <v>0.15039577836411611</v>
      </c>
      <c r="M163" s="188" t="s">
        <v>557</v>
      </c>
      <c r="N163" s="194">
        <v>43034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5">
        <v>51</v>
      </c>
      <c r="B164" s="196">
        <v>42471</v>
      </c>
      <c r="C164" s="196"/>
      <c r="D164" s="204" t="s">
        <v>657</v>
      </c>
      <c r="E164" s="199" t="s">
        <v>588</v>
      </c>
      <c r="F164" s="199">
        <v>36.5</v>
      </c>
      <c r="G164" s="200"/>
      <c r="H164" s="200">
        <v>15.85</v>
      </c>
      <c r="I164" s="200">
        <v>60</v>
      </c>
      <c r="J164" s="201" t="s">
        <v>658</v>
      </c>
      <c r="K164" s="202">
        <f t="shared" si="78"/>
        <v>-20.65</v>
      </c>
      <c r="L164" s="203">
        <f t="shared" si="79"/>
        <v>-0.5657534246575342</v>
      </c>
      <c r="M164" s="199" t="s">
        <v>569</v>
      </c>
      <c r="N164" s="207">
        <v>43627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52</v>
      </c>
      <c r="B165" s="186">
        <v>42472</v>
      </c>
      <c r="C165" s="186"/>
      <c r="D165" s="187" t="s">
        <v>659</v>
      </c>
      <c r="E165" s="188" t="s">
        <v>588</v>
      </c>
      <c r="F165" s="189">
        <v>93</v>
      </c>
      <c r="G165" s="188"/>
      <c r="H165" s="188">
        <v>149</v>
      </c>
      <c r="I165" s="190">
        <v>140</v>
      </c>
      <c r="J165" s="191" t="s">
        <v>660</v>
      </c>
      <c r="K165" s="192">
        <f t="shared" si="78"/>
        <v>56</v>
      </c>
      <c r="L165" s="193">
        <f t="shared" si="79"/>
        <v>0.60215053763440862</v>
      </c>
      <c r="M165" s="188" t="s">
        <v>557</v>
      </c>
      <c r="N165" s="194">
        <v>42740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53</v>
      </c>
      <c r="B166" s="186">
        <v>42472</v>
      </c>
      <c r="C166" s="186"/>
      <c r="D166" s="187" t="s">
        <v>661</v>
      </c>
      <c r="E166" s="188" t="s">
        <v>588</v>
      </c>
      <c r="F166" s="189">
        <v>130</v>
      </c>
      <c r="G166" s="188"/>
      <c r="H166" s="188">
        <v>150</v>
      </c>
      <c r="I166" s="190" t="s">
        <v>662</v>
      </c>
      <c r="J166" s="191" t="s">
        <v>646</v>
      </c>
      <c r="K166" s="192">
        <f t="shared" si="78"/>
        <v>20</v>
      </c>
      <c r="L166" s="193">
        <f t="shared" si="79"/>
        <v>0.15384615384615385</v>
      </c>
      <c r="M166" s="188" t="s">
        <v>557</v>
      </c>
      <c r="N166" s="194">
        <v>42564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54</v>
      </c>
      <c r="B167" s="186">
        <v>42473</v>
      </c>
      <c r="C167" s="186"/>
      <c r="D167" s="187" t="s">
        <v>663</v>
      </c>
      <c r="E167" s="188" t="s">
        <v>588</v>
      </c>
      <c r="F167" s="189">
        <v>196</v>
      </c>
      <c r="G167" s="188"/>
      <c r="H167" s="188">
        <v>299</v>
      </c>
      <c r="I167" s="190">
        <v>299</v>
      </c>
      <c r="J167" s="191" t="s">
        <v>646</v>
      </c>
      <c r="K167" s="192">
        <v>103</v>
      </c>
      <c r="L167" s="193">
        <v>0.52551020408163296</v>
      </c>
      <c r="M167" s="188" t="s">
        <v>557</v>
      </c>
      <c r="N167" s="194">
        <v>42620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55</v>
      </c>
      <c r="B168" s="186">
        <v>42473</v>
      </c>
      <c r="C168" s="186"/>
      <c r="D168" s="187" t="s">
        <v>664</v>
      </c>
      <c r="E168" s="188" t="s">
        <v>588</v>
      </c>
      <c r="F168" s="189">
        <v>88</v>
      </c>
      <c r="G168" s="188"/>
      <c r="H168" s="188">
        <v>103</v>
      </c>
      <c r="I168" s="190">
        <v>103</v>
      </c>
      <c r="J168" s="191" t="s">
        <v>646</v>
      </c>
      <c r="K168" s="192">
        <v>15</v>
      </c>
      <c r="L168" s="193">
        <v>0.170454545454545</v>
      </c>
      <c r="M168" s="188" t="s">
        <v>557</v>
      </c>
      <c r="N168" s="194">
        <v>42530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56</v>
      </c>
      <c r="B169" s="186">
        <v>42492</v>
      </c>
      <c r="C169" s="186"/>
      <c r="D169" s="187" t="s">
        <v>665</v>
      </c>
      <c r="E169" s="188" t="s">
        <v>588</v>
      </c>
      <c r="F169" s="189">
        <v>127.5</v>
      </c>
      <c r="G169" s="188"/>
      <c r="H169" s="188">
        <v>148</v>
      </c>
      <c r="I169" s="190" t="s">
        <v>666</v>
      </c>
      <c r="J169" s="191" t="s">
        <v>646</v>
      </c>
      <c r="K169" s="192">
        <f>H169-F169</f>
        <v>20.5</v>
      </c>
      <c r="L169" s="193">
        <f>K169/F169</f>
        <v>0.16078431372549021</v>
      </c>
      <c r="M169" s="188" t="s">
        <v>557</v>
      </c>
      <c r="N169" s="194">
        <v>42564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57</v>
      </c>
      <c r="B170" s="186">
        <v>42493</v>
      </c>
      <c r="C170" s="186"/>
      <c r="D170" s="187" t="s">
        <v>667</v>
      </c>
      <c r="E170" s="188" t="s">
        <v>588</v>
      </c>
      <c r="F170" s="189">
        <v>675</v>
      </c>
      <c r="G170" s="188"/>
      <c r="H170" s="188">
        <v>815</v>
      </c>
      <c r="I170" s="190" t="s">
        <v>668</v>
      </c>
      <c r="J170" s="191" t="s">
        <v>646</v>
      </c>
      <c r="K170" s="192">
        <f>H170-F170</f>
        <v>140</v>
      </c>
      <c r="L170" s="193">
        <f>K170/F170</f>
        <v>0.2074074074074074</v>
      </c>
      <c r="M170" s="188" t="s">
        <v>557</v>
      </c>
      <c r="N170" s="194">
        <v>43154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5">
        <v>58</v>
      </c>
      <c r="B171" s="196">
        <v>42522</v>
      </c>
      <c r="C171" s="196"/>
      <c r="D171" s="197" t="s">
        <v>669</v>
      </c>
      <c r="E171" s="198" t="s">
        <v>588</v>
      </c>
      <c r="F171" s="199">
        <v>500</v>
      </c>
      <c r="G171" s="199"/>
      <c r="H171" s="200">
        <v>232.5</v>
      </c>
      <c r="I171" s="200" t="s">
        <v>670</v>
      </c>
      <c r="J171" s="201" t="s">
        <v>671</v>
      </c>
      <c r="K171" s="202">
        <f>H171-F171</f>
        <v>-267.5</v>
      </c>
      <c r="L171" s="203">
        <f>K171/F171</f>
        <v>-0.53500000000000003</v>
      </c>
      <c r="M171" s="199" t="s">
        <v>569</v>
      </c>
      <c r="N171" s="196">
        <v>43735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59</v>
      </c>
      <c r="B172" s="186">
        <v>42527</v>
      </c>
      <c r="C172" s="186"/>
      <c r="D172" s="187" t="s">
        <v>512</v>
      </c>
      <c r="E172" s="188" t="s">
        <v>588</v>
      </c>
      <c r="F172" s="189">
        <v>110</v>
      </c>
      <c r="G172" s="188"/>
      <c r="H172" s="188">
        <v>126.5</v>
      </c>
      <c r="I172" s="190">
        <v>125</v>
      </c>
      <c r="J172" s="191" t="s">
        <v>597</v>
      </c>
      <c r="K172" s="192">
        <f>H172-F172</f>
        <v>16.5</v>
      </c>
      <c r="L172" s="193">
        <f>K172/F172</f>
        <v>0.15</v>
      </c>
      <c r="M172" s="188" t="s">
        <v>557</v>
      </c>
      <c r="N172" s="194">
        <v>42552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60</v>
      </c>
      <c r="B173" s="186">
        <v>42538</v>
      </c>
      <c r="C173" s="186"/>
      <c r="D173" s="187" t="s">
        <v>672</v>
      </c>
      <c r="E173" s="188" t="s">
        <v>588</v>
      </c>
      <c r="F173" s="189">
        <v>44</v>
      </c>
      <c r="G173" s="188"/>
      <c r="H173" s="188">
        <v>69.5</v>
      </c>
      <c r="I173" s="190">
        <v>69.5</v>
      </c>
      <c r="J173" s="191" t="s">
        <v>673</v>
      </c>
      <c r="K173" s="192">
        <f>H173-F173</f>
        <v>25.5</v>
      </c>
      <c r="L173" s="193">
        <f>K173/F173</f>
        <v>0.57954545454545459</v>
      </c>
      <c r="M173" s="188" t="s">
        <v>557</v>
      </c>
      <c r="N173" s="194">
        <v>42977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61</v>
      </c>
      <c r="B174" s="186">
        <v>42549</v>
      </c>
      <c r="C174" s="186"/>
      <c r="D174" s="187" t="s">
        <v>674</v>
      </c>
      <c r="E174" s="188" t="s">
        <v>588</v>
      </c>
      <c r="F174" s="189">
        <v>262.5</v>
      </c>
      <c r="G174" s="188"/>
      <c r="H174" s="188">
        <v>340</v>
      </c>
      <c r="I174" s="190">
        <v>333</v>
      </c>
      <c r="J174" s="191" t="s">
        <v>675</v>
      </c>
      <c r="K174" s="192">
        <v>77.5</v>
      </c>
      <c r="L174" s="193">
        <v>0.29523809523809502</v>
      </c>
      <c r="M174" s="188" t="s">
        <v>557</v>
      </c>
      <c r="N174" s="194">
        <v>43017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62</v>
      </c>
      <c r="B175" s="186">
        <v>42549</v>
      </c>
      <c r="C175" s="186"/>
      <c r="D175" s="187" t="s">
        <v>676</v>
      </c>
      <c r="E175" s="188" t="s">
        <v>588</v>
      </c>
      <c r="F175" s="189">
        <v>840</v>
      </c>
      <c r="G175" s="188"/>
      <c r="H175" s="188">
        <v>1230</v>
      </c>
      <c r="I175" s="190">
        <v>1230</v>
      </c>
      <c r="J175" s="191" t="s">
        <v>646</v>
      </c>
      <c r="K175" s="192">
        <v>390</v>
      </c>
      <c r="L175" s="193">
        <v>0.46428571428571402</v>
      </c>
      <c r="M175" s="188" t="s">
        <v>557</v>
      </c>
      <c r="N175" s="194">
        <v>42649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8">
        <v>63</v>
      </c>
      <c r="B176" s="209">
        <v>42556</v>
      </c>
      <c r="C176" s="209"/>
      <c r="D176" s="210" t="s">
        <v>677</v>
      </c>
      <c r="E176" s="211" t="s">
        <v>588</v>
      </c>
      <c r="F176" s="211">
        <v>395</v>
      </c>
      <c r="G176" s="212"/>
      <c r="H176" s="212">
        <f>(468.5+342.5)/2</f>
        <v>405.5</v>
      </c>
      <c r="I176" s="212">
        <v>510</v>
      </c>
      <c r="J176" s="213" t="s">
        <v>678</v>
      </c>
      <c r="K176" s="214">
        <f t="shared" ref="K176:K182" si="80">H176-F176</f>
        <v>10.5</v>
      </c>
      <c r="L176" s="215">
        <f t="shared" ref="L176:L182" si="81">K176/F176</f>
        <v>2.6582278481012658E-2</v>
      </c>
      <c r="M176" s="211" t="s">
        <v>679</v>
      </c>
      <c r="N176" s="209">
        <v>43606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5">
        <v>64</v>
      </c>
      <c r="B177" s="196">
        <v>42584</v>
      </c>
      <c r="C177" s="196"/>
      <c r="D177" s="197" t="s">
        <v>680</v>
      </c>
      <c r="E177" s="198" t="s">
        <v>559</v>
      </c>
      <c r="F177" s="199">
        <f>169.5-12.8</f>
        <v>156.69999999999999</v>
      </c>
      <c r="G177" s="199"/>
      <c r="H177" s="200">
        <v>77</v>
      </c>
      <c r="I177" s="200" t="s">
        <v>681</v>
      </c>
      <c r="J177" s="201" t="s">
        <v>682</v>
      </c>
      <c r="K177" s="202">
        <f t="shared" si="80"/>
        <v>-79.699999999999989</v>
      </c>
      <c r="L177" s="203">
        <f t="shared" si="81"/>
        <v>-0.50861518825781749</v>
      </c>
      <c r="M177" s="199" t="s">
        <v>569</v>
      </c>
      <c r="N177" s="196">
        <v>43522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5">
        <v>65</v>
      </c>
      <c r="B178" s="196">
        <v>42586</v>
      </c>
      <c r="C178" s="196"/>
      <c r="D178" s="197" t="s">
        <v>683</v>
      </c>
      <c r="E178" s="198" t="s">
        <v>588</v>
      </c>
      <c r="F178" s="199">
        <v>400</v>
      </c>
      <c r="G178" s="199"/>
      <c r="H178" s="200">
        <v>305</v>
      </c>
      <c r="I178" s="200">
        <v>475</v>
      </c>
      <c r="J178" s="201" t="s">
        <v>684</v>
      </c>
      <c r="K178" s="202">
        <f t="shared" si="80"/>
        <v>-95</v>
      </c>
      <c r="L178" s="203">
        <f t="shared" si="81"/>
        <v>-0.23749999999999999</v>
      </c>
      <c r="M178" s="199" t="s">
        <v>569</v>
      </c>
      <c r="N178" s="196">
        <v>43606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66</v>
      </c>
      <c r="B179" s="186">
        <v>42593</v>
      </c>
      <c r="C179" s="186"/>
      <c r="D179" s="187" t="s">
        <v>685</v>
      </c>
      <c r="E179" s="188" t="s">
        <v>588</v>
      </c>
      <c r="F179" s="189">
        <v>86.5</v>
      </c>
      <c r="G179" s="188"/>
      <c r="H179" s="188">
        <v>130</v>
      </c>
      <c r="I179" s="190">
        <v>130</v>
      </c>
      <c r="J179" s="191" t="s">
        <v>686</v>
      </c>
      <c r="K179" s="192">
        <f t="shared" si="80"/>
        <v>43.5</v>
      </c>
      <c r="L179" s="193">
        <f t="shared" si="81"/>
        <v>0.50289017341040465</v>
      </c>
      <c r="M179" s="188" t="s">
        <v>557</v>
      </c>
      <c r="N179" s="194">
        <v>43091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5">
        <v>67</v>
      </c>
      <c r="B180" s="196">
        <v>42600</v>
      </c>
      <c r="C180" s="196"/>
      <c r="D180" s="197" t="s">
        <v>109</v>
      </c>
      <c r="E180" s="198" t="s">
        <v>588</v>
      </c>
      <c r="F180" s="199">
        <v>133.5</v>
      </c>
      <c r="G180" s="199"/>
      <c r="H180" s="200">
        <v>126.5</v>
      </c>
      <c r="I180" s="200">
        <v>178</v>
      </c>
      <c r="J180" s="201" t="s">
        <v>687</v>
      </c>
      <c r="K180" s="202">
        <f t="shared" si="80"/>
        <v>-7</v>
      </c>
      <c r="L180" s="203">
        <f t="shared" si="81"/>
        <v>-5.2434456928838954E-2</v>
      </c>
      <c r="M180" s="199" t="s">
        <v>569</v>
      </c>
      <c r="N180" s="196">
        <v>42615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68</v>
      </c>
      <c r="B181" s="186">
        <v>42613</v>
      </c>
      <c r="C181" s="186"/>
      <c r="D181" s="187" t="s">
        <v>688</v>
      </c>
      <c r="E181" s="188" t="s">
        <v>588</v>
      </c>
      <c r="F181" s="189">
        <v>560</v>
      </c>
      <c r="G181" s="188"/>
      <c r="H181" s="188">
        <v>725</v>
      </c>
      <c r="I181" s="190">
        <v>725</v>
      </c>
      <c r="J181" s="191" t="s">
        <v>590</v>
      </c>
      <c r="K181" s="192">
        <f t="shared" si="80"/>
        <v>165</v>
      </c>
      <c r="L181" s="193">
        <f t="shared" si="81"/>
        <v>0.29464285714285715</v>
      </c>
      <c r="M181" s="188" t="s">
        <v>557</v>
      </c>
      <c r="N181" s="194">
        <v>42456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69</v>
      </c>
      <c r="B182" s="186">
        <v>42614</v>
      </c>
      <c r="C182" s="186"/>
      <c r="D182" s="187" t="s">
        <v>689</v>
      </c>
      <c r="E182" s="188" t="s">
        <v>588</v>
      </c>
      <c r="F182" s="189">
        <v>160.5</v>
      </c>
      <c r="G182" s="188"/>
      <c r="H182" s="188">
        <v>210</v>
      </c>
      <c r="I182" s="190">
        <v>210</v>
      </c>
      <c r="J182" s="191" t="s">
        <v>590</v>
      </c>
      <c r="K182" s="192">
        <f t="shared" si="80"/>
        <v>49.5</v>
      </c>
      <c r="L182" s="193">
        <f t="shared" si="81"/>
        <v>0.30841121495327101</v>
      </c>
      <c r="M182" s="188" t="s">
        <v>557</v>
      </c>
      <c r="N182" s="194">
        <v>42871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70</v>
      </c>
      <c r="B183" s="186">
        <v>42646</v>
      </c>
      <c r="C183" s="186"/>
      <c r="D183" s="187" t="s">
        <v>386</v>
      </c>
      <c r="E183" s="188" t="s">
        <v>588</v>
      </c>
      <c r="F183" s="189">
        <v>430</v>
      </c>
      <c r="G183" s="188"/>
      <c r="H183" s="188">
        <v>596</v>
      </c>
      <c r="I183" s="190">
        <v>575</v>
      </c>
      <c r="J183" s="191" t="s">
        <v>690</v>
      </c>
      <c r="K183" s="192">
        <v>166</v>
      </c>
      <c r="L183" s="193">
        <v>0.38604651162790699</v>
      </c>
      <c r="M183" s="188" t="s">
        <v>557</v>
      </c>
      <c r="N183" s="194">
        <v>42769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71</v>
      </c>
      <c r="B184" s="186">
        <v>42657</v>
      </c>
      <c r="C184" s="186"/>
      <c r="D184" s="187" t="s">
        <v>691</v>
      </c>
      <c r="E184" s="188" t="s">
        <v>588</v>
      </c>
      <c r="F184" s="189">
        <v>280</v>
      </c>
      <c r="G184" s="188"/>
      <c r="H184" s="188">
        <v>345</v>
      </c>
      <c r="I184" s="190">
        <v>345</v>
      </c>
      <c r="J184" s="191" t="s">
        <v>590</v>
      </c>
      <c r="K184" s="192">
        <f t="shared" ref="K184:K189" si="82">H184-F184</f>
        <v>65</v>
      </c>
      <c r="L184" s="193">
        <f>K184/F184</f>
        <v>0.23214285714285715</v>
      </c>
      <c r="M184" s="188" t="s">
        <v>557</v>
      </c>
      <c r="N184" s="194">
        <v>42814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72</v>
      </c>
      <c r="B185" s="186">
        <v>42657</v>
      </c>
      <c r="C185" s="186"/>
      <c r="D185" s="187" t="s">
        <v>692</v>
      </c>
      <c r="E185" s="188" t="s">
        <v>588</v>
      </c>
      <c r="F185" s="189">
        <v>245</v>
      </c>
      <c r="G185" s="188"/>
      <c r="H185" s="188">
        <v>325.5</v>
      </c>
      <c r="I185" s="190">
        <v>330</v>
      </c>
      <c r="J185" s="191" t="s">
        <v>693</v>
      </c>
      <c r="K185" s="192">
        <f t="shared" si="82"/>
        <v>80.5</v>
      </c>
      <c r="L185" s="193">
        <f>K185/F185</f>
        <v>0.32857142857142857</v>
      </c>
      <c r="M185" s="188" t="s">
        <v>557</v>
      </c>
      <c r="N185" s="194">
        <v>42769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73</v>
      </c>
      <c r="B186" s="186">
        <v>42660</v>
      </c>
      <c r="C186" s="186"/>
      <c r="D186" s="187" t="s">
        <v>339</v>
      </c>
      <c r="E186" s="188" t="s">
        <v>588</v>
      </c>
      <c r="F186" s="189">
        <v>125</v>
      </c>
      <c r="G186" s="188"/>
      <c r="H186" s="188">
        <v>160</v>
      </c>
      <c r="I186" s="190">
        <v>160</v>
      </c>
      <c r="J186" s="191" t="s">
        <v>646</v>
      </c>
      <c r="K186" s="192">
        <f t="shared" si="82"/>
        <v>35</v>
      </c>
      <c r="L186" s="193">
        <v>0.28000000000000003</v>
      </c>
      <c r="M186" s="188" t="s">
        <v>557</v>
      </c>
      <c r="N186" s="194">
        <v>42803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74</v>
      </c>
      <c r="B187" s="186">
        <v>42660</v>
      </c>
      <c r="C187" s="186"/>
      <c r="D187" s="187" t="s">
        <v>446</v>
      </c>
      <c r="E187" s="188" t="s">
        <v>588</v>
      </c>
      <c r="F187" s="189">
        <v>114</v>
      </c>
      <c r="G187" s="188"/>
      <c r="H187" s="188">
        <v>145</v>
      </c>
      <c r="I187" s="190">
        <v>145</v>
      </c>
      <c r="J187" s="191" t="s">
        <v>646</v>
      </c>
      <c r="K187" s="192">
        <f t="shared" si="82"/>
        <v>31</v>
      </c>
      <c r="L187" s="193">
        <f>K187/F187</f>
        <v>0.27192982456140352</v>
      </c>
      <c r="M187" s="188" t="s">
        <v>557</v>
      </c>
      <c r="N187" s="194">
        <v>42859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75</v>
      </c>
      <c r="B188" s="186">
        <v>42660</v>
      </c>
      <c r="C188" s="186"/>
      <c r="D188" s="187" t="s">
        <v>694</v>
      </c>
      <c r="E188" s="188" t="s">
        <v>588</v>
      </c>
      <c r="F188" s="189">
        <v>212</v>
      </c>
      <c r="G188" s="188"/>
      <c r="H188" s="188">
        <v>280</v>
      </c>
      <c r="I188" s="190">
        <v>276</v>
      </c>
      <c r="J188" s="191" t="s">
        <v>695</v>
      </c>
      <c r="K188" s="192">
        <f t="shared" si="82"/>
        <v>68</v>
      </c>
      <c r="L188" s="193">
        <f>K188/F188</f>
        <v>0.32075471698113206</v>
      </c>
      <c r="M188" s="188" t="s">
        <v>557</v>
      </c>
      <c r="N188" s="194">
        <v>42858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76</v>
      </c>
      <c r="B189" s="186">
        <v>42678</v>
      </c>
      <c r="C189" s="186"/>
      <c r="D189" s="187" t="s">
        <v>436</v>
      </c>
      <c r="E189" s="188" t="s">
        <v>588</v>
      </c>
      <c r="F189" s="189">
        <v>155</v>
      </c>
      <c r="G189" s="188"/>
      <c r="H189" s="188">
        <v>210</v>
      </c>
      <c r="I189" s="190">
        <v>210</v>
      </c>
      <c r="J189" s="191" t="s">
        <v>696</v>
      </c>
      <c r="K189" s="192">
        <f t="shared" si="82"/>
        <v>55</v>
      </c>
      <c r="L189" s="193">
        <f>K189/F189</f>
        <v>0.35483870967741937</v>
      </c>
      <c r="M189" s="188" t="s">
        <v>557</v>
      </c>
      <c r="N189" s="194">
        <v>42944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5">
        <v>77</v>
      </c>
      <c r="B190" s="196">
        <v>42710</v>
      </c>
      <c r="C190" s="196"/>
      <c r="D190" s="197" t="s">
        <v>697</v>
      </c>
      <c r="E190" s="198" t="s">
        <v>588</v>
      </c>
      <c r="F190" s="199">
        <v>150.5</v>
      </c>
      <c r="G190" s="199"/>
      <c r="H190" s="200">
        <v>72.5</v>
      </c>
      <c r="I190" s="200">
        <v>174</v>
      </c>
      <c r="J190" s="201" t="s">
        <v>698</v>
      </c>
      <c r="K190" s="202">
        <v>-78</v>
      </c>
      <c r="L190" s="203">
        <v>-0.51827242524916906</v>
      </c>
      <c r="M190" s="199" t="s">
        <v>569</v>
      </c>
      <c r="N190" s="196">
        <v>43333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78</v>
      </c>
      <c r="B191" s="186">
        <v>42712</v>
      </c>
      <c r="C191" s="186"/>
      <c r="D191" s="187" t="s">
        <v>699</v>
      </c>
      <c r="E191" s="188" t="s">
        <v>588</v>
      </c>
      <c r="F191" s="189">
        <v>380</v>
      </c>
      <c r="G191" s="188"/>
      <c r="H191" s="188">
        <v>478</v>
      </c>
      <c r="I191" s="190">
        <v>468</v>
      </c>
      <c r="J191" s="191" t="s">
        <v>646</v>
      </c>
      <c r="K191" s="192">
        <f>H191-F191</f>
        <v>98</v>
      </c>
      <c r="L191" s="193">
        <f>K191/F191</f>
        <v>0.25789473684210529</v>
      </c>
      <c r="M191" s="188" t="s">
        <v>557</v>
      </c>
      <c r="N191" s="194">
        <v>43025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79</v>
      </c>
      <c r="B192" s="186">
        <v>42734</v>
      </c>
      <c r="C192" s="186"/>
      <c r="D192" s="187" t="s">
        <v>108</v>
      </c>
      <c r="E192" s="188" t="s">
        <v>588</v>
      </c>
      <c r="F192" s="189">
        <v>305</v>
      </c>
      <c r="G192" s="188"/>
      <c r="H192" s="188">
        <v>375</v>
      </c>
      <c r="I192" s="190">
        <v>375</v>
      </c>
      <c r="J192" s="191" t="s">
        <v>646</v>
      </c>
      <c r="K192" s="192">
        <f>H192-F192</f>
        <v>70</v>
      </c>
      <c r="L192" s="193">
        <f>K192/F192</f>
        <v>0.22950819672131148</v>
      </c>
      <c r="M192" s="188" t="s">
        <v>557</v>
      </c>
      <c r="N192" s="194">
        <v>42768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80</v>
      </c>
      <c r="B193" s="186">
        <v>42739</v>
      </c>
      <c r="C193" s="186"/>
      <c r="D193" s="187" t="s">
        <v>94</v>
      </c>
      <c r="E193" s="188" t="s">
        <v>588</v>
      </c>
      <c r="F193" s="189">
        <v>99.5</v>
      </c>
      <c r="G193" s="188"/>
      <c r="H193" s="188">
        <v>158</v>
      </c>
      <c r="I193" s="190">
        <v>158</v>
      </c>
      <c r="J193" s="191" t="s">
        <v>646</v>
      </c>
      <c r="K193" s="192">
        <f>H193-F193</f>
        <v>58.5</v>
      </c>
      <c r="L193" s="193">
        <f>K193/F193</f>
        <v>0.5879396984924623</v>
      </c>
      <c r="M193" s="188" t="s">
        <v>557</v>
      </c>
      <c r="N193" s="194">
        <v>42898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81</v>
      </c>
      <c r="B194" s="186">
        <v>42739</v>
      </c>
      <c r="C194" s="186"/>
      <c r="D194" s="187" t="s">
        <v>94</v>
      </c>
      <c r="E194" s="188" t="s">
        <v>588</v>
      </c>
      <c r="F194" s="189">
        <v>99.5</v>
      </c>
      <c r="G194" s="188"/>
      <c r="H194" s="188">
        <v>158</v>
      </c>
      <c r="I194" s="190">
        <v>158</v>
      </c>
      <c r="J194" s="191" t="s">
        <v>646</v>
      </c>
      <c r="K194" s="192">
        <v>58.5</v>
      </c>
      <c r="L194" s="193">
        <v>0.58793969849246197</v>
      </c>
      <c r="M194" s="188" t="s">
        <v>557</v>
      </c>
      <c r="N194" s="194">
        <v>42898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82</v>
      </c>
      <c r="B195" s="186">
        <v>42786</v>
      </c>
      <c r="C195" s="186"/>
      <c r="D195" s="187" t="s">
        <v>184</v>
      </c>
      <c r="E195" s="188" t="s">
        <v>588</v>
      </c>
      <c r="F195" s="189">
        <v>140.5</v>
      </c>
      <c r="G195" s="188"/>
      <c r="H195" s="188">
        <v>220</v>
      </c>
      <c r="I195" s="190">
        <v>220</v>
      </c>
      <c r="J195" s="191" t="s">
        <v>646</v>
      </c>
      <c r="K195" s="192">
        <f>H195-F195</f>
        <v>79.5</v>
      </c>
      <c r="L195" s="193">
        <f>K195/F195</f>
        <v>0.5658362989323843</v>
      </c>
      <c r="M195" s="188" t="s">
        <v>557</v>
      </c>
      <c r="N195" s="194">
        <v>42864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83</v>
      </c>
      <c r="B196" s="186">
        <v>42786</v>
      </c>
      <c r="C196" s="186"/>
      <c r="D196" s="187" t="s">
        <v>700</v>
      </c>
      <c r="E196" s="188" t="s">
        <v>588</v>
      </c>
      <c r="F196" s="189">
        <v>202.5</v>
      </c>
      <c r="G196" s="188"/>
      <c r="H196" s="188">
        <v>234</v>
      </c>
      <c r="I196" s="190">
        <v>234</v>
      </c>
      <c r="J196" s="191" t="s">
        <v>646</v>
      </c>
      <c r="K196" s="192">
        <v>31.5</v>
      </c>
      <c r="L196" s="193">
        <v>0.155555555555556</v>
      </c>
      <c r="M196" s="188" t="s">
        <v>557</v>
      </c>
      <c r="N196" s="194">
        <v>42836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84</v>
      </c>
      <c r="B197" s="186">
        <v>42818</v>
      </c>
      <c r="C197" s="186"/>
      <c r="D197" s="187" t="s">
        <v>701</v>
      </c>
      <c r="E197" s="188" t="s">
        <v>588</v>
      </c>
      <c r="F197" s="189">
        <v>300.5</v>
      </c>
      <c r="G197" s="188"/>
      <c r="H197" s="188">
        <v>417.5</v>
      </c>
      <c r="I197" s="190">
        <v>420</v>
      </c>
      <c r="J197" s="191" t="s">
        <v>702</v>
      </c>
      <c r="K197" s="192">
        <f>H197-F197</f>
        <v>117</v>
      </c>
      <c r="L197" s="193">
        <f>K197/F197</f>
        <v>0.38935108153078202</v>
      </c>
      <c r="M197" s="188" t="s">
        <v>557</v>
      </c>
      <c r="N197" s="194">
        <v>43070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85</v>
      </c>
      <c r="B198" s="186">
        <v>42818</v>
      </c>
      <c r="C198" s="186"/>
      <c r="D198" s="187" t="s">
        <v>676</v>
      </c>
      <c r="E198" s="188" t="s">
        <v>588</v>
      </c>
      <c r="F198" s="189">
        <v>850</v>
      </c>
      <c r="G198" s="188"/>
      <c r="H198" s="188">
        <v>1042.5</v>
      </c>
      <c r="I198" s="190">
        <v>1023</v>
      </c>
      <c r="J198" s="191" t="s">
        <v>703</v>
      </c>
      <c r="K198" s="192">
        <v>192.5</v>
      </c>
      <c r="L198" s="193">
        <v>0.22647058823529401</v>
      </c>
      <c r="M198" s="188" t="s">
        <v>557</v>
      </c>
      <c r="N198" s="194">
        <v>42830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86</v>
      </c>
      <c r="B199" s="186">
        <v>42830</v>
      </c>
      <c r="C199" s="186"/>
      <c r="D199" s="187" t="s">
        <v>465</v>
      </c>
      <c r="E199" s="188" t="s">
        <v>588</v>
      </c>
      <c r="F199" s="189">
        <v>785</v>
      </c>
      <c r="G199" s="188"/>
      <c r="H199" s="188">
        <v>930</v>
      </c>
      <c r="I199" s="190">
        <v>920</v>
      </c>
      <c r="J199" s="191" t="s">
        <v>704</v>
      </c>
      <c r="K199" s="192">
        <f>H199-F199</f>
        <v>145</v>
      </c>
      <c r="L199" s="193">
        <f>K199/F199</f>
        <v>0.18471337579617833</v>
      </c>
      <c r="M199" s="188" t="s">
        <v>557</v>
      </c>
      <c r="N199" s="194">
        <v>42976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5">
        <v>87</v>
      </c>
      <c r="B200" s="196">
        <v>42831</v>
      </c>
      <c r="C200" s="196"/>
      <c r="D200" s="197" t="s">
        <v>705</v>
      </c>
      <c r="E200" s="198" t="s">
        <v>588</v>
      </c>
      <c r="F200" s="199">
        <v>40</v>
      </c>
      <c r="G200" s="199"/>
      <c r="H200" s="200">
        <v>13.1</v>
      </c>
      <c r="I200" s="200">
        <v>60</v>
      </c>
      <c r="J200" s="201" t="s">
        <v>706</v>
      </c>
      <c r="K200" s="202">
        <v>-26.9</v>
      </c>
      <c r="L200" s="203">
        <v>-0.67249999999999999</v>
      </c>
      <c r="M200" s="199" t="s">
        <v>569</v>
      </c>
      <c r="N200" s="196">
        <v>43138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88</v>
      </c>
      <c r="B201" s="186">
        <v>42837</v>
      </c>
      <c r="C201" s="186"/>
      <c r="D201" s="187" t="s">
        <v>93</v>
      </c>
      <c r="E201" s="188" t="s">
        <v>588</v>
      </c>
      <c r="F201" s="189">
        <v>289.5</v>
      </c>
      <c r="G201" s="188"/>
      <c r="H201" s="188">
        <v>354</v>
      </c>
      <c r="I201" s="190">
        <v>360</v>
      </c>
      <c r="J201" s="191" t="s">
        <v>707</v>
      </c>
      <c r="K201" s="192">
        <f t="shared" ref="K201:K209" si="83">H201-F201</f>
        <v>64.5</v>
      </c>
      <c r="L201" s="193">
        <f t="shared" ref="L201:L209" si="84">K201/F201</f>
        <v>0.22279792746113988</v>
      </c>
      <c r="M201" s="188" t="s">
        <v>557</v>
      </c>
      <c r="N201" s="194">
        <v>43040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89</v>
      </c>
      <c r="B202" s="186">
        <v>42845</v>
      </c>
      <c r="C202" s="186"/>
      <c r="D202" s="187" t="s">
        <v>411</v>
      </c>
      <c r="E202" s="188" t="s">
        <v>588</v>
      </c>
      <c r="F202" s="189">
        <v>700</v>
      </c>
      <c r="G202" s="188"/>
      <c r="H202" s="188">
        <v>840</v>
      </c>
      <c r="I202" s="190">
        <v>840</v>
      </c>
      <c r="J202" s="191" t="s">
        <v>708</v>
      </c>
      <c r="K202" s="192">
        <f t="shared" si="83"/>
        <v>140</v>
      </c>
      <c r="L202" s="193">
        <f t="shared" si="84"/>
        <v>0.2</v>
      </c>
      <c r="M202" s="188" t="s">
        <v>557</v>
      </c>
      <c r="N202" s="194">
        <v>42893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90</v>
      </c>
      <c r="B203" s="186">
        <v>42887</v>
      </c>
      <c r="C203" s="186"/>
      <c r="D203" s="187" t="s">
        <v>709</v>
      </c>
      <c r="E203" s="188" t="s">
        <v>588</v>
      </c>
      <c r="F203" s="189">
        <v>130</v>
      </c>
      <c r="G203" s="188"/>
      <c r="H203" s="188">
        <v>144.25</v>
      </c>
      <c r="I203" s="190">
        <v>170</v>
      </c>
      <c r="J203" s="191" t="s">
        <v>710</v>
      </c>
      <c r="K203" s="192">
        <f t="shared" si="83"/>
        <v>14.25</v>
      </c>
      <c r="L203" s="193">
        <f t="shared" si="84"/>
        <v>0.10961538461538461</v>
      </c>
      <c r="M203" s="188" t="s">
        <v>557</v>
      </c>
      <c r="N203" s="194">
        <v>43675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91</v>
      </c>
      <c r="B204" s="186">
        <v>42901</v>
      </c>
      <c r="C204" s="186"/>
      <c r="D204" s="187" t="s">
        <v>711</v>
      </c>
      <c r="E204" s="188" t="s">
        <v>588</v>
      </c>
      <c r="F204" s="189">
        <v>214.5</v>
      </c>
      <c r="G204" s="188"/>
      <c r="H204" s="188">
        <v>262</v>
      </c>
      <c r="I204" s="190">
        <v>262</v>
      </c>
      <c r="J204" s="191" t="s">
        <v>712</v>
      </c>
      <c r="K204" s="192">
        <f t="shared" si="83"/>
        <v>47.5</v>
      </c>
      <c r="L204" s="193">
        <f t="shared" si="84"/>
        <v>0.22144522144522144</v>
      </c>
      <c r="M204" s="188" t="s">
        <v>557</v>
      </c>
      <c r="N204" s="194">
        <v>42977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6">
        <v>92</v>
      </c>
      <c r="B205" s="217">
        <v>42933</v>
      </c>
      <c r="C205" s="217"/>
      <c r="D205" s="218" t="s">
        <v>713</v>
      </c>
      <c r="E205" s="219" t="s">
        <v>588</v>
      </c>
      <c r="F205" s="220">
        <v>370</v>
      </c>
      <c r="G205" s="219"/>
      <c r="H205" s="219">
        <v>447.5</v>
      </c>
      <c r="I205" s="221">
        <v>450</v>
      </c>
      <c r="J205" s="222" t="s">
        <v>646</v>
      </c>
      <c r="K205" s="192">
        <f t="shared" si="83"/>
        <v>77.5</v>
      </c>
      <c r="L205" s="223">
        <f t="shared" si="84"/>
        <v>0.20945945945945946</v>
      </c>
      <c r="M205" s="219" t="s">
        <v>557</v>
      </c>
      <c r="N205" s="224">
        <v>43035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6">
        <v>93</v>
      </c>
      <c r="B206" s="217">
        <v>42943</v>
      </c>
      <c r="C206" s="217"/>
      <c r="D206" s="218" t="s">
        <v>182</v>
      </c>
      <c r="E206" s="219" t="s">
        <v>588</v>
      </c>
      <c r="F206" s="220">
        <v>657.5</v>
      </c>
      <c r="G206" s="219"/>
      <c r="H206" s="219">
        <v>825</v>
      </c>
      <c r="I206" s="221">
        <v>820</v>
      </c>
      <c r="J206" s="222" t="s">
        <v>646</v>
      </c>
      <c r="K206" s="192">
        <f t="shared" si="83"/>
        <v>167.5</v>
      </c>
      <c r="L206" s="223">
        <f t="shared" si="84"/>
        <v>0.25475285171102663</v>
      </c>
      <c r="M206" s="219" t="s">
        <v>557</v>
      </c>
      <c r="N206" s="224">
        <v>43090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94</v>
      </c>
      <c r="B207" s="186">
        <v>42964</v>
      </c>
      <c r="C207" s="186"/>
      <c r="D207" s="187" t="s">
        <v>354</v>
      </c>
      <c r="E207" s="188" t="s">
        <v>588</v>
      </c>
      <c r="F207" s="189">
        <v>605</v>
      </c>
      <c r="G207" s="188"/>
      <c r="H207" s="188">
        <v>750</v>
      </c>
      <c r="I207" s="190">
        <v>750</v>
      </c>
      <c r="J207" s="191" t="s">
        <v>704</v>
      </c>
      <c r="K207" s="192">
        <f t="shared" si="83"/>
        <v>145</v>
      </c>
      <c r="L207" s="193">
        <f t="shared" si="84"/>
        <v>0.23966942148760331</v>
      </c>
      <c r="M207" s="188" t="s">
        <v>557</v>
      </c>
      <c r="N207" s="194">
        <v>43027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5">
        <v>95</v>
      </c>
      <c r="B208" s="196">
        <v>42979</v>
      </c>
      <c r="C208" s="196"/>
      <c r="D208" s="204" t="s">
        <v>714</v>
      </c>
      <c r="E208" s="199" t="s">
        <v>588</v>
      </c>
      <c r="F208" s="199">
        <v>255</v>
      </c>
      <c r="G208" s="200"/>
      <c r="H208" s="200">
        <v>217.25</v>
      </c>
      <c r="I208" s="200">
        <v>320</v>
      </c>
      <c r="J208" s="201" t="s">
        <v>715</v>
      </c>
      <c r="K208" s="202">
        <f t="shared" si="83"/>
        <v>-37.75</v>
      </c>
      <c r="L208" s="205">
        <f t="shared" si="84"/>
        <v>-0.14803921568627451</v>
      </c>
      <c r="M208" s="199" t="s">
        <v>569</v>
      </c>
      <c r="N208" s="196">
        <v>43661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96</v>
      </c>
      <c r="B209" s="186">
        <v>42997</v>
      </c>
      <c r="C209" s="186"/>
      <c r="D209" s="187" t="s">
        <v>716</v>
      </c>
      <c r="E209" s="188" t="s">
        <v>588</v>
      </c>
      <c r="F209" s="189">
        <v>215</v>
      </c>
      <c r="G209" s="188"/>
      <c r="H209" s="188">
        <v>258</v>
      </c>
      <c r="I209" s="190">
        <v>258</v>
      </c>
      <c r="J209" s="191" t="s">
        <v>646</v>
      </c>
      <c r="K209" s="192">
        <f t="shared" si="83"/>
        <v>43</v>
      </c>
      <c r="L209" s="193">
        <f t="shared" si="84"/>
        <v>0.2</v>
      </c>
      <c r="M209" s="188" t="s">
        <v>557</v>
      </c>
      <c r="N209" s="194">
        <v>43040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97</v>
      </c>
      <c r="B210" s="186">
        <v>42997</v>
      </c>
      <c r="C210" s="186"/>
      <c r="D210" s="187" t="s">
        <v>716</v>
      </c>
      <c r="E210" s="188" t="s">
        <v>588</v>
      </c>
      <c r="F210" s="189">
        <v>215</v>
      </c>
      <c r="G210" s="188"/>
      <c r="H210" s="188">
        <v>258</v>
      </c>
      <c r="I210" s="190">
        <v>258</v>
      </c>
      <c r="J210" s="222" t="s">
        <v>646</v>
      </c>
      <c r="K210" s="192">
        <v>43</v>
      </c>
      <c r="L210" s="193">
        <v>0.2</v>
      </c>
      <c r="M210" s="188" t="s">
        <v>557</v>
      </c>
      <c r="N210" s="194">
        <v>43040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6">
        <v>98</v>
      </c>
      <c r="B211" s="217">
        <v>42998</v>
      </c>
      <c r="C211" s="217"/>
      <c r="D211" s="218" t="s">
        <v>717</v>
      </c>
      <c r="E211" s="219" t="s">
        <v>588</v>
      </c>
      <c r="F211" s="189">
        <v>75</v>
      </c>
      <c r="G211" s="219"/>
      <c r="H211" s="219">
        <v>90</v>
      </c>
      <c r="I211" s="221">
        <v>90</v>
      </c>
      <c r="J211" s="191" t="s">
        <v>718</v>
      </c>
      <c r="K211" s="192">
        <f t="shared" ref="K211:K216" si="85">H211-F211</f>
        <v>15</v>
      </c>
      <c r="L211" s="193">
        <f t="shared" ref="L211:L216" si="86">K211/F211</f>
        <v>0.2</v>
      </c>
      <c r="M211" s="188" t="s">
        <v>557</v>
      </c>
      <c r="N211" s="194">
        <v>43019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6">
        <v>99</v>
      </c>
      <c r="B212" s="217">
        <v>43011</v>
      </c>
      <c r="C212" s="217"/>
      <c r="D212" s="218" t="s">
        <v>571</v>
      </c>
      <c r="E212" s="219" t="s">
        <v>588</v>
      </c>
      <c r="F212" s="220">
        <v>315</v>
      </c>
      <c r="G212" s="219"/>
      <c r="H212" s="219">
        <v>392</v>
      </c>
      <c r="I212" s="221">
        <v>384</v>
      </c>
      <c r="J212" s="222" t="s">
        <v>719</v>
      </c>
      <c r="K212" s="192">
        <f t="shared" si="85"/>
        <v>77</v>
      </c>
      <c r="L212" s="223">
        <f t="shared" si="86"/>
        <v>0.24444444444444444</v>
      </c>
      <c r="M212" s="219" t="s">
        <v>557</v>
      </c>
      <c r="N212" s="224">
        <v>43017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6">
        <v>100</v>
      </c>
      <c r="B213" s="217">
        <v>43013</v>
      </c>
      <c r="C213" s="217"/>
      <c r="D213" s="218" t="s">
        <v>441</v>
      </c>
      <c r="E213" s="219" t="s">
        <v>588</v>
      </c>
      <c r="F213" s="220">
        <v>145</v>
      </c>
      <c r="G213" s="219"/>
      <c r="H213" s="219">
        <v>179</v>
      </c>
      <c r="I213" s="221">
        <v>180</v>
      </c>
      <c r="J213" s="222" t="s">
        <v>720</v>
      </c>
      <c r="K213" s="192">
        <f t="shared" si="85"/>
        <v>34</v>
      </c>
      <c r="L213" s="223">
        <f t="shared" si="86"/>
        <v>0.23448275862068965</v>
      </c>
      <c r="M213" s="219" t="s">
        <v>557</v>
      </c>
      <c r="N213" s="224">
        <v>43025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6">
        <v>101</v>
      </c>
      <c r="B214" s="217">
        <v>43014</v>
      </c>
      <c r="C214" s="217"/>
      <c r="D214" s="218" t="s">
        <v>329</v>
      </c>
      <c r="E214" s="219" t="s">
        <v>588</v>
      </c>
      <c r="F214" s="220">
        <v>256</v>
      </c>
      <c r="G214" s="219"/>
      <c r="H214" s="219">
        <v>323</v>
      </c>
      <c r="I214" s="221">
        <v>320</v>
      </c>
      <c r="J214" s="222" t="s">
        <v>646</v>
      </c>
      <c r="K214" s="192">
        <f t="shared" si="85"/>
        <v>67</v>
      </c>
      <c r="L214" s="223">
        <f t="shared" si="86"/>
        <v>0.26171875</v>
      </c>
      <c r="M214" s="219" t="s">
        <v>557</v>
      </c>
      <c r="N214" s="224">
        <v>43067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6">
        <v>102</v>
      </c>
      <c r="B215" s="217">
        <v>43017</v>
      </c>
      <c r="C215" s="217"/>
      <c r="D215" s="218" t="s">
        <v>344</v>
      </c>
      <c r="E215" s="219" t="s">
        <v>588</v>
      </c>
      <c r="F215" s="220">
        <v>137.5</v>
      </c>
      <c r="G215" s="219"/>
      <c r="H215" s="219">
        <v>184</v>
      </c>
      <c r="I215" s="221">
        <v>183</v>
      </c>
      <c r="J215" s="222" t="s">
        <v>721</v>
      </c>
      <c r="K215" s="192">
        <f t="shared" si="85"/>
        <v>46.5</v>
      </c>
      <c r="L215" s="223">
        <f t="shared" si="86"/>
        <v>0.33818181818181819</v>
      </c>
      <c r="M215" s="219" t="s">
        <v>557</v>
      </c>
      <c r="N215" s="224">
        <v>43108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103</v>
      </c>
      <c r="B216" s="217">
        <v>43018</v>
      </c>
      <c r="C216" s="217"/>
      <c r="D216" s="218" t="s">
        <v>722</v>
      </c>
      <c r="E216" s="219" t="s">
        <v>588</v>
      </c>
      <c r="F216" s="220">
        <v>125.5</v>
      </c>
      <c r="G216" s="219"/>
      <c r="H216" s="219">
        <v>158</v>
      </c>
      <c r="I216" s="221">
        <v>155</v>
      </c>
      <c r="J216" s="222" t="s">
        <v>723</v>
      </c>
      <c r="K216" s="192">
        <f t="shared" si="85"/>
        <v>32.5</v>
      </c>
      <c r="L216" s="223">
        <f t="shared" si="86"/>
        <v>0.25896414342629481</v>
      </c>
      <c r="M216" s="219" t="s">
        <v>557</v>
      </c>
      <c r="N216" s="224">
        <v>43067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6">
        <v>104</v>
      </c>
      <c r="B217" s="217">
        <v>43018</v>
      </c>
      <c r="C217" s="217"/>
      <c r="D217" s="218" t="s">
        <v>724</v>
      </c>
      <c r="E217" s="219" t="s">
        <v>588</v>
      </c>
      <c r="F217" s="220">
        <v>895</v>
      </c>
      <c r="G217" s="219"/>
      <c r="H217" s="219">
        <v>1122.5</v>
      </c>
      <c r="I217" s="221">
        <v>1078</v>
      </c>
      <c r="J217" s="222" t="s">
        <v>725</v>
      </c>
      <c r="K217" s="192">
        <v>227.5</v>
      </c>
      <c r="L217" s="223">
        <v>0.25418994413407803</v>
      </c>
      <c r="M217" s="219" t="s">
        <v>557</v>
      </c>
      <c r="N217" s="224">
        <v>43117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6">
        <v>105</v>
      </c>
      <c r="B218" s="217">
        <v>43020</v>
      </c>
      <c r="C218" s="217"/>
      <c r="D218" s="218" t="s">
        <v>338</v>
      </c>
      <c r="E218" s="219" t="s">
        <v>588</v>
      </c>
      <c r="F218" s="220">
        <v>525</v>
      </c>
      <c r="G218" s="219"/>
      <c r="H218" s="219">
        <v>629</v>
      </c>
      <c r="I218" s="221">
        <v>629</v>
      </c>
      <c r="J218" s="222" t="s">
        <v>646</v>
      </c>
      <c r="K218" s="192">
        <v>104</v>
      </c>
      <c r="L218" s="223">
        <v>0.19809523809523799</v>
      </c>
      <c r="M218" s="219" t="s">
        <v>557</v>
      </c>
      <c r="N218" s="224">
        <v>43119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106</v>
      </c>
      <c r="B219" s="217">
        <v>43046</v>
      </c>
      <c r="C219" s="217"/>
      <c r="D219" s="218" t="s">
        <v>377</v>
      </c>
      <c r="E219" s="219" t="s">
        <v>588</v>
      </c>
      <c r="F219" s="220">
        <v>740</v>
      </c>
      <c r="G219" s="219"/>
      <c r="H219" s="219">
        <v>892.5</v>
      </c>
      <c r="I219" s="221">
        <v>900</v>
      </c>
      <c r="J219" s="222" t="s">
        <v>726</v>
      </c>
      <c r="K219" s="192">
        <f>H219-F219</f>
        <v>152.5</v>
      </c>
      <c r="L219" s="223">
        <f>K219/F219</f>
        <v>0.20608108108108109</v>
      </c>
      <c r="M219" s="219" t="s">
        <v>557</v>
      </c>
      <c r="N219" s="224">
        <v>43052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107</v>
      </c>
      <c r="B220" s="186">
        <v>43073</v>
      </c>
      <c r="C220" s="186"/>
      <c r="D220" s="187" t="s">
        <v>727</v>
      </c>
      <c r="E220" s="188" t="s">
        <v>588</v>
      </c>
      <c r="F220" s="189">
        <v>118.5</v>
      </c>
      <c r="G220" s="188"/>
      <c r="H220" s="188">
        <v>143.5</v>
      </c>
      <c r="I220" s="190">
        <v>145</v>
      </c>
      <c r="J220" s="191" t="s">
        <v>578</v>
      </c>
      <c r="K220" s="192">
        <f>H220-F220</f>
        <v>25</v>
      </c>
      <c r="L220" s="193">
        <f>K220/F220</f>
        <v>0.2109704641350211</v>
      </c>
      <c r="M220" s="188" t="s">
        <v>557</v>
      </c>
      <c r="N220" s="194">
        <v>43097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5">
        <v>108</v>
      </c>
      <c r="B221" s="196">
        <v>43090</v>
      </c>
      <c r="C221" s="196"/>
      <c r="D221" s="197" t="s">
        <v>416</v>
      </c>
      <c r="E221" s="198" t="s">
        <v>588</v>
      </c>
      <c r="F221" s="199">
        <v>715</v>
      </c>
      <c r="G221" s="199"/>
      <c r="H221" s="200">
        <v>500</v>
      </c>
      <c r="I221" s="200">
        <v>872</v>
      </c>
      <c r="J221" s="201" t="s">
        <v>728</v>
      </c>
      <c r="K221" s="202">
        <f>H221-F221</f>
        <v>-215</v>
      </c>
      <c r="L221" s="203">
        <f>K221/F221</f>
        <v>-0.30069930069930068</v>
      </c>
      <c r="M221" s="199" t="s">
        <v>569</v>
      </c>
      <c r="N221" s="196">
        <v>43670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109</v>
      </c>
      <c r="B222" s="186">
        <v>43098</v>
      </c>
      <c r="C222" s="186"/>
      <c r="D222" s="187" t="s">
        <v>571</v>
      </c>
      <c r="E222" s="188" t="s">
        <v>588</v>
      </c>
      <c r="F222" s="189">
        <v>435</v>
      </c>
      <c r="G222" s="188"/>
      <c r="H222" s="188">
        <v>542.5</v>
      </c>
      <c r="I222" s="190">
        <v>539</v>
      </c>
      <c r="J222" s="191" t="s">
        <v>646</v>
      </c>
      <c r="K222" s="192">
        <v>107.5</v>
      </c>
      <c r="L222" s="193">
        <v>0.247126436781609</v>
      </c>
      <c r="M222" s="188" t="s">
        <v>557</v>
      </c>
      <c r="N222" s="194">
        <v>43206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110</v>
      </c>
      <c r="B223" s="186">
        <v>43098</v>
      </c>
      <c r="C223" s="186"/>
      <c r="D223" s="187" t="s">
        <v>529</v>
      </c>
      <c r="E223" s="188" t="s">
        <v>588</v>
      </c>
      <c r="F223" s="189">
        <v>885</v>
      </c>
      <c r="G223" s="188"/>
      <c r="H223" s="188">
        <v>1090</v>
      </c>
      <c r="I223" s="190">
        <v>1084</v>
      </c>
      <c r="J223" s="191" t="s">
        <v>646</v>
      </c>
      <c r="K223" s="192">
        <v>205</v>
      </c>
      <c r="L223" s="193">
        <v>0.23163841807909599</v>
      </c>
      <c r="M223" s="188" t="s">
        <v>557</v>
      </c>
      <c r="N223" s="194">
        <v>43213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5">
        <v>111</v>
      </c>
      <c r="B224" s="226">
        <v>43192</v>
      </c>
      <c r="C224" s="226"/>
      <c r="D224" s="204" t="s">
        <v>729</v>
      </c>
      <c r="E224" s="199" t="s">
        <v>588</v>
      </c>
      <c r="F224" s="227">
        <v>478.5</v>
      </c>
      <c r="G224" s="199"/>
      <c r="H224" s="199">
        <v>442</v>
      </c>
      <c r="I224" s="200">
        <v>613</v>
      </c>
      <c r="J224" s="201" t="s">
        <v>730</v>
      </c>
      <c r="K224" s="202">
        <f>H224-F224</f>
        <v>-36.5</v>
      </c>
      <c r="L224" s="203">
        <f>K224/F224</f>
        <v>-7.6280041797283177E-2</v>
      </c>
      <c r="M224" s="199" t="s">
        <v>569</v>
      </c>
      <c r="N224" s="196">
        <v>43762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5">
        <v>112</v>
      </c>
      <c r="B225" s="196">
        <v>43194</v>
      </c>
      <c r="C225" s="196"/>
      <c r="D225" s="197" t="s">
        <v>731</v>
      </c>
      <c r="E225" s="198" t="s">
        <v>588</v>
      </c>
      <c r="F225" s="199">
        <f>141.5-7.3</f>
        <v>134.19999999999999</v>
      </c>
      <c r="G225" s="199"/>
      <c r="H225" s="200">
        <v>77</v>
      </c>
      <c r="I225" s="200">
        <v>180</v>
      </c>
      <c r="J225" s="201" t="s">
        <v>732</v>
      </c>
      <c r="K225" s="202">
        <f>H225-F225</f>
        <v>-57.199999999999989</v>
      </c>
      <c r="L225" s="203">
        <f>K225/F225</f>
        <v>-0.42622950819672129</v>
      </c>
      <c r="M225" s="199" t="s">
        <v>569</v>
      </c>
      <c r="N225" s="196">
        <v>43522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5">
        <v>113</v>
      </c>
      <c r="B226" s="196">
        <v>43209</v>
      </c>
      <c r="C226" s="196"/>
      <c r="D226" s="197" t="s">
        <v>733</v>
      </c>
      <c r="E226" s="198" t="s">
        <v>588</v>
      </c>
      <c r="F226" s="199">
        <v>430</v>
      </c>
      <c r="G226" s="199"/>
      <c r="H226" s="200">
        <v>220</v>
      </c>
      <c r="I226" s="200">
        <v>537</v>
      </c>
      <c r="J226" s="201" t="s">
        <v>734</v>
      </c>
      <c r="K226" s="202">
        <f>H226-F226</f>
        <v>-210</v>
      </c>
      <c r="L226" s="203">
        <f>K226/F226</f>
        <v>-0.48837209302325579</v>
      </c>
      <c r="M226" s="199" t="s">
        <v>569</v>
      </c>
      <c r="N226" s="196">
        <v>43252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114</v>
      </c>
      <c r="B227" s="217">
        <v>43220</v>
      </c>
      <c r="C227" s="217"/>
      <c r="D227" s="218" t="s">
        <v>378</v>
      </c>
      <c r="E227" s="219" t="s">
        <v>588</v>
      </c>
      <c r="F227" s="219">
        <v>153.5</v>
      </c>
      <c r="G227" s="219"/>
      <c r="H227" s="219">
        <v>196</v>
      </c>
      <c r="I227" s="221">
        <v>196</v>
      </c>
      <c r="J227" s="191" t="s">
        <v>735</v>
      </c>
      <c r="K227" s="192">
        <f>H227-F227</f>
        <v>42.5</v>
      </c>
      <c r="L227" s="193">
        <f>K227/F227</f>
        <v>0.27687296416938112</v>
      </c>
      <c r="M227" s="188" t="s">
        <v>557</v>
      </c>
      <c r="N227" s="194">
        <v>43605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5">
        <v>115</v>
      </c>
      <c r="B228" s="196">
        <v>43306</v>
      </c>
      <c r="C228" s="196"/>
      <c r="D228" s="197" t="s">
        <v>705</v>
      </c>
      <c r="E228" s="198" t="s">
        <v>588</v>
      </c>
      <c r="F228" s="199">
        <v>27.5</v>
      </c>
      <c r="G228" s="199"/>
      <c r="H228" s="200">
        <v>13.1</v>
      </c>
      <c r="I228" s="200">
        <v>60</v>
      </c>
      <c r="J228" s="201" t="s">
        <v>736</v>
      </c>
      <c r="K228" s="202">
        <v>-14.4</v>
      </c>
      <c r="L228" s="203">
        <v>-0.52363636363636401</v>
      </c>
      <c r="M228" s="199" t="s">
        <v>569</v>
      </c>
      <c r="N228" s="196">
        <v>43138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5">
        <v>116</v>
      </c>
      <c r="B229" s="226">
        <v>43318</v>
      </c>
      <c r="C229" s="226"/>
      <c r="D229" s="204" t="s">
        <v>737</v>
      </c>
      <c r="E229" s="199" t="s">
        <v>588</v>
      </c>
      <c r="F229" s="199">
        <v>148.5</v>
      </c>
      <c r="G229" s="199"/>
      <c r="H229" s="199">
        <v>102</v>
      </c>
      <c r="I229" s="200">
        <v>182</v>
      </c>
      <c r="J229" s="201" t="s">
        <v>738</v>
      </c>
      <c r="K229" s="202">
        <f>H229-F229</f>
        <v>-46.5</v>
      </c>
      <c r="L229" s="203">
        <f>K229/F229</f>
        <v>-0.31313131313131315</v>
      </c>
      <c r="M229" s="199" t="s">
        <v>569</v>
      </c>
      <c r="N229" s="196">
        <v>43661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117</v>
      </c>
      <c r="B230" s="186">
        <v>43335</v>
      </c>
      <c r="C230" s="186"/>
      <c r="D230" s="187" t="s">
        <v>739</v>
      </c>
      <c r="E230" s="188" t="s">
        <v>588</v>
      </c>
      <c r="F230" s="219">
        <v>285</v>
      </c>
      <c r="G230" s="188"/>
      <c r="H230" s="188">
        <v>355</v>
      </c>
      <c r="I230" s="190">
        <v>364</v>
      </c>
      <c r="J230" s="191" t="s">
        <v>740</v>
      </c>
      <c r="K230" s="192">
        <v>70</v>
      </c>
      <c r="L230" s="193">
        <v>0.24561403508771901</v>
      </c>
      <c r="M230" s="188" t="s">
        <v>557</v>
      </c>
      <c r="N230" s="194">
        <v>43455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118</v>
      </c>
      <c r="B231" s="186">
        <v>43341</v>
      </c>
      <c r="C231" s="186"/>
      <c r="D231" s="187" t="s">
        <v>366</v>
      </c>
      <c r="E231" s="188" t="s">
        <v>588</v>
      </c>
      <c r="F231" s="219">
        <v>525</v>
      </c>
      <c r="G231" s="188"/>
      <c r="H231" s="188">
        <v>585</v>
      </c>
      <c r="I231" s="190">
        <v>635</v>
      </c>
      <c r="J231" s="191" t="s">
        <v>741</v>
      </c>
      <c r="K231" s="192">
        <f t="shared" ref="K231:K248" si="87">H231-F231</f>
        <v>60</v>
      </c>
      <c r="L231" s="193">
        <f t="shared" ref="L231:L248" si="88">K231/F231</f>
        <v>0.11428571428571428</v>
      </c>
      <c r="M231" s="188" t="s">
        <v>557</v>
      </c>
      <c r="N231" s="194">
        <v>43662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119</v>
      </c>
      <c r="B232" s="186">
        <v>43395</v>
      </c>
      <c r="C232" s="186"/>
      <c r="D232" s="187" t="s">
        <v>354</v>
      </c>
      <c r="E232" s="188" t="s">
        <v>588</v>
      </c>
      <c r="F232" s="219">
        <v>475</v>
      </c>
      <c r="G232" s="188"/>
      <c r="H232" s="188">
        <v>574</v>
      </c>
      <c r="I232" s="190">
        <v>570</v>
      </c>
      <c r="J232" s="191" t="s">
        <v>646</v>
      </c>
      <c r="K232" s="192">
        <f t="shared" si="87"/>
        <v>99</v>
      </c>
      <c r="L232" s="193">
        <f t="shared" si="88"/>
        <v>0.20842105263157895</v>
      </c>
      <c r="M232" s="188" t="s">
        <v>557</v>
      </c>
      <c r="N232" s="194">
        <v>43403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120</v>
      </c>
      <c r="B233" s="217">
        <v>43397</v>
      </c>
      <c r="C233" s="217"/>
      <c r="D233" s="218" t="s">
        <v>373</v>
      </c>
      <c r="E233" s="219" t="s">
        <v>588</v>
      </c>
      <c r="F233" s="219">
        <v>707.5</v>
      </c>
      <c r="G233" s="219"/>
      <c r="H233" s="219">
        <v>872</v>
      </c>
      <c r="I233" s="221">
        <v>872</v>
      </c>
      <c r="J233" s="222" t="s">
        <v>646</v>
      </c>
      <c r="K233" s="192">
        <f t="shared" si="87"/>
        <v>164.5</v>
      </c>
      <c r="L233" s="223">
        <f t="shared" si="88"/>
        <v>0.23250883392226149</v>
      </c>
      <c r="M233" s="219" t="s">
        <v>557</v>
      </c>
      <c r="N233" s="224">
        <v>43482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121</v>
      </c>
      <c r="B234" s="217">
        <v>43398</v>
      </c>
      <c r="C234" s="217"/>
      <c r="D234" s="218" t="s">
        <v>742</v>
      </c>
      <c r="E234" s="219" t="s">
        <v>588</v>
      </c>
      <c r="F234" s="219">
        <v>162</v>
      </c>
      <c r="G234" s="219"/>
      <c r="H234" s="219">
        <v>204</v>
      </c>
      <c r="I234" s="221">
        <v>209</v>
      </c>
      <c r="J234" s="222" t="s">
        <v>743</v>
      </c>
      <c r="K234" s="192">
        <f t="shared" si="87"/>
        <v>42</v>
      </c>
      <c r="L234" s="223">
        <f t="shared" si="88"/>
        <v>0.25925925925925924</v>
      </c>
      <c r="M234" s="219" t="s">
        <v>557</v>
      </c>
      <c r="N234" s="224">
        <v>43539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122</v>
      </c>
      <c r="B235" s="217">
        <v>43399</v>
      </c>
      <c r="C235" s="217"/>
      <c r="D235" s="218" t="s">
        <v>458</v>
      </c>
      <c r="E235" s="219" t="s">
        <v>588</v>
      </c>
      <c r="F235" s="219">
        <v>240</v>
      </c>
      <c r="G235" s="219"/>
      <c r="H235" s="219">
        <v>297</v>
      </c>
      <c r="I235" s="221">
        <v>297</v>
      </c>
      <c r="J235" s="222" t="s">
        <v>646</v>
      </c>
      <c r="K235" s="228">
        <f t="shared" si="87"/>
        <v>57</v>
      </c>
      <c r="L235" s="223">
        <f t="shared" si="88"/>
        <v>0.23749999999999999</v>
      </c>
      <c r="M235" s="219" t="s">
        <v>557</v>
      </c>
      <c r="N235" s="224">
        <v>43417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123</v>
      </c>
      <c r="B236" s="186">
        <v>43439</v>
      </c>
      <c r="C236" s="186"/>
      <c r="D236" s="187" t="s">
        <v>744</v>
      </c>
      <c r="E236" s="188" t="s">
        <v>588</v>
      </c>
      <c r="F236" s="188">
        <v>202.5</v>
      </c>
      <c r="G236" s="188"/>
      <c r="H236" s="188">
        <v>255</v>
      </c>
      <c r="I236" s="190">
        <v>252</v>
      </c>
      <c r="J236" s="191" t="s">
        <v>646</v>
      </c>
      <c r="K236" s="192">
        <f t="shared" si="87"/>
        <v>52.5</v>
      </c>
      <c r="L236" s="193">
        <f t="shared" si="88"/>
        <v>0.25925925925925924</v>
      </c>
      <c r="M236" s="188" t="s">
        <v>557</v>
      </c>
      <c r="N236" s="194">
        <v>43542</v>
      </c>
      <c r="O236" s="1"/>
      <c r="P236" s="1"/>
      <c r="Q236" s="1"/>
      <c r="R236" s="6" t="s">
        <v>745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124</v>
      </c>
      <c r="B237" s="217">
        <v>43465</v>
      </c>
      <c r="C237" s="186"/>
      <c r="D237" s="218" t="s">
        <v>403</v>
      </c>
      <c r="E237" s="219" t="s">
        <v>588</v>
      </c>
      <c r="F237" s="219">
        <v>710</v>
      </c>
      <c r="G237" s="219"/>
      <c r="H237" s="219">
        <v>866</v>
      </c>
      <c r="I237" s="221">
        <v>866</v>
      </c>
      <c r="J237" s="222" t="s">
        <v>646</v>
      </c>
      <c r="K237" s="192">
        <f t="shared" si="87"/>
        <v>156</v>
      </c>
      <c r="L237" s="193">
        <f t="shared" si="88"/>
        <v>0.21971830985915494</v>
      </c>
      <c r="M237" s="188" t="s">
        <v>557</v>
      </c>
      <c r="N237" s="194">
        <v>43553</v>
      </c>
      <c r="O237" s="1"/>
      <c r="P237" s="1"/>
      <c r="Q237" s="1"/>
      <c r="R237" s="6" t="s">
        <v>745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125</v>
      </c>
      <c r="B238" s="217">
        <v>43522</v>
      </c>
      <c r="C238" s="217"/>
      <c r="D238" s="218" t="s">
        <v>152</v>
      </c>
      <c r="E238" s="219" t="s">
        <v>588</v>
      </c>
      <c r="F238" s="219">
        <v>337.25</v>
      </c>
      <c r="G238" s="219"/>
      <c r="H238" s="219">
        <v>398.5</v>
      </c>
      <c r="I238" s="221">
        <v>411</v>
      </c>
      <c r="J238" s="191" t="s">
        <v>746</v>
      </c>
      <c r="K238" s="192">
        <f t="shared" si="87"/>
        <v>61.25</v>
      </c>
      <c r="L238" s="193">
        <f t="shared" si="88"/>
        <v>0.1816160118606375</v>
      </c>
      <c r="M238" s="188" t="s">
        <v>557</v>
      </c>
      <c r="N238" s="194">
        <v>43760</v>
      </c>
      <c r="O238" s="1"/>
      <c r="P238" s="1"/>
      <c r="Q238" s="1"/>
      <c r="R238" s="6" t="s">
        <v>745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126</v>
      </c>
      <c r="B239" s="230">
        <v>43559</v>
      </c>
      <c r="C239" s="230"/>
      <c r="D239" s="231" t="s">
        <v>747</v>
      </c>
      <c r="E239" s="232" t="s">
        <v>588</v>
      </c>
      <c r="F239" s="232">
        <v>130</v>
      </c>
      <c r="G239" s="232"/>
      <c r="H239" s="232">
        <v>65</v>
      </c>
      <c r="I239" s="233">
        <v>158</v>
      </c>
      <c r="J239" s="201" t="s">
        <v>748</v>
      </c>
      <c r="K239" s="202">
        <f t="shared" si="87"/>
        <v>-65</v>
      </c>
      <c r="L239" s="203">
        <f t="shared" si="88"/>
        <v>-0.5</v>
      </c>
      <c r="M239" s="199" t="s">
        <v>569</v>
      </c>
      <c r="N239" s="196">
        <v>43726</v>
      </c>
      <c r="O239" s="1"/>
      <c r="P239" s="1"/>
      <c r="Q239" s="1"/>
      <c r="R239" s="6" t="s">
        <v>749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127</v>
      </c>
      <c r="B240" s="217">
        <v>43017</v>
      </c>
      <c r="C240" s="217"/>
      <c r="D240" s="218" t="s">
        <v>184</v>
      </c>
      <c r="E240" s="219" t="s">
        <v>588</v>
      </c>
      <c r="F240" s="219">
        <v>141.5</v>
      </c>
      <c r="G240" s="219"/>
      <c r="H240" s="219">
        <v>183.5</v>
      </c>
      <c r="I240" s="221">
        <v>210</v>
      </c>
      <c r="J240" s="191" t="s">
        <v>743</v>
      </c>
      <c r="K240" s="192">
        <f t="shared" si="87"/>
        <v>42</v>
      </c>
      <c r="L240" s="193">
        <f t="shared" si="88"/>
        <v>0.29681978798586572</v>
      </c>
      <c r="M240" s="188" t="s">
        <v>557</v>
      </c>
      <c r="N240" s="194">
        <v>43042</v>
      </c>
      <c r="O240" s="1"/>
      <c r="P240" s="1"/>
      <c r="Q240" s="1"/>
      <c r="R240" s="6" t="s">
        <v>749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128</v>
      </c>
      <c r="B241" s="230">
        <v>43074</v>
      </c>
      <c r="C241" s="230"/>
      <c r="D241" s="231" t="s">
        <v>750</v>
      </c>
      <c r="E241" s="232" t="s">
        <v>588</v>
      </c>
      <c r="F241" s="227">
        <v>172</v>
      </c>
      <c r="G241" s="232"/>
      <c r="H241" s="232">
        <v>155.25</v>
      </c>
      <c r="I241" s="233">
        <v>230</v>
      </c>
      <c r="J241" s="201" t="s">
        <v>751</v>
      </c>
      <c r="K241" s="202">
        <f t="shared" si="87"/>
        <v>-16.75</v>
      </c>
      <c r="L241" s="203">
        <f t="shared" si="88"/>
        <v>-9.7383720930232565E-2</v>
      </c>
      <c r="M241" s="199" t="s">
        <v>569</v>
      </c>
      <c r="N241" s="196">
        <v>43787</v>
      </c>
      <c r="O241" s="1"/>
      <c r="P241" s="1"/>
      <c r="Q241" s="1"/>
      <c r="R241" s="6" t="s">
        <v>749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129</v>
      </c>
      <c r="B242" s="217">
        <v>43398</v>
      </c>
      <c r="C242" s="217"/>
      <c r="D242" s="218" t="s">
        <v>107</v>
      </c>
      <c r="E242" s="219" t="s">
        <v>588</v>
      </c>
      <c r="F242" s="219">
        <v>698.5</v>
      </c>
      <c r="G242" s="219"/>
      <c r="H242" s="219">
        <v>890</v>
      </c>
      <c r="I242" s="221">
        <v>890</v>
      </c>
      <c r="J242" s="191" t="s">
        <v>819</v>
      </c>
      <c r="K242" s="192">
        <f t="shared" si="87"/>
        <v>191.5</v>
      </c>
      <c r="L242" s="193">
        <f t="shared" si="88"/>
        <v>0.27415891195418757</v>
      </c>
      <c r="M242" s="188" t="s">
        <v>557</v>
      </c>
      <c r="N242" s="194">
        <v>44328</v>
      </c>
      <c r="O242" s="1"/>
      <c r="P242" s="1"/>
      <c r="Q242" s="1"/>
      <c r="R242" s="6" t="s">
        <v>745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130</v>
      </c>
      <c r="B243" s="217">
        <v>42877</v>
      </c>
      <c r="C243" s="217"/>
      <c r="D243" s="218" t="s">
        <v>365</v>
      </c>
      <c r="E243" s="219" t="s">
        <v>588</v>
      </c>
      <c r="F243" s="219">
        <v>127.6</v>
      </c>
      <c r="G243" s="219"/>
      <c r="H243" s="219">
        <v>138</v>
      </c>
      <c r="I243" s="221">
        <v>190</v>
      </c>
      <c r="J243" s="191" t="s">
        <v>752</v>
      </c>
      <c r="K243" s="192">
        <f t="shared" si="87"/>
        <v>10.400000000000006</v>
      </c>
      <c r="L243" s="193">
        <f t="shared" si="88"/>
        <v>8.1504702194357417E-2</v>
      </c>
      <c r="M243" s="188" t="s">
        <v>557</v>
      </c>
      <c r="N243" s="194">
        <v>43774</v>
      </c>
      <c r="O243" s="1"/>
      <c r="P243" s="1"/>
      <c r="Q243" s="1"/>
      <c r="R243" s="6" t="s">
        <v>749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131</v>
      </c>
      <c r="B244" s="217">
        <v>43158</v>
      </c>
      <c r="C244" s="217"/>
      <c r="D244" s="218" t="s">
        <v>753</v>
      </c>
      <c r="E244" s="219" t="s">
        <v>588</v>
      </c>
      <c r="F244" s="219">
        <v>317</v>
      </c>
      <c r="G244" s="219"/>
      <c r="H244" s="219">
        <v>382.5</v>
      </c>
      <c r="I244" s="221">
        <v>398</v>
      </c>
      <c r="J244" s="191" t="s">
        <v>754</v>
      </c>
      <c r="K244" s="192">
        <f t="shared" si="87"/>
        <v>65.5</v>
      </c>
      <c r="L244" s="193">
        <f t="shared" si="88"/>
        <v>0.20662460567823343</v>
      </c>
      <c r="M244" s="188" t="s">
        <v>557</v>
      </c>
      <c r="N244" s="194">
        <v>44238</v>
      </c>
      <c r="O244" s="1"/>
      <c r="P244" s="1"/>
      <c r="Q244" s="1"/>
      <c r="R244" s="6" t="s">
        <v>749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9">
        <v>132</v>
      </c>
      <c r="B245" s="230">
        <v>43164</v>
      </c>
      <c r="C245" s="230"/>
      <c r="D245" s="231" t="s">
        <v>144</v>
      </c>
      <c r="E245" s="232" t="s">
        <v>588</v>
      </c>
      <c r="F245" s="227">
        <f>510-14.4</f>
        <v>495.6</v>
      </c>
      <c r="G245" s="232"/>
      <c r="H245" s="232">
        <v>350</v>
      </c>
      <c r="I245" s="233">
        <v>672</v>
      </c>
      <c r="J245" s="201" t="s">
        <v>755</v>
      </c>
      <c r="K245" s="202">
        <f t="shared" si="87"/>
        <v>-145.60000000000002</v>
      </c>
      <c r="L245" s="203">
        <f t="shared" si="88"/>
        <v>-0.29378531073446329</v>
      </c>
      <c r="M245" s="199" t="s">
        <v>569</v>
      </c>
      <c r="N245" s="196">
        <v>43887</v>
      </c>
      <c r="O245" s="1"/>
      <c r="P245" s="1"/>
      <c r="Q245" s="1"/>
      <c r="R245" s="6" t="s">
        <v>745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9">
        <v>133</v>
      </c>
      <c r="B246" s="230">
        <v>43237</v>
      </c>
      <c r="C246" s="230"/>
      <c r="D246" s="231" t="s">
        <v>450</v>
      </c>
      <c r="E246" s="232" t="s">
        <v>588</v>
      </c>
      <c r="F246" s="227">
        <v>230.3</v>
      </c>
      <c r="G246" s="232"/>
      <c r="H246" s="232">
        <v>102.5</v>
      </c>
      <c r="I246" s="233">
        <v>348</v>
      </c>
      <c r="J246" s="201" t="s">
        <v>756</v>
      </c>
      <c r="K246" s="202">
        <f t="shared" si="87"/>
        <v>-127.80000000000001</v>
      </c>
      <c r="L246" s="203">
        <f t="shared" si="88"/>
        <v>-0.55492835432045162</v>
      </c>
      <c r="M246" s="199" t="s">
        <v>569</v>
      </c>
      <c r="N246" s="196">
        <v>43896</v>
      </c>
      <c r="O246" s="1"/>
      <c r="P246" s="1"/>
      <c r="Q246" s="1"/>
      <c r="R246" s="6" t="s">
        <v>745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134</v>
      </c>
      <c r="B247" s="217">
        <v>43258</v>
      </c>
      <c r="C247" s="217"/>
      <c r="D247" s="218" t="s">
        <v>420</v>
      </c>
      <c r="E247" s="219" t="s">
        <v>588</v>
      </c>
      <c r="F247" s="219">
        <f>342.5-5.1</f>
        <v>337.4</v>
      </c>
      <c r="G247" s="219"/>
      <c r="H247" s="219">
        <v>412.5</v>
      </c>
      <c r="I247" s="221">
        <v>439</v>
      </c>
      <c r="J247" s="191" t="s">
        <v>757</v>
      </c>
      <c r="K247" s="192">
        <f t="shared" si="87"/>
        <v>75.100000000000023</v>
      </c>
      <c r="L247" s="193">
        <f t="shared" si="88"/>
        <v>0.22258446947243635</v>
      </c>
      <c r="M247" s="188" t="s">
        <v>557</v>
      </c>
      <c r="N247" s="194">
        <v>44230</v>
      </c>
      <c r="O247" s="1"/>
      <c r="P247" s="1"/>
      <c r="Q247" s="1"/>
      <c r="R247" s="6" t="s">
        <v>749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0">
        <v>135</v>
      </c>
      <c r="B248" s="209">
        <v>43285</v>
      </c>
      <c r="C248" s="209"/>
      <c r="D248" s="210" t="s">
        <v>55</v>
      </c>
      <c r="E248" s="211" t="s">
        <v>588</v>
      </c>
      <c r="F248" s="211">
        <f>127.5-5.53</f>
        <v>121.97</v>
      </c>
      <c r="G248" s="212"/>
      <c r="H248" s="212">
        <v>122.5</v>
      </c>
      <c r="I248" s="212">
        <v>170</v>
      </c>
      <c r="J248" s="213" t="s">
        <v>786</v>
      </c>
      <c r="K248" s="214">
        <f t="shared" si="87"/>
        <v>0.53000000000000114</v>
      </c>
      <c r="L248" s="215">
        <f t="shared" si="88"/>
        <v>4.3453308190538747E-3</v>
      </c>
      <c r="M248" s="211" t="s">
        <v>679</v>
      </c>
      <c r="N248" s="209">
        <v>44431</v>
      </c>
      <c r="O248" s="1"/>
      <c r="P248" s="1"/>
      <c r="Q248" s="1"/>
      <c r="R248" s="6" t="s">
        <v>745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9">
        <v>136</v>
      </c>
      <c r="B249" s="230">
        <v>43294</v>
      </c>
      <c r="C249" s="230"/>
      <c r="D249" s="231" t="s">
        <v>356</v>
      </c>
      <c r="E249" s="232" t="s">
        <v>588</v>
      </c>
      <c r="F249" s="227">
        <v>46.5</v>
      </c>
      <c r="G249" s="232"/>
      <c r="H249" s="232">
        <v>17</v>
      </c>
      <c r="I249" s="233">
        <v>59</v>
      </c>
      <c r="J249" s="201" t="s">
        <v>758</v>
      </c>
      <c r="K249" s="202">
        <f t="shared" ref="K249:K257" si="89">H249-F249</f>
        <v>-29.5</v>
      </c>
      <c r="L249" s="203">
        <f t="shared" ref="L249:L257" si="90">K249/F249</f>
        <v>-0.63440860215053763</v>
      </c>
      <c r="M249" s="199" t="s">
        <v>569</v>
      </c>
      <c r="N249" s="196">
        <v>43887</v>
      </c>
      <c r="O249" s="1"/>
      <c r="P249" s="1"/>
      <c r="Q249" s="1"/>
      <c r="R249" s="6" t="s">
        <v>745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137</v>
      </c>
      <c r="B250" s="217">
        <v>43396</v>
      </c>
      <c r="C250" s="217"/>
      <c r="D250" s="218" t="s">
        <v>405</v>
      </c>
      <c r="E250" s="219" t="s">
        <v>588</v>
      </c>
      <c r="F250" s="219">
        <v>156.5</v>
      </c>
      <c r="G250" s="219"/>
      <c r="H250" s="219">
        <v>207.5</v>
      </c>
      <c r="I250" s="221">
        <v>191</v>
      </c>
      <c r="J250" s="191" t="s">
        <v>646</v>
      </c>
      <c r="K250" s="192">
        <f t="shared" si="89"/>
        <v>51</v>
      </c>
      <c r="L250" s="193">
        <f t="shared" si="90"/>
        <v>0.32587859424920129</v>
      </c>
      <c r="M250" s="188" t="s">
        <v>557</v>
      </c>
      <c r="N250" s="194">
        <v>44369</v>
      </c>
      <c r="O250" s="1"/>
      <c r="P250" s="1"/>
      <c r="Q250" s="1"/>
      <c r="R250" s="6" t="s">
        <v>745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138</v>
      </c>
      <c r="B251" s="217">
        <v>43439</v>
      </c>
      <c r="C251" s="217"/>
      <c r="D251" s="218" t="s">
        <v>319</v>
      </c>
      <c r="E251" s="219" t="s">
        <v>588</v>
      </c>
      <c r="F251" s="219">
        <v>259.5</v>
      </c>
      <c r="G251" s="219"/>
      <c r="H251" s="219">
        <v>320</v>
      </c>
      <c r="I251" s="221">
        <v>320</v>
      </c>
      <c r="J251" s="191" t="s">
        <v>646</v>
      </c>
      <c r="K251" s="192">
        <f t="shared" si="89"/>
        <v>60.5</v>
      </c>
      <c r="L251" s="193">
        <f t="shared" si="90"/>
        <v>0.23314065510597304</v>
      </c>
      <c r="M251" s="188" t="s">
        <v>557</v>
      </c>
      <c r="N251" s="194">
        <v>44323</v>
      </c>
      <c r="O251" s="1"/>
      <c r="P251" s="1"/>
      <c r="Q251" s="1"/>
      <c r="R251" s="6" t="s">
        <v>745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9">
        <v>139</v>
      </c>
      <c r="B252" s="230">
        <v>43439</v>
      </c>
      <c r="C252" s="230"/>
      <c r="D252" s="231" t="s">
        <v>759</v>
      </c>
      <c r="E252" s="232" t="s">
        <v>588</v>
      </c>
      <c r="F252" s="232">
        <v>715</v>
      </c>
      <c r="G252" s="232"/>
      <c r="H252" s="232">
        <v>445</v>
      </c>
      <c r="I252" s="233">
        <v>840</v>
      </c>
      <c r="J252" s="201" t="s">
        <v>760</v>
      </c>
      <c r="K252" s="202">
        <f t="shared" si="89"/>
        <v>-270</v>
      </c>
      <c r="L252" s="203">
        <f t="shared" si="90"/>
        <v>-0.3776223776223776</v>
      </c>
      <c r="M252" s="199" t="s">
        <v>569</v>
      </c>
      <c r="N252" s="196">
        <v>43800</v>
      </c>
      <c r="O252" s="1"/>
      <c r="P252" s="1"/>
      <c r="Q252" s="1"/>
      <c r="R252" s="6" t="s">
        <v>745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140</v>
      </c>
      <c r="B253" s="217">
        <v>43469</v>
      </c>
      <c r="C253" s="217"/>
      <c r="D253" s="218" t="s">
        <v>157</v>
      </c>
      <c r="E253" s="219" t="s">
        <v>588</v>
      </c>
      <c r="F253" s="219">
        <v>875</v>
      </c>
      <c r="G253" s="219"/>
      <c r="H253" s="219">
        <v>1165</v>
      </c>
      <c r="I253" s="221">
        <v>1185</v>
      </c>
      <c r="J253" s="191" t="s">
        <v>761</v>
      </c>
      <c r="K253" s="192">
        <f t="shared" si="89"/>
        <v>290</v>
      </c>
      <c r="L253" s="193">
        <f t="shared" si="90"/>
        <v>0.33142857142857141</v>
      </c>
      <c r="M253" s="188" t="s">
        <v>557</v>
      </c>
      <c r="N253" s="194">
        <v>43847</v>
      </c>
      <c r="O253" s="1"/>
      <c r="P253" s="1"/>
      <c r="Q253" s="1"/>
      <c r="R253" s="6" t="s">
        <v>745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141</v>
      </c>
      <c r="B254" s="217">
        <v>43559</v>
      </c>
      <c r="C254" s="217"/>
      <c r="D254" s="218" t="s">
        <v>335</v>
      </c>
      <c r="E254" s="219" t="s">
        <v>588</v>
      </c>
      <c r="F254" s="219">
        <f>387-14.63</f>
        <v>372.37</v>
      </c>
      <c r="G254" s="219"/>
      <c r="H254" s="219">
        <v>490</v>
      </c>
      <c r="I254" s="221">
        <v>490</v>
      </c>
      <c r="J254" s="191" t="s">
        <v>646</v>
      </c>
      <c r="K254" s="192">
        <f t="shared" si="89"/>
        <v>117.63</v>
      </c>
      <c r="L254" s="193">
        <f t="shared" si="90"/>
        <v>0.31589548030185027</v>
      </c>
      <c r="M254" s="188" t="s">
        <v>557</v>
      </c>
      <c r="N254" s="194">
        <v>43850</v>
      </c>
      <c r="O254" s="1"/>
      <c r="P254" s="1"/>
      <c r="Q254" s="1"/>
      <c r="R254" s="6" t="s">
        <v>745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9">
        <v>142</v>
      </c>
      <c r="B255" s="230">
        <v>43578</v>
      </c>
      <c r="C255" s="230"/>
      <c r="D255" s="231" t="s">
        <v>762</v>
      </c>
      <c r="E255" s="232" t="s">
        <v>559</v>
      </c>
      <c r="F255" s="232">
        <v>220</v>
      </c>
      <c r="G255" s="232"/>
      <c r="H255" s="232">
        <v>127.5</v>
      </c>
      <c r="I255" s="233">
        <v>284</v>
      </c>
      <c r="J255" s="201" t="s">
        <v>763</v>
      </c>
      <c r="K255" s="202">
        <f t="shared" si="89"/>
        <v>-92.5</v>
      </c>
      <c r="L255" s="203">
        <f t="shared" si="90"/>
        <v>-0.42045454545454547</v>
      </c>
      <c r="M255" s="199" t="s">
        <v>569</v>
      </c>
      <c r="N255" s="196">
        <v>43896</v>
      </c>
      <c r="O255" s="1"/>
      <c r="P255" s="1"/>
      <c r="Q255" s="1"/>
      <c r="R255" s="6" t="s">
        <v>745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143</v>
      </c>
      <c r="B256" s="217">
        <v>43622</v>
      </c>
      <c r="C256" s="217"/>
      <c r="D256" s="218" t="s">
        <v>459</v>
      </c>
      <c r="E256" s="219" t="s">
        <v>559</v>
      </c>
      <c r="F256" s="219">
        <v>332.8</v>
      </c>
      <c r="G256" s="219"/>
      <c r="H256" s="219">
        <v>405</v>
      </c>
      <c r="I256" s="221">
        <v>419</v>
      </c>
      <c r="J256" s="191" t="s">
        <v>764</v>
      </c>
      <c r="K256" s="192">
        <f t="shared" si="89"/>
        <v>72.199999999999989</v>
      </c>
      <c r="L256" s="193">
        <f t="shared" si="90"/>
        <v>0.21694711538461534</v>
      </c>
      <c r="M256" s="188" t="s">
        <v>557</v>
      </c>
      <c r="N256" s="194">
        <v>43860</v>
      </c>
      <c r="O256" s="1"/>
      <c r="P256" s="1"/>
      <c r="Q256" s="1"/>
      <c r="R256" s="6" t="s">
        <v>749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0">
        <v>144</v>
      </c>
      <c r="B257" s="209">
        <v>43641</v>
      </c>
      <c r="C257" s="209"/>
      <c r="D257" s="210" t="s">
        <v>150</v>
      </c>
      <c r="E257" s="211" t="s">
        <v>588</v>
      </c>
      <c r="F257" s="211">
        <v>386</v>
      </c>
      <c r="G257" s="212"/>
      <c r="H257" s="212">
        <v>395</v>
      </c>
      <c r="I257" s="212">
        <v>452</v>
      </c>
      <c r="J257" s="213" t="s">
        <v>765</v>
      </c>
      <c r="K257" s="214">
        <f t="shared" si="89"/>
        <v>9</v>
      </c>
      <c r="L257" s="215">
        <f t="shared" si="90"/>
        <v>2.3316062176165803E-2</v>
      </c>
      <c r="M257" s="211" t="s">
        <v>679</v>
      </c>
      <c r="N257" s="209">
        <v>43868</v>
      </c>
      <c r="O257" s="1"/>
      <c r="P257" s="1"/>
      <c r="Q257" s="1"/>
      <c r="R257" s="6" t="s">
        <v>749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0">
        <v>145</v>
      </c>
      <c r="B258" s="209">
        <v>43707</v>
      </c>
      <c r="C258" s="209"/>
      <c r="D258" s="210" t="s">
        <v>130</v>
      </c>
      <c r="E258" s="211" t="s">
        <v>588</v>
      </c>
      <c r="F258" s="211">
        <v>137.5</v>
      </c>
      <c r="G258" s="212"/>
      <c r="H258" s="212">
        <v>138.5</v>
      </c>
      <c r="I258" s="212">
        <v>190</v>
      </c>
      <c r="J258" s="213" t="s">
        <v>785</v>
      </c>
      <c r="K258" s="214">
        <f>H258-F258</f>
        <v>1</v>
      </c>
      <c r="L258" s="215">
        <f>K258/F258</f>
        <v>7.2727272727272727E-3</v>
      </c>
      <c r="M258" s="211" t="s">
        <v>679</v>
      </c>
      <c r="N258" s="209">
        <v>44432</v>
      </c>
      <c r="O258" s="1"/>
      <c r="P258" s="1"/>
      <c r="Q258" s="1"/>
      <c r="R258" s="6" t="s">
        <v>745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146</v>
      </c>
      <c r="B259" s="217">
        <v>43731</v>
      </c>
      <c r="C259" s="217"/>
      <c r="D259" s="218" t="s">
        <v>413</v>
      </c>
      <c r="E259" s="219" t="s">
        <v>588</v>
      </c>
      <c r="F259" s="219">
        <v>235</v>
      </c>
      <c r="G259" s="219"/>
      <c r="H259" s="219">
        <v>295</v>
      </c>
      <c r="I259" s="221">
        <v>296</v>
      </c>
      <c r="J259" s="191" t="s">
        <v>766</v>
      </c>
      <c r="K259" s="192">
        <f t="shared" ref="K259:K265" si="91">H259-F259</f>
        <v>60</v>
      </c>
      <c r="L259" s="193">
        <f t="shared" ref="L259:L265" si="92">K259/F259</f>
        <v>0.25531914893617019</v>
      </c>
      <c r="M259" s="188" t="s">
        <v>557</v>
      </c>
      <c r="N259" s="194">
        <v>43844</v>
      </c>
      <c r="O259" s="1"/>
      <c r="P259" s="1"/>
      <c r="Q259" s="1"/>
      <c r="R259" s="6" t="s">
        <v>749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147</v>
      </c>
      <c r="B260" s="217">
        <v>43752</v>
      </c>
      <c r="C260" s="217"/>
      <c r="D260" s="218" t="s">
        <v>767</v>
      </c>
      <c r="E260" s="219" t="s">
        <v>588</v>
      </c>
      <c r="F260" s="219">
        <v>277.5</v>
      </c>
      <c r="G260" s="219"/>
      <c r="H260" s="219">
        <v>333</v>
      </c>
      <c r="I260" s="221">
        <v>333</v>
      </c>
      <c r="J260" s="191" t="s">
        <v>768</v>
      </c>
      <c r="K260" s="192">
        <f t="shared" si="91"/>
        <v>55.5</v>
      </c>
      <c r="L260" s="193">
        <f t="shared" si="92"/>
        <v>0.2</v>
      </c>
      <c r="M260" s="188" t="s">
        <v>557</v>
      </c>
      <c r="N260" s="194">
        <v>43846</v>
      </c>
      <c r="O260" s="1"/>
      <c r="P260" s="1"/>
      <c r="Q260" s="1"/>
      <c r="R260" s="6" t="s">
        <v>745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148</v>
      </c>
      <c r="B261" s="217">
        <v>43752</v>
      </c>
      <c r="C261" s="217"/>
      <c r="D261" s="218" t="s">
        <v>769</v>
      </c>
      <c r="E261" s="219" t="s">
        <v>588</v>
      </c>
      <c r="F261" s="219">
        <v>930</v>
      </c>
      <c r="G261" s="219"/>
      <c r="H261" s="219">
        <v>1165</v>
      </c>
      <c r="I261" s="221">
        <v>1200</v>
      </c>
      <c r="J261" s="191" t="s">
        <v>770</v>
      </c>
      <c r="K261" s="192">
        <f t="shared" si="91"/>
        <v>235</v>
      </c>
      <c r="L261" s="193">
        <f t="shared" si="92"/>
        <v>0.25268817204301075</v>
      </c>
      <c r="M261" s="188" t="s">
        <v>557</v>
      </c>
      <c r="N261" s="194">
        <v>43847</v>
      </c>
      <c r="O261" s="1"/>
      <c r="P261" s="1"/>
      <c r="Q261" s="1"/>
      <c r="R261" s="6" t="s">
        <v>749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149</v>
      </c>
      <c r="B262" s="217">
        <v>43753</v>
      </c>
      <c r="C262" s="217"/>
      <c r="D262" s="218" t="s">
        <v>771</v>
      </c>
      <c r="E262" s="219" t="s">
        <v>588</v>
      </c>
      <c r="F262" s="189">
        <v>111</v>
      </c>
      <c r="G262" s="219"/>
      <c r="H262" s="219">
        <v>141</v>
      </c>
      <c r="I262" s="221">
        <v>141</v>
      </c>
      <c r="J262" s="191" t="s">
        <v>572</v>
      </c>
      <c r="K262" s="192">
        <f t="shared" si="91"/>
        <v>30</v>
      </c>
      <c r="L262" s="193">
        <f t="shared" si="92"/>
        <v>0.27027027027027029</v>
      </c>
      <c r="M262" s="188" t="s">
        <v>557</v>
      </c>
      <c r="N262" s="194">
        <v>44328</v>
      </c>
      <c r="O262" s="1"/>
      <c r="P262" s="1"/>
      <c r="Q262" s="1"/>
      <c r="R262" s="6" t="s">
        <v>749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150</v>
      </c>
      <c r="B263" s="217">
        <v>43753</v>
      </c>
      <c r="C263" s="217"/>
      <c r="D263" s="218" t="s">
        <v>772</v>
      </c>
      <c r="E263" s="219" t="s">
        <v>588</v>
      </c>
      <c r="F263" s="189">
        <v>296</v>
      </c>
      <c r="G263" s="219"/>
      <c r="H263" s="219">
        <v>370</v>
      </c>
      <c r="I263" s="221">
        <v>370</v>
      </c>
      <c r="J263" s="191" t="s">
        <v>646</v>
      </c>
      <c r="K263" s="192">
        <f t="shared" si="91"/>
        <v>74</v>
      </c>
      <c r="L263" s="193">
        <f t="shared" si="92"/>
        <v>0.25</v>
      </c>
      <c r="M263" s="188" t="s">
        <v>557</v>
      </c>
      <c r="N263" s="194">
        <v>43853</v>
      </c>
      <c r="O263" s="1"/>
      <c r="P263" s="1"/>
      <c r="Q263" s="1"/>
      <c r="R263" s="6" t="s">
        <v>749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151</v>
      </c>
      <c r="B264" s="217">
        <v>43754</v>
      </c>
      <c r="C264" s="217"/>
      <c r="D264" s="218" t="s">
        <v>773</v>
      </c>
      <c r="E264" s="219" t="s">
        <v>588</v>
      </c>
      <c r="F264" s="189">
        <v>300</v>
      </c>
      <c r="G264" s="219"/>
      <c r="H264" s="219">
        <v>382.5</v>
      </c>
      <c r="I264" s="221">
        <v>344</v>
      </c>
      <c r="J264" s="191" t="s">
        <v>823</v>
      </c>
      <c r="K264" s="192">
        <f t="shared" si="91"/>
        <v>82.5</v>
      </c>
      <c r="L264" s="193">
        <f t="shared" si="92"/>
        <v>0.27500000000000002</v>
      </c>
      <c r="M264" s="188" t="s">
        <v>557</v>
      </c>
      <c r="N264" s="194">
        <v>44238</v>
      </c>
      <c r="O264" s="1"/>
      <c r="P264" s="1"/>
      <c r="Q264" s="1"/>
      <c r="R264" s="6" t="s">
        <v>749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152</v>
      </c>
      <c r="B265" s="217">
        <v>43832</v>
      </c>
      <c r="C265" s="217"/>
      <c r="D265" s="218" t="s">
        <v>774</v>
      </c>
      <c r="E265" s="219" t="s">
        <v>588</v>
      </c>
      <c r="F265" s="189">
        <v>495</v>
      </c>
      <c r="G265" s="219"/>
      <c r="H265" s="219">
        <v>595</v>
      </c>
      <c r="I265" s="221">
        <v>590</v>
      </c>
      <c r="J265" s="191" t="s">
        <v>822</v>
      </c>
      <c r="K265" s="192">
        <f t="shared" si="91"/>
        <v>100</v>
      </c>
      <c r="L265" s="193">
        <f t="shared" si="92"/>
        <v>0.20202020202020202</v>
      </c>
      <c r="M265" s="188" t="s">
        <v>557</v>
      </c>
      <c r="N265" s="194">
        <v>44589</v>
      </c>
      <c r="O265" s="1"/>
      <c r="P265" s="1"/>
      <c r="Q265" s="1"/>
      <c r="R265" s="6" t="s">
        <v>749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153</v>
      </c>
      <c r="B266" s="217">
        <v>43966</v>
      </c>
      <c r="C266" s="217"/>
      <c r="D266" s="218" t="s">
        <v>71</v>
      </c>
      <c r="E266" s="219" t="s">
        <v>588</v>
      </c>
      <c r="F266" s="189">
        <v>67.5</v>
      </c>
      <c r="G266" s="219"/>
      <c r="H266" s="219">
        <v>86</v>
      </c>
      <c r="I266" s="221">
        <v>86</v>
      </c>
      <c r="J266" s="191" t="s">
        <v>775</v>
      </c>
      <c r="K266" s="192">
        <f t="shared" ref="K266:K273" si="93">H266-F266</f>
        <v>18.5</v>
      </c>
      <c r="L266" s="193">
        <f t="shared" ref="L266:L273" si="94">K266/F266</f>
        <v>0.27407407407407408</v>
      </c>
      <c r="M266" s="188" t="s">
        <v>557</v>
      </c>
      <c r="N266" s="194">
        <v>44008</v>
      </c>
      <c r="O266" s="1"/>
      <c r="P266" s="1"/>
      <c r="Q266" s="1"/>
      <c r="R266" s="6" t="s">
        <v>749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6">
        <v>154</v>
      </c>
      <c r="B267" s="217">
        <v>44035</v>
      </c>
      <c r="C267" s="217"/>
      <c r="D267" s="218" t="s">
        <v>458</v>
      </c>
      <c r="E267" s="219" t="s">
        <v>588</v>
      </c>
      <c r="F267" s="189">
        <v>231</v>
      </c>
      <c r="G267" s="219"/>
      <c r="H267" s="219">
        <v>281</v>
      </c>
      <c r="I267" s="221">
        <v>281</v>
      </c>
      <c r="J267" s="191" t="s">
        <v>646</v>
      </c>
      <c r="K267" s="192">
        <f t="shared" si="93"/>
        <v>50</v>
      </c>
      <c r="L267" s="193">
        <f t="shared" si="94"/>
        <v>0.21645021645021645</v>
      </c>
      <c r="M267" s="188" t="s">
        <v>557</v>
      </c>
      <c r="N267" s="194">
        <v>44358</v>
      </c>
      <c r="O267" s="1"/>
      <c r="P267" s="1"/>
      <c r="Q267" s="1"/>
      <c r="R267" s="6" t="s">
        <v>749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155</v>
      </c>
      <c r="B268" s="217">
        <v>44092</v>
      </c>
      <c r="C268" s="217"/>
      <c r="D268" s="218" t="s">
        <v>395</v>
      </c>
      <c r="E268" s="219" t="s">
        <v>588</v>
      </c>
      <c r="F268" s="219">
        <v>206</v>
      </c>
      <c r="G268" s="219"/>
      <c r="H268" s="219">
        <v>248</v>
      </c>
      <c r="I268" s="221">
        <v>248</v>
      </c>
      <c r="J268" s="191" t="s">
        <v>646</v>
      </c>
      <c r="K268" s="192">
        <f t="shared" si="93"/>
        <v>42</v>
      </c>
      <c r="L268" s="193">
        <f t="shared" si="94"/>
        <v>0.20388349514563106</v>
      </c>
      <c r="M268" s="188" t="s">
        <v>557</v>
      </c>
      <c r="N268" s="194">
        <v>44214</v>
      </c>
      <c r="O268" s="1"/>
      <c r="P268" s="1"/>
      <c r="Q268" s="1"/>
      <c r="R268" s="6" t="s">
        <v>749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156</v>
      </c>
      <c r="B269" s="217">
        <v>44140</v>
      </c>
      <c r="C269" s="217"/>
      <c r="D269" s="218" t="s">
        <v>395</v>
      </c>
      <c r="E269" s="219" t="s">
        <v>588</v>
      </c>
      <c r="F269" s="219">
        <v>182.5</v>
      </c>
      <c r="G269" s="219"/>
      <c r="H269" s="219">
        <v>248</v>
      </c>
      <c r="I269" s="221">
        <v>248</v>
      </c>
      <c r="J269" s="191" t="s">
        <v>646</v>
      </c>
      <c r="K269" s="192">
        <f t="shared" si="93"/>
        <v>65.5</v>
      </c>
      <c r="L269" s="193">
        <f t="shared" si="94"/>
        <v>0.35890410958904112</v>
      </c>
      <c r="M269" s="188" t="s">
        <v>557</v>
      </c>
      <c r="N269" s="194">
        <v>44214</v>
      </c>
      <c r="O269" s="1"/>
      <c r="P269" s="1"/>
      <c r="Q269" s="1"/>
      <c r="R269" s="6" t="s">
        <v>749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157</v>
      </c>
      <c r="B270" s="217">
        <v>44140</v>
      </c>
      <c r="C270" s="217"/>
      <c r="D270" s="218" t="s">
        <v>319</v>
      </c>
      <c r="E270" s="219" t="s">
        <v>588</v>
      </c>
      <c r="F270" s="219">
        <v>247.5</v>
      </c>
      <c r="G270" s="219"/>
      <c r="H270" s="219">
        <v>320</v>
      </c>
      <c r="I270" s="221">
        <v>320</v>
      </c>
      <c r="J270" s="191" t="s">
        <v>646</v>
      </c>
      <c r="K270" s="192">
        <f t="shared" si="93"/>
        <v>72.5</v>
      </c>
      <c r="L270" s="193">
        <f t="shared" si="94"/>
        <v>0.29292929292929293</v>
      </c>
      <c r="M270" s="188" t="s">
        <v>557</v>
      </c>
      <c r="N270" s="194">
        <v>44323</v>
      </c>
      <c r="O270" s="1"/>
      <c r="P270" s="1"/>
      <c r="Q270" s="1"/>
      <c r="R270" s="6" t="s">
        <v>749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158</v>
      </c>
      <c r="B271" s="217">
        <v>44140</v>
      </c>
      <c r="C271" s="217"/>
      <c r="D271" s="218" t="s">
        <v>270</v>
      </c>
      <c r="E271" s="219" t="s">
        <v>588</v>
      </c>
      <c r="F271" s="189">
        <v>925</v>
      </c>
      <c r="G271" s="219"/>
      <c r="H271" s="219">
        <v>1095</v>
      </c>
      <c r="I271" s="221">
        <v>1093</v>
      </c>
      <c r="J271" s="191" t="s">
        <v>776</v>
      </c>
      <c r="K271" s="192">
        <f t="shared" si="93"/>
        <v>170</v>
      </c>
      <c r="L271" s="193">
        <f t="shared" si="94"/>
        <v>0.18378378378378379</v>
      </c>
      <c r="M271" s="188" t="s">
        <v>557</v>
      </c>
      <c r="N271" s="194">
        <v>44201</v>
      </c>
      <c r="O271" s="1"/>
      <c r="P271" s="1"/>
      <c r="Q271" s="1"/>
      <c r="R271" s="6" t="s">
        <v>749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159</v>
      </c>
      <c r="B272" s="217">
        <v>44140</v>
      </c>
      <c r="C272" s="217"/>
      <c r="D272" s="218" t="s">
        <v>335</v>
      </c>
      <c r="E272" s="219" t="s">
        <v>588</v>
      </c>
      <c r="F272" s="189">
        <v>332.5</v>
      </c>
      <c r="G272" s="219"/>
      <c r="H272" s="219">
        <v>393</v>
      </c>
      <c r="I272" s="221">
        <v>406</v>
      </c>
      <c r="J272" s="191" t="s">
        <v>777</v>
      </c>
      <c r="K272" s="192">
        <f t="shared" si="93"/>
        <v>60.5</v>
      </c>
      <c r="L272" s="193">
        <f t="shared" si="94"/>
        <v>0.18195488721804512</v>
      </c>
      <c r="M272" s="188" t="s">
        <v>557</v>
      </c>
      <c r="N272" s="194">
        <v>44256</v>
      </c>
      <c r="O272" s="1"/>
      <c r="P272" s="1"/>
      <c r="Q272" s="1"/>
      <c r="R272" s="6" t="s">
        <v>749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6">
        <v>160</v>
      </c>
      <c r="B273" s="217">
        <v>44141</v>
      </c>
      <c r="C273" s="217"/>
      <c r="D273" s="218" t="s">
        <v>458</v>
      </c>
      <c r="E273" s="219" t="s">
        <v>588</v>
      </c>
      <c r="F273" s="189">
        <v>231</v>
      </c>
      <c r="G273" s="219"/>
      <c r="H273" s="219">
        <v>281</v>
      </c>
      <c r="I273" s="221">
        <v>281</v>
      </c>
      <c r="J273" s="191" t="s">
        <v>646</v>
      </c>
      <c r="K273" s="192">
        <f t="shared" si="93"/>
        <v>50</v>
      </c>
      <c r="L273" s="193">
        <f t="shared" si="94"/>
        <v>0.21645021645021645</v>
      </c>
      <c r="M273" s="188" t="s">
        <v>557</v>
      </c>
      <c r="N273" s="194">
        <v>44358</v>
      </c>
      <c r="O273" s="1"/>
      <c r="P273" s="1"/>
      <c r="Q273" s="1"/>
      <c r="R273" s="6" t="s">
        <v>749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42">
        <v>161</v>
      </c>
      <c r="B274" s="235">
        <v>44187</v>
      </c>
      <c r="C274" s="235"/>
      <c r="D274" s="236" t="s">
        <v>433</v>
      </c>
      <c r="E274" s="53" t="s">
        <v>588</v>
      </c>
      <c r="F274" s="237" t="s">
        <v>778</v>
      </c>
      <c r="G274" s="53"/>
      <c r="H274" s="53"/>
      <c r="I274" s="238">
        <v>239</v>
      </c>
      <c r="J274" s="234" t="s">
        <v>560</v>
      </c>
      <c r="K274" s="234"/>
      <c r="L274" s="239"/>
      <c r="M274" s="240"/>
      <c r="N274" s="241"/>
      <c r="O274" s="1"/>
      <c r="P274" s="1"/>
      <c r="Q274" s="1"/>
      <c r="R274" s="6" t="s">
        <v>749</v>
      </c>
    </row>
    <row r="275" spans="1:26" ht="12.75" customHeight="1">
      <c r="A275" s="216">
        <v>162</v>
      </c>
      <c r="B275" s="217">
        <v>44258</v>
      </c>
      <c r="C275" s="217"/>
      <c r="D275" s="218" t="s">
        <v>774</v>
      </c>
      <c r="E275" s="219" t="s">
        <v>588</v>
      </c>
      <c r="F275" s="189">
        <v>495</v>
      </c>
      <c r="G275" s="219"/>
      <c r="H275" s="219">
        <v>595</v>
      </c>
      <c r="I275" s="221">
        <v>590</v>
      </c>
      <c r="J275" s="191" t="s">
        <v>822</v>
      </c>
      <c r="K275" s="192">
        <f>H275-F275</f>
        <v>100</v>
      </c>
      <c r="L275" s="193">
        <f>K275/F275</f>
        <v>0.20202020202020202</v>
      </c>
      <c r="M275" s="188" t="s">
        <v>557</v>
      </c>
      <c r="N275" s="194">
        <v>44589</v>
      </c>
      <c r="O275" s="1"/>
      <c r="P275" s="1"/>
      <c r="R275" s="6" t="s">
        <v>749</v>
      </c>
    </row>
    <row r="276" spans="1:26" ht="12.75" customHeight="1">
      <c r="A276" s="216">
        <v>163</v>
      </c>
      <c r="B276" s="217">
        <v>44274</v>
      </c>
      <c r="C276" s="217"/>
      <c r="D276" s="218" t="s">
        <v>335</v>
      </c>
      <c r="E276" s="219" t="s">
        <v>588</v>
      </c>
      <c r="F276" s="189">
        <v>355</v>
      </c>
      <c r="G276" s="219"/>
      <c r="H276" s="219">
        <v>422.5</v>
      </c>
      <c r="I276" s="221">
        <v>420</v>
      </c>
      <c r="J276" s="191" t="s">
        <v>779</v>
      </c>
      <c r="K276" s="192">
        <f>H276-F276</f>
        <v>67.5</v>
      </c>
      <c r="L276" s="193">
        <f>K276/F276</f>
        <v>0.19014084507042253</v>
      </c>
      <c r="M276" s="188" t="s">
        <v>557</v>
      </c>
      <c r="N276" s="194">
        <v>44361</v>
      </c>
      <c r="O276" s="1"/>
      <c r="R276" s="243" t="s">
        <v>749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164</v>
      </c>
      <c r="B277" s="217">
        <v>44295</v>
      </c>
      <c r="C277" s="217"/>
      <c r="D277" s="218" t="s">
        <v>780</v>
      </c>
      <c r="E277" s="219" t="s">
        <v>588</v>
      </c>
      <c r="F277" s="189">
        <v>555</v>
      </c>
      <c r="G277" s="219"/>
      <c r="H277" s="219">
        <v>663</v>
      </c>
      <c r="I277" s="221">
        <v>663</v>
      </c>
      <c r="J277" s="191" t="s">
        <v>781</v>
      </c>
      <c r="K277" s="192">
        <f>H277-F277</f>
        <v>108</v>
      </c>
      <c r="L277" s="193">
        <f>K277/F277</f>
        <v>0.19459459459459461</v>
      </c>
      <c r="M277" s="188" t="s">
        <v>557</v>
      </c>
      <c r="N277" s="194">
        <v>44321</v>
      </c>
      <c r="O277" s="1"/>
      <c r="P277" s="1"/>
      <c r="Q277" s="1"/>
      <c r="R277" s="243" t="s">
        <v>749</v>
      </c>
    </row>
    <row r="278" spans="1:26" ht="12.75" customHeight="1">
      <c r="A278" s="216">
        <v>165</v>
      </c>
      <c r="B278" s="217">
        <v>44308</v>
      </c>
      <c r="C278" s="217"/>
      <c r="D278" s="218" t="s">
        <v>365</v>
      </c>
      <c r="E278" s="219" t="s">
        <v>588</v>
      </c>
      <c r="F278" s="189">
        <v>126.5</v>
      </c>
      <c r="G278" s="219"/>
      <c r="H278" s="219">
        <v>155</v>
      </c>
      <c r="I278" s="221">
        <v>155</v>
      </c>
      <c r="J278" s="191" t="s">
        <v>646</v>
      </c>
      <c r="K278" s="192">
        <f>H278-F278</f>
        <v>28.5</v>
      </c>
      <c r="L278" s="193">
        <f>K278/F278</f>
        <v>0.22529644268774704</v>
      </c>
      <c r="M278" s="188" t="s">
        <v>557</v>
      </c>
      <c r="N278" s="194">
        <v>44362</v>
      </c>
      <c r="O278" s="1"/>
      <c r="R278" s="243" t="s">
        <v>749</v>
      </c>
    </row>
    <row r="279" spans="1:26" ht="12.75" customHeight="1">
      <c r="A279" s="273">
        <v>166</v>
      </c>
      <c r="B279" s="274">
        <v>44368</v>
      </c>
      <c r="C279" s="274"/>
      <c r="D279" s="275" t="s">
        <v>383</v>
      </c>
      <c r="E279" s="276" t="s">
        <v>588</v>
      </c>
      <c r="F279" s="277">
        <v>287.5</v>
      </c>
      <c r="G279" s="276"/>
      <c r="H279" s="276">
        <v>245</v>
      </c>
      <c r="I279" s="278">
        <v>344</v>
      </c>
      <c r="J279" s="201" t="s">
        <v>817</v>
      </c>
      <c r="K279" s="202">
        <f>H279-F279</f>
        <v>-42.5</v>
      </c>
      <c r="L279" s="203">
        <f>K279/F279</f>
        <v>-0.14782608695652175</v>
      </c>
      <c r="M279" s="199" t="s">
        <v>569</v>
      </c>
      <c r="N279" s="196">
        <v>44508</v>
      </c>
      <c r="O279" s="1"/>
      <c r="R279" s="243" t="s">
        <v>749</v>
      </c>
    </row>
    <row r="280" spans="1:26" ht="12.75" customHeight="1">
      <c r="A280" s="242">
        <v>167</v>
      </c>
      <c r="B280" s="235">
        <v>44368</v>
      </c>
      <c r="C280" s="235"/>
      <c r="D280" s="236" t="s">
        <v>458</v>
      </c>
      <c r="E280" s="53" t="s">
        <v>588</v>
      </c>
      <c r="F280" s="237" t="s">
        <v>782</v>
      </c>
      <c r="G280" s="53"/>
      <c r="H280" s="53"/>
      <c r="I280" s="238">
        <v>320</v>
      </c>
      <c r="J280" s="234" t="s">
        <v>560</v>
      </c>
      <c r="K280" s="242"/>
      <c r="L280" s="235"/>
      <c r="M280" s="235"/>
      <c r="N280" s="236"/>
      <c r="O280" s="41"/>
      <c r="R280" s="243" t="s">
        <v>749</v>
      </c>
    </row>
    <row r="281" spans="1:26" ht="12.75" customHeight="1">
      <c r="A281" s="216">
        <v>168</v>
      </c>
      <c r="B281" s="217">
        <v>44406</v>
      </c>
      <c r="C281" s="217"/>
      <c r="D281" s="218" t="s">
        <v>365</v>
      </c>
      <c r="E281" s="219" t="s">
        <v>588</v>
      </c>
      <c r="F281" s="189">
        <v>162.5</v>
      </c>
      <c r="G281" s="219"/>
      <c r="H281" s="219">
        <v>200</v>
      </c>
      <c r="I281" s="221">
        <v>200</v>
      </c>
      <c r="J281" s="191" t="s">
        <v>646</v>
      </c>
      <c r="K281" s="192">
        <f>H281-F281</f>
        <v>37.5</v>
      </c>
      <c r="L281" s="193">
        <f>K281/F281</f>
        <v>0.23076923076923078</v>
      </c>
      <c r="M281" s="188" t="s">
        <v>557</v>
      </c>
      <c r="N281" s="194">
        <v>44571</v>
      </c>
      <c r="O281" s="1"/>
      <c r="R281" s="243" t="s">
        <v>749</v>
      </c>
    </row>
    <row r="282" spans="1:26" ht="12.75" customHeight="1">
      <c r="A282" s="216">
        <v>169</v>
      </c>
      <c r="B282" s="217">
        <v>44462</v>
      </c>
      <c r="C282" s="217"/>
      <c r="D282" s="218" t="s">
        <v>787</v>
      </c>
      <c r="E282" s="219" t="s">
        <v>588</v>
      </c>
      <c r="F282" s="189">
        <v>1235</v>
      </c>
      <c r="G282" s="219"/>
      <c r="H282" s="219">
        <v>1505</v>
      </c>
      <c r="I282" s="221">
        <v>1500</v>
      </c>
      <c r="J282" s="191" t="s">
        <v>646</v>
      </c>
      <c r="K282" s="192">
        <f>H282-F282</f>
        <v>270</v>
      </c>
      <c r="L282" s="193">
        <f>K282/F282</f>
        <v>0.21862348178137653</v>
      </c>
      <c r="M282" s="188" t="s">
        <v>557</v>
      </c>
      <c r="N282" s="194">
        <v>44564</v>
      </c>
      <c r="O282" s="1"/>
      <c r="R282" s="243" t="s">
        <v>749</v>
      </c>
    </row>
    <row r="283" spans="1:26" ht="12.75" customHeight="1">
      <c r="A283" s="257">
        <v>170</v>
      </c>
      <c r="B283" s="258">
        <v>44480</v>
      </c>
      <c r="C283" s="258"/>
      <c r="D283" s="259" t="s">
        <v>789</v>
      </c>
      <c r="E283" s="260" t="s">
        <v>588</v>
      </c>
      <c r="F283" s="261" t="s">
        <v>794</v>
      </c>
      <c r="G283" s="260"/>
      <c r="H283" s="260"/>
      <c r="I283" s="260">
        <v>145</v>
      </c>
      <c r="J283" s="262" t="s">
        <v>560</v>
      </c>
      <c r="K283" s="257"/>
      <c r="L283" s="258"/>
      <c r="M283" s="258"/>
      <c r="N283" s="259"/>
      <c r="O283" s="41"/>
      <c r="R283" s="243" t="s">
        <v>749</v>
      </c>
    </row>
    <row r="284" spans="1:26" ht="12.75" customHeight="1">
      <c r="A284" s="263">
        <v>171</v>
      </c>
      <c r="B284" s="264">
        <v>44481</v>
      </c>
      <c r="C284" s="264"/>
      <c r="D284" s="265" t="s">
        <v>259</v>
      </c>
      <c r="E284" s="266" t="s">
        <v>588</v>
      </c>
      <c r="F284" s="267" t="s">
        <v>791</v>
      </c>
      <c r="G284" s="266"/>
      <c r="H284" s="266"/>
      <c r="I284" s="266">
        <v>380</v>
      </c>
      <c r="J284" s="268" t="s">
        <v>560</v>
      </c>
      <c r="K284" s="263"/>
      <c r="L284" s="264"/>
      <c r="M284" s="264"/>
      <c r="N284" s="265"/>
      <c r="O284" s="41"/>
      <c r="R284" s="243" t="s">
        <v>749</v>
      </c>
    </row>
    <row r="285" spans="1:26" ht="12.75" customHeight="1">
      <c r="A285" s="263">
        <v>172</v>
      </c>
      <c r="B285" s="264">
        <v>44481</v>
      </c>
      <c r="C285" s="264"/>
      <c r="D285" s="265" t="s">
        <v>390</v>
      </c>
      <c r="E285" s="266" t="s">
        <v>588</v>
      </c>
      <c r="F285" s="267" t="s">
        <v>792</v>
      </c>
      <c r="G285" s="266"/>
      <c r="H285" s="266"/>
      <c r="I285" s="266">
        <v>56</v>
      </c>
      <c r="J285" s="268" t="s">
        <v>560</v>
      </c>
      <c r="K285" s="263"/>
      <c r="L285" s="264"/>
      <c r="M285" s="264"/>
      <c r="N285" s="265"/>
      <c r="O285" s="41"/>
      <c r="R285" s="243"/>
    </row>
    <row r="286" spans="1:26" ht="12.75" customHeight="1">
      <c r="A286" s="216">
        <v>173</v>
      </c>
      <c r="B286" s="217">
        <v>44551</v>
      </c>
      <c r="C286" s="217"/>
      <c r="D286" s="218" t="s">
        <v>118</v>
      </c>
      <c r="E286" s="219" t="s">
        <v>588</v>
      </c>
      <c r="F286" s="189">
        <v>2300</v>
      </c>
      <c r="G286" s="219"/>
      <c r="H286" s="219">
        <f>(2820+2200)/2</f>
        <v>2510</v>
      </c>
      <c r="I286" s="221">
        <v>3000</v>
      </c>
      <c r="J286" s="191" t="s">
        <v>832</v>
      </c>
      <c r="K286" s="192">
        <f>H286-F286</f>
        <v>210</v>
      </c>
      <c r="L286" s="193">
        <f>K286/F286</f>
        <v>9.1304347826086957E-2</v>
      </c>
      <c r="M286" s="188" t="s">
        <v>557</v>
      </c>
      <c r="N286" s="194">
        <v>44649</v>
      </c>
      <c r="O286" s="1"/>
      <c r="R286" s="243"/>
    </row>
    <row r="287" spans="1:26" ht="12.75" customHeight="1">
      <c r="A287" s="269">
        <v>174</v>
      </c>
      <c r="B287" s="264">
        <v>44606</v>
      </c>
      <c r="C287" s="269"/>
      <c r="D287" s="269" t="s">
        <v>411</v>
      </c>
      <c r="E287" s="266" t="s">
        <v>588</v>
      </c>
      <c r="F287" s="266" t="s">
        <v>825</v>
      </c>
      <c r="G287" s="266"/>
      <c r="H287" s="266"/>
      <c r="I287" s="266">
        <v>764</v>
      </c>
      <c r="J287" s="266" t="s">
        <v>560</v>
      </c>
      <c r="K287" s="266"/>
      <c r="L287" s="266"/>
      <c r="M287" s="266"/>
      <c r="N287" s="269"/>
      <c r="O287" s="41"/>
      <c r="R287" s="243"/>
    </row>
    <row r="288" spans="1:26" ht="12.75" customHeight="1">
      <c r="A288" s="269">
        <v>175</v>
      </c>
      <c r="B288" s="264">
        <v>44613</v>
      </c>
      <c r="C288" s="269"/>
      <c r="D288" s="269" t="s">
        <v>787</v>
      </c>
      <c r="E288" s="266" t="s">
        <v>588</v>
      </c>
      <c r="F288" s="266" t="s">
        <v>826</v>
      </c>
      <c r="G288" s="266"/>
      <c r="H288" s="266"/>
      <c r="I288" s="266">
        <v>1510</v>
      </c>
      <c r="J288" s="266" t="s">
        <v>560</v>
      </c>
      <c r="K288" s="266"/>
      <c r="L288" s="266"/>
      <c r="M288" s="266"/>
      <c r="N288" s="269"/>
      <c r="O288" s="41"/>
      <c r="R288" s="243"/>
    </row>
    <row r="289" spans="1:18" ht="12.75" customHeight="1">
      <c r="A289">
        <v>176</v>
      </c>
      <c r="B289" s="264">
        <v>44670</v>
      </c>
      <c r="C289" s="264"/>
      <c r="D289" s="269" t="s">
        <v>521</v>
      </c>
      <c r="E289" s="321" t="s">
        <v>588</v>
      </c>
      <c r="F289" s="266" t="s">
        <v>834</v>
      </c>
      <c r="G289" s="266"/>
      <c r="H289" s="266"/>
      <c r="I289" s="266">
        <v>553</v>
      </c>
      <c r="J289" s="266" t="s">
        <v>560</v>
      </c>
      <c r="K289" s="266"/>
      <c r="L289" s="266"/>
      <c r="M289" s="266"/>
      <c r="N289" s="266"/>
      <c r="O289" s="41"/>
      <c r="R289" s="243"/>
    </row>
    <row r="290" spans="1:18" ht="12.75" customHeight="1">
      <c r="A290" s="242">
        <v>177</v>
      </c>
      <c r="B290" s="264">
        <v>44746</v>
      </c>
      <c r="D290" s="396" t="s">
        <v>905</v>
      </c>
      <c r="E290" s="395" t="s">
        <v>588</v>
      </c>
      <c r="F290" s="266" t="s">
        <v>903</v>
      </c>
      <c r="G290" s="266"/>
      <c r="H290" s="266"/>
      <c r="I290" s="266">
        <v>254</v>
      </c>
      <c r="J290" s="266" t="s">
        <v>560</v>
      </c>
      <c r="K290" s="266"/>
      <c r="L290" s="266"/>
      <c r="M290" s="266"/>
      <c r="N290" s="266"/>
      <c r="O290" s="41"/>
      <c r="R290" s="243"/>
    </row>
    <row r="291" spans="1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1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1:18" ht="12.75" customHeight="1">
      <c r="B293" s="244" t="s">
        <v>783</v>
      </c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1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1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A300" s="245"/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A301" s="245"/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A302" s="53"/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</sheetData>
  <autoFilter ref="R1:R298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2022-07-13T18:46:06Z</dcterms:modified>
</cp:coreProperties>
</file>