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75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F&amp;O)'!$R$1:$R$323</definedName>
  </definedNames>
  <calcPr calcId="124519"/>
</workbook>
</file>

<file path=xl/calcChain.xml><?xml version="1.0" encoding="utf-8"?>
<calcChain xmlns="http://schemas.openxmlformats.org/spreadsheetml/2006/main">
  <c r="K307" i="6"/>
  <c r="L307" s="1"/>
  <c r="K306"/>
  <c r="L306" s="1"/>
  <c r="K305"/>
  <c r="L305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3"/>
  <c r="L293" s="1"/>
  <c r="K292"/>
  <c r="L292" s="1"/>
  <c r="K291"/>
  <c r="L291" s="1"/>
  <c r="K290"/>
  <c r="L290" s="1"/>
  <c r="K289"/>
  <c r="L289" s="1"/>
  <c r="K288"/>
  <c r="L288" s="1"/>
  <c r="K286"/>
  <c r="L286" s="1"/>
  <c r="K285"/>
  <c r="L285" s="1"/>
  <c r="K284"/>
  <c r="L284" s="1"/>
  <c r="K283"/>
  <c r="L283" s="1"/>
  <c r="F283"/>
  <c r="L282"/>
  <c r="K282"/>
  <c r="L281"/>
  <c r="K281"/>
  <c r="L280"/>
  <c r="K280"/>
  <c r="L279"/>
  <c r="K279"/>
  <c r="L278"/>
  <c r="K278"/>
  <c r="F277"/>
  <c r="K276"/>
  <c r="L276" s="1"/>
  <c r="F276"/>
  <c r="L275"/>
  <c r="K275"/>
  <c r="F274"/>
  <c r="K274" s="1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8"/>
  <c r="L258" s="1"/>
  <c r="K256"/>
  <c r="L256" s="1"/>
  <c r="K255"/>
  <c r="L255" s="1"/>
  <c r="K254"/>
  <c r="L254" s="1"/>
  <c r="F254"/>
  <c r="L253"/>
  <c r="K253"/>
  <c r="L250"/>
  <c r="K250"/>
  <c r="L249"/>
  <c r="K249"/>
  <c r="L248"/>
  <c r="K248"/>
  <c r="L245"/>
  <c r="K245"/>
  <c r="L244"/>
  <c r="K244"/>
  <c r="L243"/>
  <c r="K243"/>
  <c r="L242"/>
  <c r="K242"/>
  <c r="L241"/>
  <c r="K241"/>
  <c r="L240"/>
  <c r="K240"/>
  <c r="L238"/>
  <c r="K238"/>
  <c r="L237"/>
  <c r="K237"/>
  <c r="L236"/>
  <c r="K236"/>
  <c r="L235"/>
  <c r="K235"/>
  <c r="L234"/>
  <c r="K234"/>
  <c r="L233"/>
  <c r="K233"/>
  <c r="L232"/>
  <c r="K232"/>
  <c r="L231"/>
  <c r="K231"/>
  <c r="L230"/>
  <c r="K230"/>
  <c r="K228"/>
  <c r="L228" s="1"/>
  <c r="L226"/>
  <c r="K226"/>
  <c r="K224"/>
  <c r="L224" s="1"/>
  <c r="L222"/>
  <c r="K222"/>
  <c r="K221"/>
  <c r="L221" s="1"/>
  <c r="L220"/>
  <c r="K220"/>
  <c r="K218"/>
  <c r="L218" s="1"/>
  <c r="L217"/>
  <c r="K217"/>
  <c r="K216"/>
  <c r="L216" s="1"/>
  <c r="K215"/>
  <c r="K214"/>
  <c r="L214" s="1"/>
  <c r="K213"/>
  <c r="L213" s="1"/>
  <c r="K211"/>
  <c r="L211" s="1"/>
  <c r="K210"/>
  <c r="L210" s="1"/>
  <c r="K209"/>
  <c r="L209" s="1"/>
  <c r="K208"/>
  <c r="L208" s="1"/>
  <c r="K207"/>
  <c r="L207" s="1"/>
  <c r="K206"/>
  <c r="L206" s="1"/>
  <c r="F206"/>
  <c r="H205"/>
  <c r="K205" s="1"/>
  <c r="L205" s="1"/>
  <c r="K202"/>
  <c r="L202" s="1"/>
  <c r="K201"/>
  <c r="L201" s="1"/>
  <c r="K200"/>
  <c r="L200" s="1"/>
  <c r="K199"/>
  <c r="L199" s="1"/>
  <c r="K198"/>
  <c r="L198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H171"/>
  <c r="F170"/>
  <c r="K170" s="1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10"/>
  <c r="M110" s="1"/>
  <c r="K109"/>
  <c r="M109" s="1"/>
  <c r="K108"/>
  <c r="M108" s="1"/>
  <c r="K107"/>
  <c r="M107" s="1"/>
  <c r="K106"/>
  <c r="M106" s="1"/>
  <c r="K105"/>
  <c r="M105" s="1"/>
  <c r="K103"/>
  <c r="M103" s="1"/>
  <c r="K101"/>
  <c r="M101" s="1"/>
  <c r="K100"/>
  <c r="M100" s="1"/>
  <c r="M98"/>
  <c r="M97"/>
  <c r="K97"/>
  <c r="M95"/>
  <c r="L85"/>
  <c r="K85"/>
  <c r="M85" s="1"/>
  <c r="M82"/>
  <c r="L82"/>
  <c r="K82"/>
  <c r="L81"/>
  <c r="K81"/>
  <c r="M81" s="1"/>
  <c r="L80"/>
  <c r="K80"/>
  <c r="M80" s="1"/>
  <c r="L79"/>
  <c r="M79" s="1"/>
  <c r="K79"/>
  <c r="M78"/>
  <c r="L78"/>
  <c r="K78"/>
  <c r="L77"/>
  <c r="K77"/>
  <c r="M77" s="1"/>
  <c r="L76"/>
  <c r="K76"/>
  <c r="M76" s="1"/>
  <c r="L75"/>
  <c r="M75" s="1"/>
  <c r="K75"/>
  <c r="M74"/>
  <c r="L74"/>
  <c r="K74"/>
  <c r="L73"/>
  <c r="K73"/>
  <c r="M73" s="1"/>
  <c r="L71"/>
  <c r="K71"/>
  <c r="M71" s="1"/>
  <c r="L70"/>
  <c r="M70" s="1"/>
  <c r="K70"/>
  <c r="M69"/>
  <c r="L69"/>
  <c r="K69"/>
  <c r="L68"/>
  <c r="K68"/>
  <c r="M68" s="1"/>
  <c r="L67"/>
  <c r="K67"/>
  <c r="M67" s="1"/>
  <c r="L66"/>
  <c r="M66" s="1"/>
  <c r="K66"/>
  <c r="M65"/>
  <c r="L65"/>
  <c r="K65"/>
  <c r="L64"/>
  <c r="K64"/>
  <c r="M64" s="1"/>
  <c r="L63"/>
  <c r="K63"/>
  <c r="M63" s="1"/>
  <c r="L51"/>
  <c r="M51" s="1"/>
  <c r="K51"/>
  <c r="M49"/>
  <c r="L49"/>
  <c r="K49"/>
  <c r="L48"/>
  <c r="K48"/>
  <c r="M48" s="1"/>
  <c r="L47"/>
  <c r="K47"/>
  <c r="M47" s="1"/>
  <c r="L46"/>
  <c r="M46" s="1"/>
  <c r="K46"/>
  <c r="M45"/>
  <c r="L45"/>
  <c r="K45"/>
  <c r="L44"/>
  <c r="K44"/>
  <c r="M44" s="1"/>
  <c r="L43"/>
  <c r="K43"/>
  <c r="M43" s="1"/>
  <c r="M42"/>
  <c r="L42"/>
  <c r="K42"/>
  <c r="M41"/>
  <c r="L41"/>
  <c r="K41"/>
  <c r="L40"/>
  <c r="K40"/>
  <c r="M40" s="1"/>
  <c r="L39"/>
  <c r="K39"/>
  <c r="M39" s="1"/>
  <c r="M38"/>
  <c r="L38"/>
  <c r="K38"/>
  <c r="M37"/>
  <c r="L37"/>
  <c r="K37"/>
  <c r="L35"/>
  <c r="K35"/>
  <c r="M35" s="1"/>
  <c r="L34"/>
  <c r="K34"/>
  <c r="M34" s="1"/>
  <c r="M33"/>
  <c r="L33"/>
  <c r="K33"/>
  <c r="M16"/>
  <c r="L16"/>
  <c r="K16"/>
  <c r="L14"/>
  <c r="K14"/>
  <c r="M14" s="1"/>
  <c r="L12"/>
  <c r="K12"/>
  <c r="M12" s="1"/>
  <c r="M11"/>
  <c r="L11"/>
  <c r="K11"/>
  <c r="M10"/>
  <c r="L10"/>
  <c r="K10"/>
  <c r="M7"/>
  <c r="D7" i="5"/>
  <c r="K6" i="4"/>
  <c r="K6" i="3"/>
  <c r="L6" i="2"/>
</calcChain>
</file>

<file path=xl/sharedStrings.xml><?xml version="1.0" encoding="utf-8"?>
<sst xmlns="http://schemas.openxmlformats.org/spreadsheetml/2006/main" count="3367" uniqueCount="1173">
  <si>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</si>
  <si>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</si>
  <si>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</si>
  <si>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</si>
  <si>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</si>
  <si>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</si>
  <si>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</si>
  <si>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</si>
  <si>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</si>
  <si>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</si>
  <si>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</si>
  <si>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</si>
  <si>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</si>
  <si>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</si>
  <si>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</si>
  <si>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</si>
  <si>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</si>
  <si>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</si>
  <si>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</si>
  <si>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</si>
  <si>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</si>
  <si>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</si>
  <si>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</si>
  <si>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</si>
  <si>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</si>
  <si>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</si>
  <si>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</si>
  <si>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</si>
  <si>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</si>
  <si>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</si>
  <si>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</si>
  <si>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</si>
  <si>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</si>
  <si>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</si>
  <si>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</si>
  <si>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</si>
  <si>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</si>
  <si>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</si>
  <si>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</si>
  <si>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</si>
  <si>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</si>
  <si>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</si>
  <si>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</si>
  <si>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</si>
  <si>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</si>
  <si>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</si>
  <si>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</si>
  <si>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</si>
  <si>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</si>
  <si>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</si>
  <si>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</si>
  <si>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</si>
  <si>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</si>
  <si>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</si>
  <si>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</si>
  <si>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</si>
  <si>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</si>
  <si>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</si>
  <si>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</si>
  <si>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</si>
  <si>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</si>
  <si>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</si>
  <si>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</si>
  <si>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</si>
  <si>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</si>
  <si>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</si>
  <si>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</si>
  <si>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</si>
  <si>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</si>
  <si>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</si>
  <si>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</si>
  <si>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</si>
  <si>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</si>
  <si>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</si>
  <si>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</si>
  <si>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</si>
  <si>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</si>
  <si>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</si>
  <si>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</si>
  <si>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</si>
  <si>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</si>
  <si>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</si>
  <si>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</si>
  <si>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</si>
  <si>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</si>
  <si>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</si>
  <si>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</si>
  <si>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</si>
  <si>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</si>
  <si>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</si>
  <si>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</si>
  <si>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</si>
  <si>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</si>
  <si>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</si>
  <si>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</si>
  <si>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</si>
  <si>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</si>
  <si>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</si>
  <si>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</si>
  <si>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</si>
  <si>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</si>
  <si>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</si>
  <si>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</si>
  <si>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</si>
  <si>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</si>
  <si>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</si>
  <si>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</si>
  <si>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</si>
  <si>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</si>
  <si>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</si>
  <si>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</si>
  <si>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</si>
  <si>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</si>
  <si>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</si>
  <si>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</si>
  <si>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</si>
  <si>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</si>
  <si>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</si>
  <si>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</si>
  <si>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</si>
  <si>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</si>
  <si>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</si>
  <si>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</si>
  <si>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</si>
  <si>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</si>
  <si>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</si>
  <si>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</si>
  <si>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</si>
  <si>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</si>
  <si>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</si>
  <si>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</si>
  <si>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</si>
  <si>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</si>
  <si>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</si>
  <si>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</si>
  <si>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</si>
  <si>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</si>
  <si>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</si>
  <si>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</si>
  <si>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</si>
  <si>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</si>
  <si>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</si>
  <si>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</si>
  <si>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</si>
  <si>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</si>
  <si>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</si>
  <si>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</si>
  <si>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</si>
  <si>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</si>
  <si>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</si>
  <si>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</si>
  <si>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</si>
  <si>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</si>
  <si>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</si>
  <si>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</si>
  <si>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</si>
  <si>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</si>
  <si>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</si>
  <si>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</si>
  <si>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</si>
  <si>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</si>
  <si>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</si>
  <si>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</si>
  <si>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</si>
  <si>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</si>
  <si>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</si>
  <si>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</si>
  <si>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</si>
  <si>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</si>
  <si>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</si>
  <si>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</si>
  <si>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</si>
  <si>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</si>
  <si>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</si>
  <si>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</si>
  <si>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</si>
  <si>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</si>
  <si>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</si>
  <si>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</si>
  <si>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</si>
  <si>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</si>
  <si>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</si>
  <si>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</si>
  <si>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</si>
  <si>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</si>
  <si>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</si>
  <si>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</si>
  <si>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</si>
  <si>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</si>
  <si>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</si>
  <si>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</si>
  <si>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</si>
  <si>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</si>
  <si>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</si>
  <si>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</si>
  <si>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</si>
  <si>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</si>
  <si>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</si>
  <si>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</si>
  <si>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</si>
  <si>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</si>
  <si>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</si>
  <si>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</si>
  <si>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</si>
  <si>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</si>
  <si>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</si>
  <si>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</si>
  <si>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</si>
  <si>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</si>
  <si>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</si>
  <si>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</si>
  <si>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</si>
  <si>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</si>
  <si>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</si>
  <si>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</si>
  <si>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</si>
  <si>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</si>
  <si>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</si>
  <si>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</si>
  <si>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</si>
  <si>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</si>
  <si>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</si>
  <si>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</si>
  <si>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</si>
  <si>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</si>
  <si>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</si>
  <si>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</si>
  <si>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</si>
  <si>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</si>
  <si>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</si>
  <si>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</si>
  <si>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</si>
  <si>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</si>
  <si>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</si>
  <si>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</si>
  <si>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</si>
  <si>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</si>
  <si>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</si>
  <si>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</si>
  <si>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</si>
  <si>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</si>
  <si>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</si>
  <si>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</si>
  <si>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</si>
  <si>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</si>
  <si>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</si>
  <si>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</si>
  <si>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</si>
  <si>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</si>
  <si>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</si>
  <si>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</si>
  <si>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</si>
  <si>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</si>
  <si>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</si>
  <si>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</si>
  <si>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</si>
  <si>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</si>
  <si>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</si>
  <si>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</si>
  <si>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</si>
  <si>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</si>
  <si>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</si>
  <si>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</si>
  <si>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</si>
  <si>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</si>
  <si>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</si>
  <si>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</si>
  <si>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</si>
  <si>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</si>
  <si>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</si>
  <si>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</si>
  <si>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</si>
  <si>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</si>
  <si>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</si>
  <si>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</si>
  <si>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</si>
  <si>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</si>
  <si>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</si>
  <si>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</si>
  <si>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</si>
  <si>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</si>
  <si>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</si>
  <si>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</si>
  <si>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</si>
  <si>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</si>
  <si>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</si>
  <si>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</si>
  <si>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</rPr>
      <t xml:space="preserve">Note:     </t>
    </r>
    <r>
      <rPr>
        <b/>
        <sz val="9"/>
        <rFont val="MS Sans Serif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</si>
  <si>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</si>
  <si>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</si>
  <si>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</si>
  <si>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</si>
  <si>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</si>
  <si>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</si>
  <si>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</si>
  <si>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</si>
  <si>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</si>
  <si>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</si>
  <si>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</si>
  <si>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</si>
  <si>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</si>
  <si>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</si>
  <si>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</si>
  <si>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</si>
  <si>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</si>
  <si>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</si>
  <si>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</si>
  <si>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</si>
  <si>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</si>
  <si>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</si>
  <si>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</si>
  <si>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</si>
  <si>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</si>
  <si>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</si>
  <si>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</si>
  <si>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</si>
  <si>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</si>
  <si>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</si>
  <si>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</si>
  <si>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</si>
  <si>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</si>
  <si>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</si>
  <si>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</si>
  <si>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</si>
  <si>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</si>
  <si>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</si>
  <si>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</si>
  <si>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</si>
  <si>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</si>
  <si>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</si>
  <si>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</si>
  <si>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</si>
  <si>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</si>
  <si>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</si>
  <si>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</si>
  <si>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</si>
  <si>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</si>
  <si>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</si>
  <si>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</si>
  <si>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</si>
  <si>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</si>
  <si>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</si>
  <si>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</si>
  <si>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</si>
  <si>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</si>
  <si>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</si>
  <si>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</si>
  <si>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</si>
  <si>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</si>
  <si>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</si>
  <si>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</si>
  <si>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</si>
  <si>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</si>
  <si>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</si>
  <si>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</si>
  <si>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</si>
  <si>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</si>
  <si>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</si>
  <si>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</si>
  <si>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</si>
  <si>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</si>
  <si>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</si>
  <si>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</si>
  <si>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</si>
  <si>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</si>
  <si>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</si>
  <si>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</si>
  <si>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</si>
  <si>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</si>
  <si>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</si>
  <si>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</si>
  <si>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</si>
  <si>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</si>
  <si>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</si>
  <si>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</si>
  <si>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</si>
  <si>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</si>
  <si>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</si>
  <si>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</si>
  <si>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</si>
  <si>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</si>
  <si>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</si>
  <si>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</si>
  <si>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</si>
  <si>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</si>
  <si>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</si>
  <si>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</si>
  <si>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</si>
  <si>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</si>
  <si>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</si>
  <si>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</si>
  <si>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</si>
  <si>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</si>
  <si>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</si>
  <si>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</si>
  <si>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</si>
  <si>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</si>
  <si>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</si>
  <si>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</si>
  <si>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</si>
  <si>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</si>
  <si>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</si>
  <si>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</si>
  <si>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</si>
  <si>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</si>
  <si>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</si>
  <si>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</si>
  <si>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</si>
  <si>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</si>
  <si>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</si>
  <si>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</si>
  <si>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</si>
  <si>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</si>
  <si>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</si>
  <si>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</si>
  <si>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</si>
  <si>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</si>
  <si>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</si>
  <si>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</si>
  <si>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</si>
  <si>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</si>
  <si>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</si>
  <si>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</si>
  <si>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</si>
  <si>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</si>
  <si>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</si>
  <si>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</si>
  <si>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</si>
  <si>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</si>
  <si>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</si>
  <si>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</si>
  <si>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</si>
  <si>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</si>
  <si>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</si>
  <si>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</si>
  <si>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</si>
  <si>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</si>
  <si>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</si>
  <si>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</si>
  <si>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</si>
  <si>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</si>
  <si>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</si>
  <si>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</si>
  <si>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</si>
  <si>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</si>
  <si>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</si>
  <si>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</si>
  <si>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</si>
  <si>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</si>
  <si>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</si>
  <si>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</si>
  <si>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</si>
  <si>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</si>
  <si>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</si>
  <si>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</si>
  <si>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</si>
  <si>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</si>
  <si>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</si>
  <si>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</si>
  <si>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</si>
  <si>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</si>
  <si>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</si>
  <si>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</si>
  <si>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</si>
  <si>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</si>
  <si>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</si>
  <si>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</si>
  <si>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</si>
  <si>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</si>
  <si>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</si>
  <si>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</si>
  <si>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</si>
  <si>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</si>
  <si>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</si>
  <si>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</si>
  <si>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</si>
  <si>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</si>
  <si>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</si>
  <si>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</si>
  <si>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</si>
  <si>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</si>
  <si>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</si>
  <si>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</si>
  <si>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</si>
  <si>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</si>
  <si>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</si>
  <si>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</si>
  <si>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</si>
  <si>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</si>
  <si>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</si>
  <si>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</si>
  <si>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</si>
  <si>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</si>
  <si>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</si>
  <si>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</si>
  <si>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</si>
  <si>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</si>
  <si>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</si>
  <si>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</si>
  <si>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</si>
  <si>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</si>
  <si>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</si>
  <si>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</si>
  <si>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</si>
  <si>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</si>
  <si>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</si>
  <si>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</si>
  <si>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</si>
  <si>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</si>
  <si>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</si>
  <si>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</si>
  <si>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</si>
  <si>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</si>
  <si>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</si>
  <si>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</si>
  <si>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</si>
  <si>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</si>
  <si>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</si>
  <si>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</si>
  <si>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</si>
  <si>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</si>
  <si>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</si>
  <si>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</si>
  <si>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</si>
  <si>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</si>
  <si>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</si>
  <si>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</si>
  <si>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</si>
  <si>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</si>
  <si>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</si>
  <si>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</si>
  <si>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</si>
  <si>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</si>
  <si>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</si>
  <si>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</si>
  <si>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</si>
  <si>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</si>
  <si>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</si>
  <si>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</si>
  <si>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</si>
  <si>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</si>
  <si>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</si>
  <si>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</si>
  <si>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</si>
  <si>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</si>
  <si>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</si>
  <si>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</si>
  <si>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</si>
  <si>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</si>
  <si>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</si>
  <si>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</si>
  <si>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</si>
  <si>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</si>
  <si>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</si>
  <si>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</si>
  <si>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</si>
  <si>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</si>
  <si>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</si>
  <si>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</si>
  <si>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</si>
  <si>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</si>
  <si>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</si>
  <si>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</si>
  <si>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</si>
  <si>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</si>
  <si>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</si>
  <si>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</si>
  <si>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</si>
  <si>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</si>
  <si>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</si>
  <si>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</si>
  <si>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</si>
  <si>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</si>
  <si>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</si>
  <si>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</si>
  <si>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</si>
  <si>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</si>
  <si>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</si>
  <si>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</si>
  <si>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</si>
  <si>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</si>
  <si>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</si>
  <si>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</si>
  <si>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</si>
  <si>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</si>
  <si>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</si>
  <si>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</si>
  <si>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</rPr>
      <t xml:space="preserve">Note:     </t>
    </r>
    <r>
      <rPr>
        <b/>
        <sz val="9"/>
        <rFont val="MS Sans Serif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</si>
  <si>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</si>
  <si>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</si>
  <si>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</si>
  <si>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</si>
  <si>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</si>
  <si>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</si>
  <si>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</si>
  <si>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</si>
  <si>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</si>
  <si>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</si>
  <si>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ASTRAMICRO</t>
  </si>
  <si>
    <t>ADROIT FINANCIAL SERVICES PRIVATE LIMITED</t>
  </si>
  <si>
    <t>BUY</t>
  </si>
  <si>
    <t>SELL</t>
  </si>
  <si>
    <t>DEVHARI</t>
  </si>
  <si>
    <t>FESTINO VINCOM LIMITED</t>
  </si>
  <si>
    <t>HAJERAYASMEEN</t>
  </si>
  <si>
    <t>ANKITGUPTA</t>
  </si>
  <si>
    <t>SUNIL BHANDARI</t>
  </si>
  <si>
    <t>GARWAMAR</t>
  </si>
  <si>
    <t>SANJAY TULSYAN</t>
  </si>
  <si>
    <t>HPCOTTON</t>
  </si>
  <si>
    <t>GOVINDBHAI LALJIBHAI KAKADIA</t>
  </si>
  <si>
    <t>IMCAP</t>
  </si>
  <si>
    <t>MEKASTER FINLESE LIMITED</t>
  </si>
  <si>
    <t>MAHACORP</t>
  </si>
  <si>
    <t>OLGA TRADING PRIVATE LIMITED</t>
  </si>
  <si>
    <t>NISHIL SURENDRABHAI MARFATIA</t>
  </si>
  <si>
    <t>ALPHA LEON ENTERPRISES LLP</t>
  </si>
  <si>
    <t>MKEXIM</t>
  </si>
  <si>
    <t>SANIKA SHILOTRI</t>
  </si>
  <si>
    <t>KETAN HASMUKHLAL DOSHI</t>
  </si>
  <si>
    <t>NAVODAYENT</t>
  </si>
  <si>
    <t>UNNATI INVESTMENT</t>
  </si>
  <si>
    <t>NEWLIGHT</t>
  </si>
  <si>
    <t>SAURABH GUPTA</t>
  </si>
  <si>
    <t>MANISH NITIN THAKUR</t>
  </si>
  <si>
    <t>TANAY KAMAL SEETHA</t>
  </si>
  <si>
    <t>SANJEEV KUMAR JAIN</t>
  </si>
  <si>
    <t>RAVI GOYAL (HUF)</t>
  </si>
  <si>
    <t>OBIL</t>
  </si>
  <si>
    <t>SIVAKUMARAN</t>
  </si>
  <si>
    <t>ONEGLOBAL</t>
  </si>
  <si>
    <t>HEMAL ARUNBHAI MEHTA</t>
  </si>
  <si>
    <t>PRAVEEN TYAGI</t>
  </si>
  <si>
    <t>ONTIC</t>
  </si>
  <si>
    <t>AMBE SECURITIES PRIVATE LIMITED</t>
  </si>
  <si>
    <t>HITENDRA JAYANTILAL SHAH</t>
  </si>
  <si>
    <t>TEJAS KIRTI BHATT</t>
  </si>
  <si>
    <t>MAULIK KIRTIBHAI BHATT</t>
  </si>
  <si>
    <t>OZONEWORLD</t>
  </si>
  <si>
    <t>ARUN DASHRATHBHAI PRAJAPATI</t>
  </si>
  <si>
    <t>LAKSHMIKANTA MANDAL</t>
  </si>
  <si>
    <t>AMRUTLAL GIRDHARLAL PATEL</t>
  </si>
  <si>
    <t>PAZEL</t>
  </si>
  <si>
    <t>SURESH DOULATRAM ADNANI</t>
  </si>
  <si>
    <t>RADHIKAJWE</t>
  </si>
  <si>
    <t>RAVIRAJSINH PRUTHVISINH JADEJA</t>
  </si>
  <si>
    <t>SHEETAL JIGAR VORA</t>
  </si>
  <si>
    <t>SANJIVIN</t>
  </si>
  <si>
    <t>MABLE RAJESH</t>
  </si>
  <si>
    <t>SHANTAI</t>
  </si>
  <si>
    <t>MEERA BHARATBHAI SHETH</t>
  </si>
  <si>
    <t>STARLITE</t>
  </si>
  <si>
    <t>PRIYANKA VYAS</t>
  </si>
  <si>
    <t>BHANWARI DEVI VYAS</t>
  </si>
  <si>
    <t>SUNRETAIL</t>
  </si>
  <si>
    <t>SHRI SANJAY J SHAH HUF</t>
  </si>
  <si>
    <t>TAIIND</t>
  </si>
  <si>
    <t>MAHENDRA GIRDHARILAL WADHWANI</t>
  </si>
  <si>
    <t>AAKASH</t>
  </si>
  <si>
    <t>Aakash Exploration Ser L</t>
  </si>
  <si>
    <t>NSE</t>
  </si>
  <si>
    <t>AKSHARCHEM</t>
  </si>
  <si>
    <t>AksharChem India Limited</t>
  </si>
  <si>
    <t>GRAVITON RESEARCH CAPITAL LLP</t>
  </si>
  <si>
    <t>ARIES</t>
  </si>
  <si>
    <t>Aries Agro Limited</t>
  </si>
  <si>
    <t>XTX MARKETS LLP</t>
  </si>
  <si>
    <t>ATULAUTO</t>
  </si>
  <si>
    <t>Atul Auto Limited</t>
  </si>
  <si>
    <t>NK SECURITIES RESEARCH PRIVATE LIMITED</t>
  </si>
  <si>
    <t>QE SECURITIES</t>
  </si>
  <si>
    <t>VAIBHAV STOCK AND DERIVATIVES BROKING PRIVATE LIMITED</t>
  </si>
  <si>
    <t>YUGA  DOSHI</t>
  </si>
  <si>
    <t>BANG</t>
  </si>
  <si>
    <t>Bang Overseas Limited</t>
  </si>
  <si>
    <t>HIMANSHU MAHENDRABHAI PATEL</t>
  </si>
  <si>
    <t>BBL</t>
  </si>
  <si>
    <t>Bharat Bijlee Ltd</t>
  </si>
  <si>
    <t>BIRLAMONEY</t>
  </si>
  <si>
    <t>Aditya Birla Money Ltd</t>
  </si>
  <si>
    <t>BODALCHEM</t>
  </si>
  <si>
    <t>Bodal Chemicals Ltd</t>
  </si>
  <si>
    <t>BSE Limited</t>
  </si>
  <si>
    <t>CORDSCABLE</t>
  </si>
  <si>
    <t>Cords Cable Industries Li</t>
  </si>
  <si>
    <t>MAHESH BABULAL KHATRI</t>
  </si>
  <si>
    <t>DECCANCE</t>
  </si>
  <si>
    <t>Deccan Cements Ltd</t>
  </si>
  <si>
    <t>MBL  &amp; CO. LIMITED</t>
  </si>
  <si>
    <t>DLINKINDIA</t>
  </si>
  <si>
    <t>D-Link India Ltd</t>
  </si>
  <si>
    <t>FORCEMOT</t>
  </si>
  <si>
    <t>Force Motors Limited</t>
  </si>
  <si>
    <t>ELIXIR WEALTH MANAGEMENT PRIVATE LIMITED</t>
  </si>
  <si>
    <t>GOODLUCK</t>
  </si>
  <si>
    <t>Goodluck India Limited</t>
  </si>
  <si>
    <t>GREENPOWER</t>
  </si>
  <si>
    <t>Orient Green Power Co Ltd</t>
  </si>
  <si>
    <t>ANKITA VISHAL SHAH</t>
  </si>
  <si>
    <t>ADROIT FINANCIAL SERVICES PVT LTD</t>
  </si>
  <si>
    <t>MANSI SHARES &amp; STOCK ADVISORS PVT LTD</t>
  </si>
  <si>
    <t>Indiabulls Real Estate Li</t>
  </si>
  <si>
    <t>INVENTURE</t>
  </si>
  <si>
    <t>Inventure Gro &amp; Sec Ltd</t>
  </si>
  <si>
    <t>VISHWAS FINCAP SERVICES PRIVATE LIMITED</t>
  </si>
  <si>
    <t>LINCOLN</t>
  </si>
  <si>
    <t>Lincoln Pharma Ltd</t>
  </si>
  <si>
    <t>MADHAV</t>
  </si>
  <si>
    <t>Madhav Marbles and Granit</t>
  </si>
  <si>
    <t>MOKSH</t>
  </si>
  <si>
    <t>Moksh Ornaments Limited</t>
  </si>
  <si>
    <t>KESAR TRACOM INDIA LLP</t>
  </si>
  <si>
    <t>PRITI ASHIT MEHTA</t>
  </si>
  <si>
    <t>NAVKARCORP</t>
  </si>
  <si>
    <t>Navkar Corporation Ltd.</t>
  </si>
  <si>
    <t>ONEPOINT</t>
  </si>
  <si>
    <t>One Point One Sol Ltd</t>
  </si>
  <si>
    <t>JUNIPER EQUITY INDIA PRIVATE LIMITED</t>
  </si>
  <si>
    <t>PILITA</t>
  </si>
  <si>
    <t>PIL Italica Lifestyle Ltd</t>
  </si>
  <si>
    <t>RANASUG</t>
  </si>
  <si>
    <t>Rana Sugars Ltd</t>
  </si>
  <si>
    <t>RANEHOLDIN</t>
  </si>
  <si>
    <t>Rane Holdings Limited</t>
  </si>
  <si>
    <t>Raymond Ltd.</t>
  </si>
  <si>
    <t>RML</t>
  </si>
  <si>
    <t>Rane (Madras) Limited</t>
  </si>
  <si>
    <t>ROSSELLIND</t>
  </si>
  <si>
    <t>Rossell India Limited</t>
  </si>
  <si>
    <t>RPPINFRA</t>
  </si>
  <si>
    <t>R.P.P. Infra Projects Ltd</t>
  </si>
  <si>
    <t>SKMEGGPROD</t>
  </si>
  <si>
    <t>SKM Egg Products Export</t>
  </si>
  <si>
    <t>SMLISUZU</t>
  </si>
  <si>
    <t>SML Isuzu Limited</t>
  </si>
  <si>
    <t>STARPAPER</t>
  </si>
  <si>
    <t>Star Paper Mills Ltd</t>
  </si>
  <si>
    <t>AJAY SURENDRABHAI PATEL</t>
  </si>
  <si>
    <t>TIRUPATIFL</t>
  </si>
  <si>
    <t>Tirupati Forge Limited</t>
  </si>
  <si>
    <t>VIRTUE CERAMICS PRIVATE LIMITED .</t>
  </si>
  <si>
    <t>Ujjivan Fin. Servc. Ltd.</t>
  </si>
  <si>
    <t>UTTAMSTL</t>
  </si>
  <si>
    <t>Uttam Galva Steels Limite</t>
  </si>
  <si>
    <t>GLAXO FINANCE PRIVATE LIMITED</t>
  </si>
  <si>
    <t>VERTOZ</t>
  </si>
  <si>
    <t>Vertoz Advertising Ltd</t>
  </si>
  <si>
    <t>VETO</t>
  </si>
  <si>
    <t>Veto Switchgear Cable Ltd</t>
  </si>
  <si>
    <t>ANITA KHANDELWAL</t>
  </si>
  <si>
    <t>VISHWARAJ</t>
  </si>
  <si>
    <t>Vishwaraj Sugar Ind Ltd</t>
  </si>
  <si>
    <t>JILESH NAVIN CHHEDA</t>
  </si>
  <si>
    <t>WALPAR</t>
  </si>
  <si>
    <t>Walpar Nutritions Limited</t>
  </si>
  <si>
    <t>ADHEESH KABRA HUF</t>
  </si>
  <si>
    <t>AS FINALYSIS VENTURES LLP</t>
  </si>
  <si>
    <t>KISHAN LAL (HUF)</t>
  </si>
  <si>
    <t>GAURAV CHANDRAKANT SHAH</t>
  </si>
  <si>
    <t>CMICABLES</t>
  </si>
  <si>
    <t>CMI Limited</t>
  </si>
  <si>
    <t>HSBC SMALL CAP EQUITY FUND</t>
  </si>
  <si>
    <t>GAYAPROJ</t>
  </si>
  <si>
    <t>Gayatri Projects Ltd</t>
  </si>
  <si>
    <t>CHAMPION FINSEC LIMITED</t>
  </si>
  <si>
    <t>KITEX</t>
  </si>
  <si>
    <t>Kitex Garments Ltd</t>
  </si>
  <si>
    <t>JINSHA NATH C</t>
  </si>
  <si>
    <t>PARSVNATH</t>
  </si>
  <si>
    <t>Parsvnath Developers Limi</t>
  </si>
  <si>
    <t>IL AND FS FINANCIAL SERVICES LTD</t>
  </si>
  <si>
    <t>PATINTLOG</t>
  </si>
  <si>
    <t>Patel Integrated Logistic</t>
  </si>
  <si>
    <t>FRONTLINE STRATEGY LTD.</t>
  </si>
  <si>
    <t>GOYAL CHHAVI</t>
  </si>
  <si>
    <t>SEETHA  KUMARI</t>
  </si>
  <si>
    <t>FINSTOCK INVESTMENT</t>
  </si>
  <si>
    <t>TEJAS TRADEFIN LLP</t>
  </si>
  <si>
    <t>BESSEGGEN INFOTECH LLP</t>
  </si>
  <si>
    <t>COMFORT COMMOTRADE PRIVATE LIMITED</t>
  </si>
  <si>
    <t>VIJIFIN</t>
  </si>
  <si>
    <t>Viji Finance Limited</t>
  </si>
  <si>
    <t>KAMLESHKUMAR</t>
  </si>
  <si>
    <t>ANKUR TILAKCHANDRA KHONA</t>
  </si>
  <si>
    <t>CHIRAG KUMAR SURANA</t>
  </si>
  <si>
    <t>NIKUNJ STOCK BROKERS LTD</t>
  </si>
  <si>
    <t>Retail Research Technical Calls &amp; Fundamental Performance Report for the month of July-2021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</si>
  <si>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</si>
  <si>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</si>
  <si>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</si>
  <si>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</si>
  <si>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</si>
  <si>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</si>
  <si>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</si>
  <si>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</si>
  <si>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</si>
  <si>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</si>
  <si>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</si>
  <si>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</si>
  <si>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</si>
  <si>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</si>
  <si>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1600-1700</t>
  </si>
  <si>
    <t>Part Profit of Rs.65.5/-</t>
  </si>
  <si>
    <t>Successful</t>
  </si>
  <si>
    <t>H</t>
  </si>
  <si>
    <t>Buy</t>
  </si>
  <si>
    <t>3100-3200</t>
  </si>
  <si>
    <t>Profit of Rs.130/-</t>
  </si>
  <si>
    <t>590-610</t>
  </si>
  <si>
    <t>Part Profit of Rs.21.5/-</t>
  </si>
  <si>
    <t>2965-2985</t>
  </si>
  <si>
    <t>3300-3350</t>
  </si>
  <si>
    <t>Open</t>
  </si>
  <si>
    <t>317-327</t>
  </si>
  <si>
    <t>Profit of Rs.23/-</t>
  </si>
  <si>
    <t>3570-3600</t>
  </si>
  <si>
    <t>3900-4000</t>
  </si>
  <si>
    <t>Profit of Rs.10/-</t>
  </si>
  <si>
    <t>N</t>
  </si>
  <si>
    <t>1190-1205</t>
  </si>
  <si>
    <t>1300-1350</t>
  </si>
  <si>
    <t>850-860</t>
  </si>
  <si>
    <t>950-970</t>
  </si>
  <si>
    <t>165-167</t>
  </si>
  <si>
    <t>180-185</t>
  </si>
  <si>
    <t>847-857</t>
  </si>
  <si>
    <t>900-930</t>
  </si>
  <si>
    <t>2190-2210</t>
  </si>
  <si>
    <t>7350-7410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</si>
  <si>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</si>
  <si>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</si>
  <si>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</si>
  <si>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</si>
  <si>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</si>
  <si>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</si>
  <si>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</si>
  <si>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</si>
  <si>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</si>
  <si>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741-745</t>
  </si>
  <si>
    <t>780-790</t>
  </si>
  <si>
    <t>1800-1830</t>
  </si>
  <si>
    <t>Profit of Rs.39/-</t>
  </si>
  <si>
    <t>Profit of Rs.77.5/-</t>
  </si>
  <si>
    <t>Loss of Rs.6/-</t>
  </si>
  <si>
    <t>Unsuccessful</t>
  </si>
  <si>
    <t>1595-1601</t>
  </si>
  <si>
    <t>Profit of Rs.21/-</t>
  </si>
  <si>
    <t>58-60</t>
  </si>
  <si>
    <t>Profit of Rs.1.65/-</t>
  </si>
  <si>
    <t>Profit of Rs.5.5/-</t>
  </si>
  <si>
    <t>168-170</t>
  </si>
  <si>
    <t>Profit of Rs.4.75/-</t>
  </si>
  <si>
    <t xml:space="preserve">JUSTDIAL </t>
  </si>
  <si>
    <t>Profit of Rs.29.5/-</t>
  </si>
  <si>
    <t>290-295</t>
  </si>
  <si>
    <t>Profit of Rs.7/-</t>
  </si>
  <si>
    <t>GNA</t>
  </si>
  <si>
    <t>Loss of Rs.15.5/-</t>
  </si>
  <si>
    <t>Loss of Rs.8/-</t>
  </si>
  <si>
    <t>1620-1640</t>
  </si>
  <si>
    <t>Profit of Rs.31/-</t>
  </si>
  <si>
    <t>1600-1620</t>
  </si>
  <si>
    <t>Profit of Rs.30/-</t>
  </si>
  <si>
    <t xml:space="preserve">LICHSGFIN </t>
  </si>
  <si>
    <t>Profit of Rs.7.5/-</t>
  </si>
  <si>
    <t xml:space="preserve">BLUESTARCO </t>
  </si>
  <si>
    <t>885-895</t>
  </si>
  <si>
    <t>Profit of Rs.18.5/-</t>
  </si>
  <si>
    <t>460-463</t>
  </si>
  <si>
    <t>Profit of Rs.14.5/-</t>
  </si>
  <si>
    <t>*</t>
  </si>
  <si>
    <t>Master Trade High Risk</t>
  </si>
  <si>
    <t>Profit / Loss per share</t>
  </si>
  <si>
    <t>Gain / Loss  per Lot</t>
  </si>
  <si>
    <t>Lot</t>
  </si>
  <si>
    <t>SBIN JUL FUT</t>
  </si>
  <si>
    <t>COLPAL JUL FUT</t>
  </si>
  <si>
    <t>AXISBANK JUL FUT</t>
  </si>
  <si>
    <t>HINDUNILVR  JUL FUT</t>
  </si>
  <si>
    <t>2540-2550</t>
  </si>
  <si>
    <t>Profit of Rs.25/-</t>
  </si>
  <si>
    <t>HDFCLIFE JUL FUT</t>
  </si>
  <si>
    <t>700-705</t>
  </si>
  <si>
    <t>Profit of Rs.7.50/-</t>
  </si>
  <si>
    <t>AARTIIND JUL FUT</t>
  </si>
  <si>
    <t>880-890</t>
  </si>
  <si>
    <t>Profit of Rs.19.50/-</t>
  </si>
  <si>
    <t>BRITANNIA JUL FUT</t>
  </si>
  <si>
    <t>3650-3700</t>
  </si>
  <si>
    <t>Profit of Rs.42.5/-</t>
  </si>
  <si>
    <t>900-910</t>
  </si>
  <si>
    <t>Loss of Rs.13/-</t>
  </si>
  <si>
    <t>3540-3550</t>
  </si>
  <si>
    <t>SBILIFE JUL FUT</t>
  </si>
  <si>
    <t>1070-1075</t>
  </si>
  <si>
    <t>Loss of Rs.19.5/-</t>
  </si>
  <si>
    <t>LTI JUL FUT</t>
  </si>
  <si>
    <t>Profit of Rs.52.5/-</t>
  </si>
  <si>
    <t>LUPIN JUL FUT</t>
  </si>
  <si>
    <t>Profit of Rs.9.5/-</t>
  </si>
  <si>
    <t>GRASIM JUL FUT</t>
  </si>
  <si>
    <t>Profit of Rs.23.5/-</t>
  </si>
  <si>
    <t>TECHM JUL FUT</t>
  </si>
  <si>
    <t>1060-1070</t>
  </si>
  <si>
    <t>Profit of Rs.14/-</t>
  </si>
  <si>
    <t>Profit of Rs.13/-</t>
  </si>
  <si>
    <t>HINDUNILVR JUL FUT</t>
  </si>
  <si>
    <t>Loss of Rs.32/-</t>
  </si>
  <si>
    <t>1050-1060</t>
  </si>
  <si>
    <t>Profit of Rs.11.5/-</t>
  </si>
  <si>
    <t>HDFCAMC JUL FUT</t>
  </si>
  <si>
    <t>3050-3070</t>
  </si>
  <si>
    <t>3990-4000</t>
  </si>
  <si>
    <t>2935-2945</t>
  </si>
  <si>
    <t>LICHSGFIN JUL FUT</t>
  </si>
  <si>
    <t>BATAINDIA JUL FUT</t>
  </si>
  <si>
    <t>1566-1569</t>
  </si>
  <si>
    <t>1620-1630</t>
  </si>
  <si>
    <t>1020-1021</t>
  </si>
  <si>
    <t xml:space="preserve">Master Trade Medium Risk </t>
  </si>
  <si>
    <t xml:space="preserve">Profit/ Loss per lot </t>
  </si>
  <si>
    <t>HEROMOTOCO APRIL FUT</t>
  </si>
  <si>
    <t>IRCTC JUL 2140 CE</t>
  </si>
  <si>
    <t>Profit of Rs. 15/-</t>
  </si>
  <si>
    <t>HEROMOTOCO APR 3050 CE</t>
  </si>
  <si>
    <t>IRCTC JUL 2200 CE</t>
  </si>
  <si>
    <t>Sell</t>
  </si>
  <si>
    <t>NIFTY 15750 CE 01-JUL</t>
  </si>
  <si>
    <t>Loss of Rs.36/-</t>
  </si>
  <si>
    <t>BANKNIFTY 8 JUL 34900 CE</t>
  </si>
  <si>
    <t>Profit of Rs. 60/-</t>
  </si>
  <si>
    <t>BANKNIFTY 1 JUL 34900 CE</t>
  </si>
  <si>
    <t>CONCOR 660 PE JUL</t>
  </si>
  <si>
    <t>Profit of Rs.2.45/-</t>
  </si>
  <si>
    <t>DABUR 590 PE JUL</t>
  </si>
  <si>
    <t>Profit of Rs.3.20/-</t>
  </si>
  <si>
    <t>M&amp;MFIN 175 CE JUL</t>
  </si>
  <si>
    <t>1.75-1.85</t>
  </si>
  <si>
    <t xml:space="preserve">NIFTY 15850 PE 08-JUL </t>
  </si>
  <si>
    <t>100-120</t>
  </si>
  <si>
    <t>Profit of Rs.13.50/-</t>
  </si>
  <si>
    <t>ITC 210 CE JUL</t>
  </si>
  <si>
    <t>2.10-2.30</t>
  </si>
  <si>
    <t>NIFTY 15850 PE 08-JUL</t>
  </si>
  <si>
    <t>80-90</t>
  </si>
  <si>
    <t>Profit of Rs.11.50/-</t>
  </si>
  <si>
    <t>HDFCBANK 1540 CE JUL</t>
  </si>
  <si>
    <t>40-45</t>
  </si>
  <si>
    <t>Loss of Rs.9/-</t>
  </si>
  <si>
    <t>Loss of Rs.3.45/-</t>
  </si>
  <si>
    <t>BATAINDIA 1500 PE JUL</t>
  </si>
  <si>
    <t>Profit of Rs.6.00/-</t>
  </si>
  <si>
    <t>NIFTY 15750 CE 15-JUL</t>
  </si>
  <si>
    <t>90-100</t>
  </si>
  <si>
    <t>Profit of Rs.12/-</t>
  </si>
  <si>
    <t>AMBUJACEM 400 CE JUL</t>
  </si>
  <si>
    <t>Profit of Rs.1/-</t>
  </si>
  <si>
    <t>BANKNIFTY 15 JUL 35900 CE</t>
  </si>
  <si>
    <t>270-280</t>
  </si>
  <si>
    <t>BANKNIFTY 8 JUL 35900 CE</t>
  </si>
  <si>
    <t>IRCTC 2400 CE JUL</t>
  </si>
  <si>
    <t>24-26</t>
  </si>
  <si>
    <t>Techno -Funda  (positional)</t>
  </si>
  <si>
    <t>2260-2300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</si>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</sst>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2">
    <font>
      <sz val="10"/>
      <color rgb="FF000000"/>
      <name val="Arial"/>
    </font>
    <font>
      <sz val="10"/>
      <name val="Arial"/>
    </font>
    <font>
      <sz val="10"/>
      <color rgb="FF800000"/>
      <name val="Arial"/>
    </font>
    <font>
      <sz val="10"/>
      <color rgb="FFFF0000"/>
      <name val="Arial"/>
    </font>
    <font>
      <b/>
      <sz val="10"/>
      <name val="Arial"/>
    </font>
    <font>
      <b/>
      <u/>
      <sz val="10"/>
      <color rgb="FF0000FF"/>
      <name val="Arial"/>
    </font>
    <font>
      <sz val="12"/>
      <name val="Times New Roman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b/>
      <sz val="8"/>
      <name val="Open Sans"/>
    </font>
    <font>
      <sz val="10"/>
      <name val="Arial"/>
    </font>
    <font>
      <b/>
      <sz val="11"/>
      <color rgb="FF000000"/>
      <name val="Calibri"/>
    </font>
    <font>
      <sz val="11"/>
      <color rgb="FF000000"/>
      <name val="Calibri"/>
    </font>
    <font>
      <b/>
      <sz val="9"/>
      <name val="Open Sans"/>
    </font>
    <font>
      <b/>
      <sz val="8"/>
      <name val="Device font 10cpi"/>
    </font>
    <font>
      <sz val="9"/>
      <name val="Open Sans"/>
    </font>
    <font>
      <b/>
      <sz val="8"/>
      <color rgb="FF0000FF"/>
      <name val="Open Sans"/>
    </font>
    <font>
      <u/>
      <sz val="10"/>
      <color rgb="FF0000FF"/>
      <name val="Arial"/>
    </font>
    <font>
      <sz val="8"/>
      <name val="Open Sans"/>
    </font>
    <font>
      <b/>
      <sz val="9"/>
      <color rgb="FFFF0000"/>
      <name val="Open Sans"/>
    </font>
    <font>
      <b/>
      <sz val="8"/>
      <color rgb="FFFF0000"/>
      <name val="Open Sans"/>
    </font>
    <font>
      <b/>
      <sz val="10"/>
      <color rgb="FFFF0000"/>
      <name val="Arial"/>
    </font>
    <font>
      <b/>
      <sz val="8"/>
      <color rgb="FF000000"/>
      <name val="Device font 10cpi"/>
    </font>
    <font>
      <u/>
      <sz val="10"/>
      <color rgb="FF0000FF"/>
      <name val="Arial"/>
    </font>
    <font>
      <u/>
      <sz val="10"/>
      <color rgb="FF0000FF"/>
      <name val="Arial"/>
    </font>
    <font>
      <sz val="8"/>
      <name val="Verdana"/>
    </font>
    <font>
      <sz val="9"/>
      <name val="Arial"/>
    </font>
    <font>
      <u/>
      <sz val="10"/>
      <color rgb="FF0000FF"/>
      <name val="Arial"/>
    </font>
    <font>
      <b/>
      <sz val="11"/>
      <name val="Arial"/>
    </font>
    <font>
      <b/>
      <sz val="9"/>
      <color rgb="FF993300"/>
      <name val="Arial"/>
    </font>
    <font>
      <sz val="10"/>
      <color rgb="FFFFFFFF"/>
      <name val="Arial"/>
    </font>
    <font>
      <b/>
      <sz val="10"/>
      <color rgb="FF800000"/>
      <name val="Arial"/>
    </font>
    <font>
      <u/>
      <sz val="10"/>
      <color rgb="FF0000FF"/>
      <name val="Arial"/>
    </font>
    <font>
      <b/>
      <sz val="16"/>
      <name val="Arial"/>
    </font>
    <font>
      <sz val="11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sz val="11"/>
      <color rgb="FF2B2C33"/>
      <name val="Arial"/>
    </font>
    <font>
      <b/>
      <sz val="9"/>
      <color rgb="FFFF0000"/>
      <name val="MS Sans Serif"/>
    </font>
    <font>
      <b/>
      <sz val="9"/>
      <name val="MS Sans Serif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E5B8B7"/>
        <bgColor rgb="FFE5B8B7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8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center"/>
    </xf>
    <xf numFmtId="165" fontId="35" fillId="6" borderId="1" xfId="0" applyNumberFormat="1" applyFont="1" applyFill="1" applyBorder="1" applyAlignment="1">
      <alignment horizontal="center" vertical="center"/>
    </xf>
    <xf numFmtId="15" fontId="35" fillId="6" borderId="1" xfId="0" applyNumberFormat="1" applyFont="1" applyFill="1" applyBorder="1" applyAlignment="1">
      <alignment horizontal="center" vertical="center"/>
    </xf>
    <xf numFmtId="0" fontId="36" fillId="6" borderId="1" xfId="0" applyFont="1" applyFill="1" applyBorder="1"/>
    <xf numFmtId="43" fontId="35" fillId="6" borderId="1" xfId="0" applyNumberFormat="1" applyFont="1" applyFill="1" applyBorder="1" applyAlignment="1">
      <alignment horizontal="center" vertical="top"/>
    </xf>
    <xf numFmtId="0" fontId="35" fillId="6" borderId="1" xfId="0" applyFont="1" applyFill="1" applyBorder="1" applyAlignment="1">
      <alignment horizontal="center" vertical="top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43" fontId="1" fillId="2" borderId="0" xfId="0" applyNumberFormat="1" applyFont="1" applyFill="1" applyBorder="1"/>
    <xf numFmtId="0" fontId="35" fillId="7" borderId="1" xfId="0" applyFont="1" applyFill="1" applyBorder="1" applyAlignment="1">
      <alignment horizontal="center" vertical="center"/>
    </xf>
    <xf numFmtId="165" fontId="35" fillId="7" borderId="1" xfId="0" applyNumberFormat="1" applyFont="1" applyFill="1" applyBorder="1" applyAlignment="1">
      <alignment horizontal="center" vertical="center"/>
    </xf>
    <xf numFmtId="15" fontId="35" fillId="7" borderId="1" xfId="0" applyNumberFormat="1" applyFont="1" applyFill="1" applyBorder="1" applyAlignment="1">
      <alignment horizontal="center" vertical="center"/>
    </xf>
    <xf numFmtId="0" fontId="36" fillId="7" borderId="1" xfId="0" applyFont="1" applyFill="1" applyBorder="1"/>
    <xf numFmtId="43" fontId="35" fillId="7" borderId="1" xfId="0" applyNumberFormat="1" applyFont="1" applyFill="1" applyBorder="1" applyAlignment="1">
      <alignment horizontal="center" vertical="top"/>
    </xf>
    <xf numFmtId="0" fontId="35" fillId="7" borderId="1" xfId="0" applyFont="1" applyFill="1" applyBorder="1" applyAlignment="1">
      <alignment horizontal="center" vertical="top"/>
    </xf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" fontId="35" fillId="2" borderId="1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166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/>
    </xf>
    <xf numFmtId="16" fontId="36" fillId="2" borderId="1" xfId="0" applyNumberFormat="1" applyFont="1" applyFill="1" applyBorder="1" applyAlignment="1">
      <alignment horizontal="center" vertical="center"/>
    </xf>
    <xf numFmtId="1" fontId="35" fillId="7" borderId="1" xfId="0" applyNumberFormat="1" applyFont="1" applyFill="1" applyBorder="1" applyAlignment="1">
      <alignment horizontal="center" vertical="center"/>
    </xf>
    <xf numFmtId="166" fontId="35" fillId="7" borderId="1" xfId="0" applyNumberFormat="1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left"/>
    </xf>
    <xf numFmtId="1" fontId="35" fillId="8" borderId="1" xfId="0" applyNumberFormat="1" applyFont="1" applyFill="1" applyBorder="1" applyAlignment="1">
      <alignment horizontal="center" vertical="center"/>
    </xf>
    <xf numFmtId="165" fontId="35" fillId="8" borderId="1" xfId="0" applyNumberFormat="1" applyFont="1" applyFill="1" applyBorder="1" applyAlignment="1">
      <alignment horizontal="center" vertical="center"/>
    </xf>
    <xf numFmtId="166" fontId="35" fillId="8" borderId="1" xfId="0" applyNumberFormat="1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left"/>
    </xf>
    <xf numFmtId="0" fontId="35" fillId="8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2" fontId="36" fillId="8" borderId="1" xfId="0" applyNumberFormat="1" applyFont="1" applyFill="1" applyBorder="1" applyAlignment="1">
      <alignment horizontal="center" vertical="center"/>
    </xf>
    <xf numFmtId="10" fontId="36" fillId="8" borderId="1" xfId="0" applyNumberFormat="1" applyFont="1" applyFill="1" applyBorder="1" applyAlignment="1">
      <alignment horizontal="center" vertical="center" wrapText="1"/>
    </xf>
    <xf numFmtId="16" fontId="36" fillId="8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65" fontId="35" fillId="7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8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7" borderId="15" xfId="0" applyFont="1" applyFill="1" applyBorder="1" applyAlignment="1">
      <alignment horizontal="center" vertical="center"/>
    </xf>
    <xf numFmtId="0" fontId="35" fillId="7" borderId="1" xfId="0" applyFont="1" applyFill="1" applyBorder="1"/>
    <xf numFmtId="0" fontId="36" fillId="7" borderId="2" xfId="0" applyFont="1" applyFill="1" applyBorder="1" applyAlignment="1">
      <alignment horizontal="center" vertical="center"/>
    </xf>
    <xf numFmtId="2" fontId="36" fillId="7" borderId="2" xfId="0" applyNumberFormat="1" applyFont="1" applyFill="1" applyBorder="1" applyAlignment="1">
      <alignment horizontal="center" vertical="center"/>
    </xf>
    <xf numFmtId="167" fontId="36" fillId="7" borderId="1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0" fontId="35" fillId="8" borderId="15" xfId="0" applyFont="1" applyFill="1" applyBorder="1" applyAlignment="1">
      <alignment horizontal="center" vertical="center"/>
    </xf>
    <xf numFmtId="0" fontId="36" fillId="8" borderId="1" xfId="0" applyFont="1" applyFill="1" applyBorder="1"/>
    <xf numFmtId="0" fontId="35" fillId="8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167" fontId="36" fillId="8" borderId="1" xfId="0" applyNumberFormat="1" applyFont="1" applyFill="1" applyBorder="1" applyAlignment="1">
      <alignment horizontal="center" vertical="center"/>
    </xf>
    <xf numFmtId="43" fontId="36" fillId="8" borderId="1" xfId="0" applyNumberFormat="1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6" fontId="36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left"/>
    </xf>
    <xf numFmtId="0" fontId="36" fillId="2" borderId="2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0" fontId="36" fillId="8" borderId="15" xfId="0" applyFont="1" applyFill="1" applyBorder="1" applyAlignment="1">
      <alignment horizontal="center" vertical="center"/>
    </xf>
    <xf numFmtId="43" fontId="36" fillId="8" borderId="15" xfId="0" applyNumberFormat="1" applyFont="1" applyFill="1" applyBorder="1" applyAlignment="1">
      <alignment horizontal="center" vertical="center"/>
    </xf>
    <xf numFmtId="16" fontId="36" fillId="8" borderId="15" xfId="0" applyNumberFormat="1" applyFont="1" applyFill="1" applyBorder="1" applyAlignment="1">
      <alignment horizontal="center" vertical="center"/>
    </xf>
    <xf numFmtId="0" fontId="35" fillId="7" borderId="0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165" fontId="35" fillId="8" borderId="1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left"/>
    </xf>
    <xf numFmtId="1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10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9" fontId="1" fillId="10" borderId="1" xfId="0" applyNumberFormat="1" applyFont="1" applyFill="1" applyBorder="1" applyAlignment="1">
      <alignment horizontal="center"/>
    </xf>
    <xf numFmtId="169" fontId="1" fillId="10" borderId="1" xfId="0" applyNumberFormat="1" applyFont="1" applyFill="1" applyBorder="1" applyAlignment="1">
      <alignment horizontal="center" vertical="center" wrapText="1"/>
    </xf>
    <xf numFmtId="15" fontId="1" fillId="10" borderId="1" xfId="0" applyNumberFormat="1" applyFont="1" applyFill="1" applyBorder="1"/>
    <xf numFmtId="1" fontId="1" fillId="11" borderId="1" xfId="0" applyNumberFormat="1" applyFont="1" applyFill="1" applyBorder="1" applyAlignment="1">
      <alignment horizontal="center" vertical="center" wrapText="1"/>
    </xf>
    <xf numFmtId="168" fontId="1" fillId="11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 vertical="center" wrapText="1"/>
    </xf>
    <xf numFmtId="9" fontId="1" fillId="11" borderId="1" xfId="0" applyNumberFormat="1" applyFont="1" applyFill="1" applyBorder="1" applyAlignment="1">
      <alignment horizontal="center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10" fontId="1" fillId="9" borderId="2" xfId="0" applyNumberFormat="1" applyFont="1" applyFill="1" applyBorder="1" applyAlignment="1">
      <alignment horizontal="center" vertical="center" wrapText="1"/>
    </xf>
    <xf numFmtId="168" fontId="1" fillId="9" borderId="2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/>
    </xf>
    <xf numFmtId="168" fontId="1" fillId="10" borderId="1" xfId="0" applyNumberFormat="1" applyFont="1" applyFill="1" applyBorder="1" applyAlignment="1">
      <alignment horizontal="center" vertical="center"/>
    </xf>
    <xf numFmtId="2" fontId="1" fillId="10" borderId="1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8" fontId="1" fillId="10" borderId="2" xfId="0" applyNumberFormat="1" applyFont="1" applyFill="1" applyBorder="1" applyAlignment="1">
      <alignment horizontal="center" vertical="center"/>
    </xf>
    <xf numFmtId="0" fontId="1" fillId="10" borderId="2" xfId="0" applyFont="1" applyFill="1" applyBorder="1"/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65" fontId="35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/>
    </xf>
    <xf numFmtId="165" fontId="35" fillId="7" borderId="2" xfId="0" applyNumberFormat="1" applyFont="1" applyFill="1" applyBorder="1" applyAlignment="1">
      <alignment horizontal="center" vertical="center"/>
    </xf>
    <xf numFmtId="43" fontId="36" fillId="7" borderId="2" xfId="0" applyNumberFormat="1" applyFont="1" applyFill="1" applyBorder="1" applyAlignment="1">
      <alignment horizontal="center" vertical="center"/>
    </xf>
    <xf numFmtId="16" fontId="36" fillId="7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0" sqref="B1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44391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44391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7" t="s">
        <v>16</v>
      </c>
      <c r="B9" s="369" t="s">
        <v>17</v>
      </c>
      <c r="C9" s="369" t="s">
        <v>18</v>
      </c>
      <c r="D9" s="369" t="s">
        <v>19</v>
      </c>
      <c r="E9" s="26" t="s">
        <v>20</v>
      </c>
      <c r="F9" s="26" t="s">
        <v>21</v>
      </c>
      <c r="G9" s="364" t="s">
        <v>22</v>
      </c>
      <c r="H9" s="365"/>
      <c r="I9" s="366"/>
      <c r="J9" s="364" t="s">
        <v>23</v>
      </c>
      <c r="K9" s="365"/>
      <c r="L9" s="366"/>
      <c r="M9" s="26"/>
      <c r="N9" s="27"/>
      <c r="O9" s="27"/>
      <c r="P9" s="27"/>
    </row>
    <row r="10" spans="1:16" ht="59.25" customHeight="1">
      <c r="A10" s="368"/>
      <c r="B10" s="370"/>
      <c r="C10" s="370"/>
      <c r="D10" s="370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44406</v>
      </c>
      <c r="E11" s="35">
        <v>35761.65</v>
      </c>
      <c r="F11" s="35">
        <v>35679.266666666663</v>
      </c>
      <c r="G11" s="36">
        <v>35543.533333333326</v>
      </c>
      <c r="H11" s="36">
        <v>35325.416666666664</v>
      </c>
      <c r="I11" s="36">
        <v>35189.683333333327</v>
      </c>
      <c r="J11" s="36">
        <v>35897.383333333324</v>
      </c>
      <c r="K11" s="36">
        <v>36033.116666666661</v>
      </c>
      <c r="L11" s="36">
        <v>36251.233333333323</v>
      </c>
      <c r="M11" s="37">
        <v>35815</v>
      </c>
      <c r="N11" s="37">
        <v>35461.15</v>
      </c>
      <c r="O11" s="38">
        <v>2087975</v>
      </c>
      <c r="P11" s="39">
        <v>-7.0141061468063551E-2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44406</v>
      </c>
      <c r="E12" s="40">
        <v>15833.8</v>
      </c>
      <c r="F12" s="40">
        <v>15811.533333333333</v>
      </c>
      <c r="G12" s="41">
        <v>15780.516666666666</v>
      </c>
      <c r="H12" s="41">
        <v>15727.233333333334</v>
      </c>
      <c r="I12" s="41">
        <v>15696.216666666667</v>
      </c>
      <c r="J12" s="41">
        <v>15864.816666666666</v>
      </c>
      <c r="K12" s="41">
        <v>15895.833333333332</v>
      </c>
      <c r="L12" s="41">
        <v>15949.116666666665</v>
      </c>
      <c r="M12" s="31">
        <v>15842.55</v>
      </c>
      <c r="N12" s="31">
        <v>15758.25</v>
      </c>
      <c r="O12" s="42">
        <v>10069500</v>
      </c>
      <c r="P12" s="43">
        <v>3.2230264567133099E-3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44406</v>
      </c>
      <c r="E13" s="40">
        <v>16875.150000000001</v>
      </c>
      <c r="F13" s="40">
        <v>16827.133333333335</v>
      </c>
      <c r="G13" s="41">
        <v>16744.816666666669</v>
      </c>
      <c r="H13" s="41">
        <v>16614.483333333334</v>
      </c>
      <c r="I13" s="41">
        <v>16532.166666666668</v>
      </c>
      <c r="J13" s="41">
        <v>16957.466666666671</v>
      </c>
      <c r="K13" s="41">
        <v>17039.783333333336</v>
      </c>
      <c r="L13" s="41">
        <v>17170.116666666672</v>
      </c>
      <c r="M13" s="31">
        <v>16909.45</v>
      </c>
      <c r="N13" s="31">
        <v>16696.8</v>
      </c>
      <c r="O13" s="42">
        <v>9280</v>
      </c>
      <c r="P13" s="43">
        <v>-0.20547945205479451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44406</v>
      </c>
      <c r="E14" s="40">
        <v>858.5</v>
      </c>
      <c r="F14" s="40">
        <v>856.31666666666661</v>
      </c>
      <c r="G14" s="41">
        <v>852.68333333333317</v>
      </c>
      <c r="H14" s="41">
        <v>846.86666666666656</v>
      </c>
      <c r="I14" s="41">
        <v>843.23333333333312</v>
      </c>
      <c r="J14" s="41">
        <v>862.13333333333321</v>
      </c>
      <c r="K14" s="41">
        <v>865.76666666666665</v>
      </c>
      <c r="L14" s="41">
        <v>871.58333333333326</v>
      </c>
      <c r="M14" s="31">
        <v>859.95</v>
      </c>
      <c r="N14" s="31">
        <v>850.5</v>
      </c>
      <c r="O14" s="42">
        <v>3972050</v>
      </c>
      <c r="P14" s="43">
        <v>7.3291657684845871E-3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44406</v>
      </c>
      <c r="E15" s="40">
        <v>230.4</v>
      </c>
      <c r="F15" s="40">
        <v>225.5</v>
      </c>
      <c r="G15" s="41">
        <v>219.6</v>
      </c>
      <c r="H15" s="41">
        <v>208.79999999999998</v>
      </c>
      <c r="I15" s="41">
        <v>202.89999999999998</v>
      </c>
      <c r="J15" s="41">
        <v>236.3</v>
      </c>
      <c r="K15" s="41">
        <v>242.2</v>
      </c>
      <c r="L15" s="41">
        <v>253.00000000000003</v>
      </c>
      <c r="M15" s="31">
        <v>231.4</v>
      </c>
      <c r="N15" s="31">
        <v>214.7</v>
      </c>
      <c r="O15" s="42">
        <v>7779200</v>
      </c>
      <c r="P15" s="43">
        <v>0.31574318381706246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44406</v>
      </c>
      <c r="E16" s="40">
        <v>2092</v>
      </c>
      <c r="F16" s="40">
        <v>2090.2000000000003</v>
      </c>
      <c r="G16" s="41">
        <v>2079.8000000000006</v>
      </c>
      <c r="H16" s="41">
        <v>2067.6000000000004</v>
      </c>
      <c r="I16" s="41">
        <v>2057.2000000000007</v>
      </c>
      <c r="J16" s="41">
        <v>2102.4000000000005</v>
      </c>
      <c r="K16" s="41">
        <v>2112.8000000000002</v>
      </c>
      <c r="L16" s="41">
        <v>2125.0000000000005</v>
      </c>
      <c r="M16" s="31">
        <v>2100.6</v>
      </c>
      <c r="N16" s="31">
        <v>2078</v>
      </c>
      <c r="O16" s="42">
        <v>3223500</v>
      </c>
      <c r="P16" s="43">
        <v>2.7246653919694074E-2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44406</v>
      </c>
      <c r="E17" s="40">
        <v>1423.6</v>
      </c>
      <c r="F17" s="40">
        <v>1416.3666666666668</v>
      </c>
      <c r="G17" s="41">
        <v>1395.8833333333337</v>
      </c>
      <c r="H17" s="41">
        <v>1368.166666666667</v>
      </c>
      <c r="I17" s="41">
        <v>1347.6833333333338</v>
      </c>
      <c r="J17" s="41">
        <v>1444.0833333333335</v>
      </c>
      <c r="K17" s="41">
        <v>1464.5666666666666</v>
      </c>
      <c r="L17" s="41">
        <v>1492.2833333333333</v>
      </c>
      <c r="M17" s="31">
        <v>1436.85</v>
      </c>
      <c r="N17" s="31">
        <v>1388.65</v>
      </c>
      <c r="O17" s="42">
        <v>16132000</v>
      </c>
      <c r="P17" s="43">
        <v>-7.2004431041910273E-3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44406</v>
      </c>
      <c r="E18" s="40">
        <v>705.8</v>
      </c>
      <c r="F18" s="40">
        <v>711.48333333333323</v>
      </c>
      <c r="G18" s="41">
        <v>696.91666666666652</v>
      </c>
      <c r="H18" s="41">
        <v>688.0333333333333</v>
      </c>
      <c r="I18" s="41">
        <v>673.46666666666658</v>
      </c>
      <c r="J18" s="41">
        <v>720.36666666666645</v>
      </c>
      <c r="K18" s="41">
        <v>734.93333333333328</v>
      </c>
      <c r="L18" s="41">
        <v>743.81666666666638</v>
      </c>
      <c r="M18" s="31">
        <v>726.05</v>
      </c>
      <c r="N18" s="31">
        <v>702.6</v>
      </c>
      <c r="O18" s="42">
        <v>87083750</v>
      </c>
      <c r="P18" s="43">
        <v>2.3325842036457645E-2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44406</v>
      </c>
      <c r="E19" s="40">
        <v>3367.85</v>
      </c>
      <c r="F19" s="40">
        <v>3364.9499999999994</v>
      </c>
      <c r="G19" s="41">
        <v>3347.8499999999985</v>
      </c>
      <c r="H19" s="41">
        <v>3327.849999999999</v>
      </c>
      <c r="I19" s="41">
        <v>3310.7499999999982</v>
      </c>
      <c r="J19" s="41">
        <v>3384.9499999999989</v>
      </c>
      <c r="K19" s="41">
        <v>3402.05</v>
      </c>
      <c r="L19" s="41">
        <v>3422.0499999999993</v>
      </c>
      <c r="M19" s="31">
        <v>3382.05</v>
      </c>
      <c r="N19" s="31">
        <v>3344.95</v>
      </c>
      <c r="O19" s="42">
        <v>522800</v>
      </c>
      <c r="P19" s="43">
        <v>1.3571151609150834E-2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44406</v>
      </c>
      <c r="E20" s="40">
        <v>733.35</v>
      </c>
      <c r="F20" s="40">
        <v>734.11666666666679</v>
      </c>
      <c r="G20" s="41">
        <v>730.28333333333353</v>
      </c>
      <c r="H20" s="41">
        <v>727.2166666666667</v>
      </c>
      <c r="I20" s="41">
        <v>723.38333333333344</v>
      </c>
      <c r="J20" s="41">
        <v>737.18333333333362</v>
      </c>
      <c r="K20" s="41">
        <v>741.01666666666688</v>
      </c>
      <c r="L20" s="41">
        <v>744.08333333333371</v>
      </c>
      <c r="M20" s="31">
        <v>737.95</v>
      </c>
      <c r="N20" s="31">
        <v>731.05</v>
      </c>
      <c r="O20" s="42">
        <v>10453000</v>
      </c>
      <c r="P20" s="43">
        <v>2.7820414428242515E-3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44406</v>
      </c>
      <c r="E21" s="40">
        <v>370.5</v>
      </c>
      <c r="F21" s="40">
        <v>371.40000000000003</v>
      </c>
      <c r="G21" s="41">
        <v>368.10000000000008</v>
      </c>
      <c r="H21" s="41">
        <v>365.70000000000005</v>
      </c>
      <c r="I21" s="41">
        <v>362.40000000000009</v>
      </c>
      <c r="J21" s="41">
        <v>373.80000000000007</v>
      </c>
      <c r="K21" s="41">
        <v>377.1</v>
      </c>
      <c r="L21" s="41">
        <v>379.50000000000006</v>
      </c>
      <c r="M21" s="31">
        <v>374.7</v>
      </c>
      <c r="N21" s="31">
        <v>369</v>
      </c>
      <c r="O21" s="42">
        <v>20115000</v>
      </c>
      <c r="P21" s="43">
        <v>-1.9019751280175568E-2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44406</v>
      </c>
      <c r="E22" s="40">
        <v>955.55</v>
      </c>
      <c r="F22" s="40">
        <v>963.15</v>
      </c>
      <c r="G22" s="41">
        <v>946.3</v>
      </c>
      <c r="H22" s="41">
        <v>937.05</v>
      </c>
      <c r="I22" s="41">
        <v>920.19999999999993</v>
      </c>
      <c r="J22" s="41">
        <v>972.4</v>
      </c>
      <c r="K22" s="41">
        <v>989.25000000000011</v>
      </c>
      <c r="L22" s="41">
        <v>998.5</v>
      </c>
      <c r="M22" s="31">
        <v>980</v>
      </c>
      <c r="N22" s="31">
        <v>953.9</v>
      </c>
      <c r="O22" s="42">
        <v>1534500</v>
      </c>
      <c r="P22" s="43">
        <v>8.8568084276238787E-2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44406</v>
      </c>
      <c r="E23" s="40">
        <v>3757.6</v>
      </c>
      <c r="F23" s="40">
        <v>3755.6166666666668</v>
      </c>
      <c r="G23" s="41">
        <v>3733.9833333333336</v>
      </c>
      <c r="H23" s="41">
        <v>3710.3666666666668</v>
      </c>
      <c r="I23" s="41">
        <v>3688.7333333333336</v>
      </c>
      <c r="J23" s="41">
        <v>3779.2333333333336</v>
      </c>
      <c r="K23" s="41">
        <v>3800.8666666666668</v>
      </c>
      <c r="L23" s="41">
        <v>3824.4833333333336</v>
      </c>
      <c r="M23" s="31">
        <v>3777.25</v>
      </c>
      <c r="N23" s="31">
        <v>3732</v>
      </c>
      <c r="O23" s="42">
        <v>1986000</v>
      </c>
      <c r="P23" s="43">
        <v>-1.7682700630641771E-2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44406</v>
      </c>
      <c r="E24" s="40">
        <v>233.2</v>
      </c>
      <c r="F24" s="40">
        <v>231.79999999999998</v>
      </c>
      <c r="G24" s="41">
        <v>228.59999999999997</v>
      </c>
      <c r="H24" s="41">
        <v>223.99999999999997</v>
      </c>
      <c r="I24" s="41">
        <v>220.79999999999995</v>
      </c>
      <c r="J24" s="41">
        <v>236.39999999999998</v>
      </c>
      <c r="K24" s="41">
        <v>239.59999999999997</v>
      </c>
      <c r="L24" s="41">
        <v>244.2</v>
      </c>
      <c r="M24" s="31">
        <v>235</v>
      </c>
      <c r="N24" s="31">
        <v>227.2</v>
      </c>
      <c r="O24" s="42">
        <v>17455000</v>
      </c>
      <c r="P24" s="43">
        <v>4.599250936329588E-2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44406</v>
      </c>
      <c r="E25" s="40">
        <v>127.25</v>
      </c>
      <c r="F25" s="40">
        <v>127.15000000000002</v>
      </c>
      <c r="G25" s="41">
        <v>126.50000000000004</v>
      </c>
      <c r="H25" s="41">
        <v>125.75000000000003</v>
      </c>
      <c r="I25" s="41">
        <v>125.10000000000005</v>
      </c>
      <c r="J25" s="41">
        <v>127.90000000000003</v>
      </c>
      <c r="K25" s="41">
        <v>128.55000000000001</v>
      </c>
      <c r="L25" s="41">
        <v>129.30000000000001</v>
      </c>
      <c r="M25" s="31">
        <v>127.8</v>
      </c>
      <c r="N25" s="31">
        <v>126.4</v>
      </c>
      <c r="O25" s="42">
        <v>38092500</v>
      </c>
      <c r="P25" s="43">
        <v>-5.1434334379202154E-2</v>
      </c>
    </row>
    <row r="26" spans="1:16" ht="12.75" customHeight="1">
      <c r="A26" s="31">
        <v>16</v>
      </c>
      <c r="B26" s="32" t="s">
        <v>57</v>
      </c>
      <c r="C26" s="33" t="s">
        <v>58</v>
      </c>
      <c r="D26" s="34">
        <v>44406</v>
      </c>
      <c r="E26" s="40">
        <v>3007.85</v>
      </c>
      <c r="F26" s="40">
        <v>3011.6833333333329</v>
      </c>
      <c r="G26" s="41">
        <v>2994.1666666666661</v>
      </c>
      <c r="H26" s="41">
        <v>2980.4833333333331</v>
      </c>
      <c r="I26" s="41">
        <v>2962.9666666666662</v>
      </c>
      <c r="J26" s="41">
        <v>3025.3666666666659</v>
      </c>
      <c r="K26" s="41">
        <v>3042.8833333333332</v>
      </c>
      <c r="L26" s="41">
        <v>3056.5666666666657</v>
      </c>
      <c r="M26" s="31">
        <v>3029.2</v>
      </c>
      <c r="N26" s="31">
        <v>2998</v>
      </c>
      <c r="O26" s="42">
        <v>3788100</v>
      </c>
      <c r="P26" s="43">
        <v>-9.8800282286520824E-3</v>
      </c>
    </row>
    <row r="27" spans="1:16" ht="12.75" customHeight="1">
      <c r="A27" s="31">
        <v>17</v>
      </c>
      <c r="B27" s="32" t="s">
        <v>59</v>
      </c>
      <c r="C27" s="33" t="s">
        <v>60</v>
      </c>
      <c r="D27" s="34">
        <v>44406</v>
      </c>
      <c r="E27" s="40">
        <v>1184.45</v>
      </c>
      <c r="F27" s="40">
        <v>1189.5500000000002</v>
      </c>
      <c r="G27" s="41">
        <v>1175.4500000000003</v>
      </c>
      <c r="H27" s="41">
        <v>1166.45</v>
      </c>
      <c r="I27" s="41">
        <v>1152.3500000000001</v>
      </c>
      <c r="J27" s="41">
        <v>1198.5500000000004</v>
      </c>
      <c r="K27" s="41">
        <v>1212.6500000000003</v>
      </c>
      <c r="L27" s="41">
        <v>1221.6500000000005</v>
      </c>
      <c r="M27" s="31">
        <v>1203.6500000000001</v>
      </c>
      <c r="N27" s="31">
        <v>1180.55</v>
      </c>
      <c r="O27" s="42">
        <v>2953500</v>
      </c>
      <c r="P27" s="43">
        <v>-4.386532858530269E-2</v>
      </c>
    </row>
    <row r="28" spans="1:16" ht="12.75" customHeight="1">
      <c r="A28" s="31">
        <v>18</v>
      </c>
      <c r="B28" s="32" t="s">
        <v>48</v>
      </c>
      <c r="C28" s="33" t="s">
        <v>61</v>
      </c>
      <c r="D28" s="34">
        <v>44406</v>
      </c>
      <c r="E28" s="40">
        <v>960.4</v>
      </c>
      <c r="F28" s="40">
        <v>956.4666666666667</v>
      </c>
      <c r="G28" s="41">
        <v>944.43333333333339</v>
      </c>
      <c r="H28" s="41">
        <v>928.4666666666667</v>
      </c>
      <c r="I28" s="41">
        <v>916.43333333333339</v>
      </c>
      <c r="J28" s="41">
        <v>972.43333333333339</v>
      </c>
      <c r="K28" s="41">
        <v>984.4666666666667</v>
      </c>
      <c r="L28" s="41">
        <v>1000.4333333333334</v>
      </c>
      <c r="M28" s="31">
        <v>968.5</v>
      </c>
      <c r="N28" s="31">
        <v>940.5</v>
      </c>
      <c r="O28" s="42">
        <v>11031800</v>
      </c>
      <c r="P28" s="43">
        <v>1.1785503830288745E-4</v>
      </c>
    </row>
    <row r="29" spans="1:16" ht="12.75" customHeight="1">
      <c r="A29" s="31">
        <v>19</v>
      </c>
      <c r="B29" s="32" t="s">
        <v>59</v>
      </c>
      <c r="C29" s="33" t="s">
        <v>62</v>
      </c>
      <c r="D29" s="34">
        <v>44406</v>
      </c>
      <c r="E29" s="40">
        <v>771.8</v>
      </c>
      <c r="F29" s="40">
        <v>768.30000000000007</v>
      </c>
      <c r="G29" s="41">
        <v>761.75000000000011</v>
      </c>
      <c r="H29" s="41">
        <v>751.7</v>
      </c>
      <c r="I29" s="41">
        <v>745.15000000000009</v>
      </c>
      <c r="J29" s="41">
        <v>778.35000000000014</v>
      </c>
      <c r="K29" s="41">
        <v>784.90000000000009</v>
      </c>
      <c r="L29" s="41">
        <v>794.95000000000016</v>
      </c>
      <c r="M29" s="31">
        <v>774.85</v>
      </c>
      <c r="N29" s="31">
        <v>758.25</v>
      </c>
      <c r="O29" s="42">
        <v>32616000</v>
      </c>
      <c r="P29" s="43">
        <v>3.200820138967992E-2</v>
      </c>
    </row>
    <row r="30" spans="1:16" ht="12.75" customHeight="1">
      <c r="A30" s="31">
        <v>20</v>
      </c>
      <c r="B30" s="32" t="s">
        <v>50</v>
      </c>
      <c r="C30" s="33" t="s">
        <v>63</v>
      </c>
      <c r="D30" s="34">
        <v>44406</v>
      </c>
      <c r="E30" s="40">
        <v>3984.3</v>
      </c>
      <c r="F30" s="40">
        <v>3998.4166666666665</v>
      </c>
      <c r="G30" s="41">
        <v>3957.9333333333329</v>
      </c>
      <c r="H30" s="41">
        <v>3931.5666666666666</v>
      </c>
      <c r="I30" s="41">
        <v>3891.083333333333</v>
      </c>
      <c r="J30" s="41">
        <v>4024.7833333333328</v>
      </c>
      <c r="K30" s="41">
        <v>4065.2666666666664</v>
      </c>
      <c r="L30" s="41">
        <v>4091.6333333333328</v>
      </c>
      <c r="M30" s="31">
        <v>4038.9</v>
      </c>
      <c r="N30" s="31">
        <v>3972.05</v>
      </c>
      <c r="O30" s="42">
        <v>2001750</v>
      </c>
      <c r="P30" s="43">
        <v>3.3961776859504134E-2</v>
      </c>
    </row>
    <row r="31" spans="1:16" ht="12.75" customHeight="1">
      <c r="A31" s="31">
        <v>21</v>
      </c>
      <c r="B31" s="32" t="s">
        <v>64</v>
      </c>
      <c r="C31" s="33" t="s">
        <v>65</v>
      </c>
      <c r="D31" s="34">
        <v>44406</v>
      </c>
      <c r="E31" s="40">
        <v>12916.8</v>
      </c>
      <c r="F31" s="40">
        <v>12921.583333333334</v>
      </c>
      <c r="G31" s="41">
        <v>12814.216666666667</v>
      </c>
      <c r="H31" s="41">
        <v>12711.633333333333</v>
      </c>
      <c r="I31" s="41">
        <v>12604.266666666666</v>
      </c>
      <c r="J31" s="41">
        <v>13024.166666666668</v>
      </c>
      <c r="K31" s="41">
        <v>13131.533333333333</v>
      </c>
      <c r="L31" s="41">
        <v>13234.116666666669</v>
      </c>
      <c r="M31" s="31">
        <v>13028.95</v>
      </c>
      <c r="N31" s="31">
        <v>12819</v>
      </c>
      <c r="O31" s="42">
        <v>698100</v>
      </c>
      <c r="P31" s="43">
        <v>-4.9136786188579015E-2</v>
      </c>
    </row>
    <row r="32" spans="1:16" ht="12.75" customHeight="1">
      <c r="A32" s="31">
        <v>22</v>
      </c>
      <c r="B32" s="32" t="s">
        <v>64</v>
      </c>
      <c r="C32" s="33" t="s">
        <v>66</v>
      </c>
      <c r="D32" s="34">
        <v>44406</v>
      </c>
      <c r="E32" s="40">
        <v>6182.35</v>
      </c>
      <c r="F32" s="40">
        <v>6197.9333333333334</v>
      </c>
      <c r="G32" s="41">
        <v>6146.9666666666672</v>
      </c>
      <c r="H32" s="41">
        <v>6111.5833333333339</v>
      </c>
      <c r="I32" s="41">
        <v>6060.6166666666677</v>
      </c>
      <c r="J32" s="41">
        <v>6233.3166666666666</v>
      </c>
      <c r="K32" s="41">
        <v>6284.2833333333319</v>
      </c>
      <c r="L32" s="41">
        <v>6319.6666666666661</v>
      </c>
      <c r="M32" s="31">
        <v>6248.9</v>
      </c>
      <c r="N32" s="31">
        <v>6162.55</v>
      </c>
      <c r="O32" s="42">
        <v>4282000</v>
      </c>
      <c r="P32" s="43">
        <v>4.692632566870014E-3</v>
      </c>
    </row>
    <row r="33" spans="1:16" ht="12.75" customHeight="1">
      <c r="A33" s="31">
        <v>23</v>
      </c>
      <c r="B33" s="32" t="s">
        <v>50</v>
      </c>
      <c r="C33" s="33" t="s">
        <v>67</v>
      </c>
      <c r="D33" s="34">
        <v>44406</v>
      </c>
      <c r="E33" s="40">
        <v>2317.1</v>
      </c>
      <c r="F33" s="40">
        <v>2330.8000000000002</v>
      </c>
      <c r="G33" s="41">
        <v>2299.6000000000004</v>
      </c>
      <c r="H33" s="41">
        <v>2282.1000000000004</v>
      </c>
      <c r="I33" s="41">
        <v>2250.9000000000005</v>
      </c>
      <c r="J33" s="41">
        <v>2348.3000000000002</v>
      </c>
      <c r="K33" s="41">
        <v>2379.5</v>
      </c>
      <c r="L33" s="41">
        <v>2397</v>
      </c>
      <c r="M33" s="31">
        <v>2362</v>
      </c>
      <c r="N33" s="31">
        <v>2313.3000000000002</v>
      </c>
      <c r="O33" s="42">
        <v>1068000</v>
      </c>
      <c r="P33" s="43">
        <v>7.1671067521689932E-3</v>
      </c>
    </row>
    <row r="34" spans="1:16" ht="12.75" customHeight="1">
      <c r="A34" s="31">
        <v>24</v>
      </c>
      <c r="B34" s="32" t="s">
        <v>59</v>
      </c>
      <c r="C34" s="33" t="s">
        <v>68</v>
      </c>
      <c r="D34" s="34">
        <v>44406</v>
      </c>
      <c r="E34" s="40">
        <v>316.8</v>
      </c>
      <c r="F34" s="40">
        <v>316.9666666666667</v>
      </c>
      <c r="G34" s="41">
        <v>314.83333333333337</v>
      </c>
      <c r="H34" s="41">
        <v>312.86666666666667</v>
      </c>
      <c r="I34" s="41">
        <v>310.73333333333335</v>
      </c>
      <c r="J34" s="41">
        <v>318.93333333333339</v>
      </c>
      <c r="K34" s="41">
        <v>321.06666666666672</v>
      </c>
      <c r="L34" s="41">
        <v>323.03333333333342</v>
      </c>
      <c r="M34" s="31">
        <v>319.10000000000002</v>
      </c>
      <c r="N34" s="31">
        <v>315</v>
      </c>
      <c r="O34" s="42">
        <v>18655200</v>
      </c>
      <c r="P34" s="43">
        <v>5.9206056488401437E-3</v>
      </c>
    </row>
    <row r="35" spans="1:16" ht="12.75" customHeight="1">
      <c r="A35" s="31">
        <v>25</v>
      </c>
      <c r="B35" s="32" t="s">
        <v>59</v>
      </c>
      <c r="C35" s="33" t="s">
        <v>69</v>
      </c>
      <c r="D35" s="34">
        <v>44406</v>
      </c>
      <c r="E35" s="40">
        <v>84.95</v>
      </c>
      <c r="F35" s="40">
        <v>84.750000000000014</v>
      </c>
      <c r="G35" s="41">
        <v>84.350000000000023</v>
      </c>
      <c r="H35" s="41">
        <v>83.750000000000014</v>
      </c>
      <c r="I35" s="41">
        <v>83.350000000000023</v>
      </c>
      <c r="J35" s="41">
        <v>85.350000000000023</v>
      </c>
      <c r="K35" s="41">
        <v>85.750000000000028</v>
      </c>
      <c r="L35" s="41">
        <v>86.350000000000023</v>
      </c>
      <c r="M35" s="31">
        <v>85.15</v>
      </c>
      <c r="N35" s="31">
        <v>84.15</v>
      </c>
      <c r="O35" s="42">
        <v>167625900</v>
      </c>
      <c r="P35" s="43">
        <v>-9.8825155494125776E-3</v>
      </c>
    </row>
    <row r="36" spans="1:16" ht="12.75" customHeight="1">
      <c r="A36" s="31">
        <v>26</v>
      </c>
      <c r="B36" s="32" t="s">
        <v>57</v>
      </c>
      <c r="C36" s="33" t="s">
        <v>70</v>
      </c>
      <c r="D36" s="34">
        <v>44406</v>
      </c>
      <c r="E36" s="40">
        <v>1575.6</v>
      </c>
      <c r="F36" s="40">
        <v>1574.7833333333335</v>
      </c>
      <c r="G36" s="41">
        <v>1563.616666666667</v>
      </c>
      <c r="H36" s="41">
        <v>1551.6333333333334</v>
      </c>
      <c r="I36" s="41">
        <v>1540.4666666666669</v>
      </c>
      <c r="J36" s="41">
        <v>1586.7666666666671</v>
      </c>
      <c r="K36" s="41">
        <v>1597.9333333333336</v>
      </c>
      <c r="L36" s="41">
        <v>1609.9166666666672</v>
      </c>
      <c r="M36" s="31">
        <v>1585.95</v>
      </c>
      <c r="N36" s="31">
        <v>1562.8</v>
      </c>
      <c r="O36" s="42">
        <v>1743500</v>
      </c>
      <c r="P36" s="43">
        <v>3.5271064663618547E-2</v>
      </c>
    </row>
    <row r="37" spans="1:16" ht="12.75" customHeight="1">
      <c r="A37" s="31">
        <v>27</v>
      </c>
      <c r="B37" s="32" t="s">
        <v>71</v>
      </c>
      <c r="C37" s="33" t="s">
        <v>72</v>
      </c>
      <c r="D37" s="34">
        <v>44406</v>
      </c>
      <c r="E37" s="40">
        <v>182.15</v>
      </c>
      <c r="F37" s="40">
        <v>182.5</v>
      </c>
      <c r="G37" s="41">
        <v>180.25</v>
      </c>
      <c r="H37" s="41">
        <v>178.35</v>
      </c>
      <c r="I37" s="41">
        <v>176.1</v>
      </c>
      <c r="J37" s="41">
        <v>184.4</v>
      </c>
      <c r="K37" s="41">
        <v>186.65</v>
      </c>
      <c r="L37" s="41">
        <v>188.55</v>
      </c>
      <c r="M37" s="31">
        <v>184.75</v>
      </c>
      <c r="N37" s="31">
        <v>180.6</v>
      </c>
      <c r="O37" s="42">
        <v>24095800</v>
      </c>
      <c r="P37" s="43">
        <v>-8.1338964492413575E-3</v>
      </c>
    </row>
    <row r="38" spans="1:16" ht="12.75" customHeight="1">
      <c r="A38" s="31">
        <v>28</v>
      </c>
      <c r="B38" s="32" t="s">
        <v>57</v>
      </c>
      <c r="C38" s="33" t="s">
        <v>73</v>
      </c>
      <c r="D38" s="34">
        <v>44406</v>
      </c>
      <c r="E38" s="40">
        <v>841.5</v>
      </c>
      <c r="F38" s="40">
        <v>842.29999999999984</v>
      </c>
      <c r="G38" s="41">
        <v>837.24999999999966</v>
      </c>
      <c r="H38" s="41">
        <v>832.99999999999977</v>
      </c>
      <c r="I38" s="41">
        <v>827.94999999999959</v>
      </c>
      <c r="J38" s="41">
        <v>846.54999999999973</v>
      </c>
      <c r="K38" s="41">
        <v>851.59999999999991</v>
      </c>
      <c r="L38" s="41">
        <v>855.8499999999998</v>
      </c>
      <c r="M38" s="31">
        <v>847.35</v>
      </c>
      <c r="N38" s="31">
        <v>838.05</v>
      </c>
      <c r="O38" s="42">
        <v>3248300</v>
      </c>
      <c r="P38" s="43">
        <v>3.8326300984528834E-2</v>
      </c>
    </row>
    <row r="39" spans="1:16" ht="12.75" customHeight="1">
      <c r="A39" s="31">
        <v>29</v>
      </c>
      <c r="B39" s="32" t="s">
        <v>50</v>
      </c>
      <c r="C39" s="33" t="s">
        <v>74</v>
      </c>
      <c r="D39" s="34">
        <v>44406</v>
      </c>
      <c r="E39" s="40">
        <v>819.2</v>
      </c>
      <c r="F39" s="40">
        <v>820.08333333333337</v>
      </c>
      <c r="G39" s="41">
        <v>808.51666666666677</v>
      </c>
      <c r="H39" s="41">
        <v>797.83333333333337</v>
      </c>
      <c r="I39" s="41">
        <v>786.26666666666677</v>
      </c>
      <c r="J39" s="41">
        <v>830.76666666666677</v>
      </c>
      <c r="K39" s="41">
        <v>842.33333333333337</v>
      </c>
      <c r="L39" s="41">
        <v>853.01666666666677</v>
      </c>
      <c r="M39" s="31">
        <v>831.65</v>
      </c>
      <c r="N39" s="31">
        <v>809.4</v>
      </c>
      <c r="O39" s="42">
        <v>5692500</v>
      </c>
      <c r="P39" s="43">
        <v>-7.5836820083682007E-3</v>
      </c>
    </row>
    <row r="40" spans="1:16" ht="12.75" customHeight="1">
      <c r="A40" s="31">
        <v>30</v>
      </c>
      <c r="B40" s="32" t="s">
        <v>75</v>
      </c>
      <c r="C40" s="33" t="s">
        <v>76</v>
      </c>
      <c r="D40" s="34">
        <v>44406</v>
      </c>
      <c r="E40" s="40">
        <v>532.29999999999995</v>
      </c>
      <c r="F40" s="40">
        <v>533.11666666666667</v>
      </c>
      <c r="G40" s="41">
        <v>529.0333333333333</v>
      </c>
      <c r="H40" s="41">
        <v>525.76666666666665</v>
      </c>
      <c r="I40" s="41">
        <v>521.68333333333328</v>
      </c>
      <c r="J40" s="41">
        <v>536.38333333333333</v>
      </c>
      <c r="K40" s="41">
        <v>540.46666666666658</v>
      </c>
      <c r="L40" s="41">
        <v>543.73333333333335</v>
      </c>
      <c r="M40" s="31">
        <v>537.20000000000005</v>
      </c>
      <c r="N40" s="31">
        <v>529.85</v>
      </c>
      <c r="O40" s="42">
        <v>111406137</v>
      </c>
      <c r="P40" s="43">
        <v>3.60174084140668E-3</v>
      </c>
    </row>
    <row r="41" spans="1:16" ht="12.75" customHeight="1">
      <c r="A41" s="31">
        <v>31</v>
      </c>
      <c r="B41" s="32" t="s">
        <v>71</v>
      </c>
      <c r="C41" s="33" t="s">
        <v>77</v>
      </c>
      <c r="D41" s="34">
        <v>44406</v>
      </c>
      <c r="E41" s="40">
        <v>66.55</v>
      </c>
      <c r="F41" s="40">
        <v>66.649999999999991</v>
      </c>
      <c r="G41" s="41">
        <v>66.199999999999989</v>
      </c>
      <c r="H41" s="41">
        <v>65.849999999999994</v>
      </c>
      <c r="I41" s="41">
        <v>65.399999999999991</v>
      </c>
      <c r="J41" s="41">
        <v>66.999999999999986</v>
      </c>
      <c r="K41" s="41">
        <v>67.45</v>
      </c>
      <c r="L41" s="41">
        <v>67.799999999999983</v>
      </c>
      <c r="M41" s="31">
        <v>67.099999999999994</v>
      </c>
      <c r="N41" s="31">
        <v>66.3</v>
      </c>
      <c r="O41" s="42">
        <v>115363500</v>
      </c>
      <c r="P41" s="43">
        <v>1.1973841761075804E-2</v>
      </c>
    </row>
    <row r="42" spans="1:16" ht="12.75" customHeight="1">
      <c r="A42" s="31">
        <v>32</v>
      </c>
      <c r="B42" s="32" t="s">
        <v>48</v>
      </c>
      <c r="C42" s="33" t="s">
        <v>78</v>
      </c>
      <c r="D42" s="34">
        <v>44406</v>
      </c>
      <c r="E42" s="40">
        <v>389.4</v>
      </c>
      <c r="F42" s="40">
        <v>389.25</v>
      </c>
      <c r="G42" s="41">
        <v>387.85</v>
      </c>
      <c r="H42" s="41">
        <v>386.3</v>
      </c>
      <c r="I42" s="41">
        <v>384.90000000000003</v>
      </c>
      <c r="J42" s="41">
        <v>390.8</v>
      </c>
      <c r="K42" s="41">
        <v>392.2</v>
      </c>
      <c r="L42" s="41">
        <v>393.75</v>
      </c>
      <c r="M42" s="31">
        <v>390.65</v>
      </c>
      <c r="N42" s="31">
        <v>387.7</v>
      </c>
      <c r="O42" s="42">
        <v>17316700</v>
      </c>
      <c r="P42" s="43">
        <v>1.4963602049069831E-2</v>
      </c>
    </row>
    <row r="43" spans="1:16" ht="12.75" customHeight="1">
      <c r="A43" s="31">
        <v>33</v>
      </c>
      <c r="B43" s="32" t="s">
        <v>50</v>
      </c>
      <c r="C43" s="33" t="s">
        <v>79</v>
      </c>
      <c r="D43" s="34">
        <v>44406</v>
      </c>
      <c r="E43" s="40">
        <v>15268.9</v>
      </c>
      <c r="F43" s="40">
        <v>15340.183333333334</v>
      </c>
      <c r="G43" s="41">
        <v>15090.366666666669</v>
      </c>
      <c r="H43" s="41">
        <v>14911.833333333334</v>
      </c>
      <c r="I43" s="41">
        <v>14662.016666666668</v>
      </c>
      <c r="J43" s="41">
        <v>15518.716666666669</v>
      </c>
      <c r="K43" s="41">
        <v>15768.533333333335</v>
      </c>
      <c r="L43" s="41">
        <v>15947.066666666669</v>
      </c>
      <c r="M43" s="31">
        <v>15590</v>
      </c>
      <c r="N43" s="31">
        <v>15161.65</v>
      </c>
      <c r="O43" s="42">
        <v>150000</v>
      </c>
      <c r="P43" s="43">
        <v>4.6755059316120028E-2</v>
      </c>
    </row>
    <row r="44" spans="1:16" ht="12.75" customHeight="1">
      <c r="A44" s="31">
        <v>34</v>
      </c>
      <c r="B44" s="32" t="s">
        <v>80</v>
      </c>
      <c r="C44" s="33" t="s">
        <v>81</v>
      </c>
      <c r="D44" s="34">
        <v>44406</v>
      </c>
      <c r="E44" s="40">
        <v>452.35</v>
      </c>
      <c r="F44" s="40">
        <v>453.4666666666667</v>
      </c>
      <c r="G44" s="41">
        <v>450.73333333333341</v>
      </c>
      <c r="H44" s="41">
        <v>449.11666666666673</v>
      </c>
      <c r="I44" s="41">
        <v>446.38333333333344</v>
      </c>
      <c r="J44" s="41">
        <v>455.08333333333337</v>
      </c>
      <c r="K44" s="41">
        <v>457.81666666666672</v>
      </c>
      <c r="L44" s="41">
        <v>459.43333333333334</v>
      </c>
      <c r="M44" s="31">
        <v>456.2</v>
      </c>
      <c r="N44" s="31">
        <v>451.85</v>
      </c>
      <c r="O44" s="42">
        <v>36279000</v>
      </c>
      <c r="P44" s="43">
        <v>1.4292184590609431E-2</v>
      </c>
    </row>
    <row r="45" spans="1:16" ht="12.75" customHeight="1">
      <c r="A45" s="31">
        <v>35</v>
      </c>
      <c r="B45" s="32" t="s">
        <v>57</v>
      </c>
      <c r="C45" s="33" t="s">
        <v>82</v>
      </c>
      <c r="D45" s="34">
        <v>44406</v>
      </c>
      <c r="E45" s="40">
        <v>3495.5</v>
      </c>
      <c r="F45" s="40">
        <v>3492.3833333333332</v>
      </c>
      <c r="G45" s="41">
        <v>3479.2666666666664</v>
      </c>
      <c r="H45" s="41">
        <v>3463.0333333333333</v>
      </c>
      <c r="I45" s="41">
        <v>3449.9166666666665</v>
      </c>
      <c r="J45" s="41">
        <v>3508.6166666666663</v>
      </c>
      <c r="K45" s="41">
        <v>3521.7333333333331</v>
      </c>
      <c r="L45" s="41">
        <v>3537.9666666666662</v>
      </c>
      <c r="M45" s="31">
        <v>3505.5</v>
      </c>
      <c r="N45" s="31">
        <v>3476.15</v>
      </c>
      <c r="O45" s="42">
        <v>2370200</v>
      </c>
      <c r="P45" s="43">
        <v>-1.6269610691458453E-2</v>
      </c>
    </row>
    <row r="46" spans="1:16" ht="12.75" customHeight="1">
      <c r="A46" s="31">
        <v>36</v>
      </c>
      <c r="B46" s="32" t="s">
        <v>48</v>
      </c>
      <c r="C46" s="33" t="s">
        <v>83</v>
      </c>
      <c r="D46" s="34">
        <v>44406</v>
      </c>
      <c r="E46" s="40">
        <v>644.04999999999995</v>
      </c>
      <c r="F46" s="40">
        <v>644.16666666666663</v>
      </c>
      <c r="G46" s="41">
        <v>639.0333333333333</v>
      </c>
      <c r="H46" s="41">
        <v>634.01666666666665</v>
      </c>
      <c r="I46" s="41">
        <v>628.88333333333333</v>
      </c>
      <c r="J46" s="41">
        <v>649.18333333333328</v>
      </c>
      <c r="K46" s="41">
        <v>654.31666666666672</v>
      </c>
      <c r="L46" s="41">
        <v>659.33333333333326</v>
      </c>
      <c r="M46" s="31">
        <v>649.29999999999995</v>
      </c>
      <c r="N46" s="31">
        <v>639.15</v>
      </c>
      <c r="O46" s="42">
        <v>25555200</v>
      </c>
      <c r="P46" s="43">
        <v>1.0350526224232409E-2</v>
      </c>
    </row>
    <row r="47" spans="1:16" ht="12.75" customHeight="1">
      <c r="A47" s="31">
        <v>37</v>
      </c>
      <c r="B47" s="32" t="s">
        <v>59</v>
      </c>
      <c r="C47" s="33" t="s">
        <v>84</v>
      </c>
      <c r="D47" s="34">
        <v>44406</v>
      </c>
      <c r="E47" s="40">
        <v>154.05000000000001</v>
      </c>
      <c r="F47" s="40">
        <v>153.6</v>
      </c>
      <c r="G47" s="41">
        <v>152.75</v>
      </c>
      <c r="H47" s="41">
        <v>151.45000000000002</v>
      </c>
      <c r="I47" s="41">
        <v>150.60000000000002</v>
      </c>
      <c r="J47" s="41">
        <v>154.89999999999998</v>
      </c>
      <c r="K47" s="41">
        <v>155.74999999999994</v>
      </c>
      <c r="L47" s="41">
        <v>157.04999999999995</v>
      </c>
      <c r="M47" s="31">
        <v>154.44999999999999</v>
      </c>
      <c r="N47" s="31">
        <v>152.30000000000001</v>
      </c>
      <c r="O47" s="42">
        <v>57261600</v>
      </c>
      <c r="P47" s="43">
        <v>-1.4314928425357873E-2</v>
      </c>
    </row>
    <row r="48" spans="1:16" ht="12.75" customHeight="1">
      <c r="A48" s="31">
        <v>38</v>
      </c>
      <c r="B48" s="32" t="s">
        <v>64</v>
      </c>
      <c r="C48" s="33" t="s">
        <v>85</v>
      </c>
      <c r="D48" s="34">
        <v>44406</v>
      </c>
      <c r="E48" s="40">
        <v>519.54999999999995</v>
      </c>
      <c r="F48" s="40">
        <v>518.0333333333333</v>
      </c>
      <c r="G48" s="41">
        <v>513.16666666666663</v>
      </c>
      <c r="H48" s="41">
        <v>506.7833333333333</v>
      </c>
      <c r="I48" s="41">
        <v>501.91666666666663</v>
      </c>
      <c r="J48" s="41">
        <v>524.41666666666663</v>
      </c>
      <c r="K48" s="41">
        <v>529.28333333333342</v>
      </c>
      <c r="L48" s="41">
        <v>535.66666666666663</v>
      </c>
      <c r="M48" s="31">
        <v>522.9</v>
      </c>
      <c r="N48" s="31">
        <v>511.65</v>
      </c>
      <c r="O48" s="42">
        <v>9980000</v>
      </c>
      <c r="P48" s="43">
        <v>2.7806385169927908E-2</v>
      </c>
    </row>
    <row r="49" spans="1:16" ht="12.75" customHeight="1">
      <c r="A49" s="31">
        <v>39</v>
      </c>
      <c r="B49" s="32" t="s">
        <v>48</v>
      </c>
      <c r="C49" s="33" t="s">
        <v>86</v>
      </c>
      <c r="D49" s="34">
        <v>44406</v>
      </c>
      <c r="E49" s="40">
        <v>969.8</v>
      </c>
      <c r="F49" s="40">
        <v>967.38333333333321</v>
      </c>
      <c r="G49" s="41">
        <v>962.36666666666645</v>
      </c>
      <c r="H49" s="41">
        <v>954.93333333333328</v>
      </c>
      <c r="I49" s="41">
        <v>949.91666666666652</v>
      </c>
      <c r="J49" s="41">
        <v>974.81666666666638</v>
      </c>
      <c r="K49" s="41">
        <v>979.83333333333326</v>
      </c>
      <c r="L49" s="41">
        <v>987.26666666666631</v>
      </c>
      <c r="M49" s="31">
        <v>972.4</v>
      </c>
      <c r="N49" s="31">
        <v>959.95</v>
      </c>
      <c r="O49" s="42">
        <v>9808500</v>
      </c>
      <c r="P49" s="43">
        <v>-7.284285808886829E-4</v>
      </c>
    </row>
    <row r="50" spans="1:16" ht="12.75" customHeight="1">
      <c r="A50" s="31">
        <v>40</v>
      </c>
      <c r="B50" s="32" t="s">
        <v>45</v>
      </c>
      <c r="C50" s="33" t="s">
        <v>87</v>
      </c>
      <c r="D50" s="34">
        <v>44406</v>
      </c>
      <c r="E50" s="40">
        <v>148.35</v>
      </c>
      <c r="F50" s="40">
        <v>148.08333333333334</v>
      </c>
      <c r="G50" s="41">
        <v>147.41666666666669</v>
      </c>
      <c r="H50" s="41">
        <v>146.48333333333335</v>
      </c>
      <c r="I50" s="41">
        <v>145.81666666666669</v>
      </c>
      <c r="J50" s="41">
        <v>149.01666666666668</v>
      </c>
      <c r="K50" s="41">
        <v>149.68333333333337</v>
      </c>
      <c r="L50" s="41">
        <v>150.61666666666667</v>
      </c>
      <c r="M50" s="31">
        <v>148.75</v>
      </c>
      <c r="N50" s="31">
        <v>147.15</v>
      </c>
      <c r="O50" s="42">
        <v>59509800</v>
      </c>
      <c r="P50" s="43">
        <v>-3.9194412422865671E-2</v>
      </c>
    </row>
    <row r="51" spans="1:16" ht="12.75" customHeight="1">
      <c r="A51" s="31">
        <v>41</v>
      </c>
      <c r="B51" s="32" t="s">
        <v>88</v>
      </c>
      <c r="C51" s="33" t="s">
        <v>89</v>
      </c>
      <c r="D51" s="34">
        <v>44406</v>
      </c>
      <c r="E51" s="40">
        <v>4299.8999999999996</v>
      </c>
      <c r="F51" s="40">
        <v>4321.6166666666659</v>
      </c>
      <c r="G51" s="41">
        <v>4263.2833333333319</v>
      </c>
      <c r="H51" s="41">
        <v>4226.6666666666661</v>
      </c>
      <c r="I51" s="41">
        <v>4168.3333333333321</v>
      </c>
      <c r="J51" s="41">
        <v>4358.2333333333318</v>
      </c>
      <c r="K51" s="41">
        <v>4416.5666666666657</v>
      </c>
      <c r="L51" s="41">
        <v>4453.1833333333316</v>
      </c>
      <c r="M51" s="31">
        <v>4379.95</v>
      </c>
      <c r="N51" s="31">
        <v>4285</v>
      </c>
      <c r="O51" s="42">
        <v>528600</v>
      </c>
      <c r="P51" s="43">
        <v>5.3252187143400529E-3</v>
      </c>
    </row>
    <row r="52" spans="1:16" ht="12.75" customHeight="1">
      <c r="A52" s="31">
        <v>42</v>
      </c>
      <c r="B52" s="32" t="s">
        <v>57</v>
      </c>
      <c r="C52" s="33" t="s">
        <v>90</v>
      </c>
      <c r="D52" s="34">
        <v>44406</v>
      </c>
      <c r="E52" s="40">
        <v>1730.45</v>
      </c>
      <c r="F52" s="40">
        <v>1739.9666666666669</v>
      </c>
      <c r="G52" s="41">
        <v>1718.2833333333338</v>
      </c>
      <c r="H52" s="41">
        <v>1706.1166666666668</v>
      </c>
      <c r="I52" s="41">
        <v>1684.4333333333336</v>
      </c>
      <c r="J52" s="41">
        <v>1752.1333333333339</v>
      </c>
      <c r="K52" s="41">
        <v>1773.8166666666668</v>
      </c>
      <c r="L52" s="41">
        <v>1785.983333333334</v>
      </c>
      <c r="M52" s="31">
        <v>1761.65</v>
      </c>
      <c r="N52" s="31">
        <v>1727.8</v>
      </c>
      <c r="O52" s="42">
        <v>2274650</v>
      </c>
      <c r="P52" s="43">
        <v>-3.4036860879904873E-2</v>
      </c>
    </row>
    <row r="53" spans="1:16" ht="12.75" customHeight="1">
      <c r="A53" s="31">
        <v>43</v>
      </c>
      <c r="B53" s="32" t="s">
        <v>45</v>
      </c>
      <c r="C53" s="33" t="s">
        <v>91</v>
      </c>
      <c r="D53" s="34">
        <v>44406</v>
      </c>
      <c r="E53" s="40">
        <v>682.35</v>
      </c>
      <c r="F53" s="40">
        <v>684.11666666666667</v>
      </c>
      <c r="G53" s="41">
        <v>676.33333333333337</v>
      </c>
      <c r="H53" s="41">
        <v>670.31666666666672</v>
      </c>
      <c r="I53" s="41">
        <v>662.53333333333342</v>
      </c>
      <c r="J53" s="41">
        <v>690.13333333333333</v>
      </c>
      <c r="K53" s="41">
        <v>697.91666666666663</v>
      </c>
      <c r="L53" s="41">
        <v>703.93333333333328</v>
      </c>
      <c r="M53" s="31">
        <v>691.9</v>
      </c>
      <c r="N53" s="31">
        <v>678.1</v>
      </c>
      <c r="O53" s="42">
        <v>7344537</v>
      </c>
      <c r="P53" s="43">
        <v>1.6439541423318191E-2</v>
      </c>
    </row>
    <row r="54" spans="1:16" ht="12.75" customHeight="1">
      <c r="A54" s="31">
        <v>44</v>
      </c>
      <c r="B54" s="32" t="s">
        <v>45</v>
      </c>
      <c r="C54" s="33" t="s">
        <v>92</v>
      </c>
      <c r="D54" s="34">
        <v>44406</v>
      </c>
      <c r="E54" s="40">
        <v>876.35</v>
      </c>
      <c r="F54" s="40">
        <v>877.61666666666679</v>
      </c>
      <c r="G54" s="41">
        <v>870.93333333333362</v>
      </c>
      <c r="H54" s="41">
        <v>865.51666666666688</v>
      </c>
      <c r="I54" s="41">
        <v>858.83333333333371</v>
      </c>
      <c r="J54" s="41">
        <v>883.03333333333353</v>
      </c>
      <c r="K54" s="41">
        <v>889.7166666666667</v>
      </c>
      <c r="L54" s="41">
        <v>895.13333333333344</v>
      </c>
      <c r="M54" s="31">
        <v>884.3</v>
      </c>
      <c r="N54" s="31">
        <v>872.2</v>
      </c>
      <c r="O54" s="42">
        <v>927500</v>
      </c>
      <c r="P54" s="43">
        <v>0.16942474389282899</v>
      </c>
    </row>
    <row r="55" spans="1:16" ht="12.75" customHeight="1">
      <c r="A55" s="31">
        <v>45</v>
      </c>
      <c r="B55" s="32" t="s">
        <v>59</v>
      </c>
      <c r="C55" s="33" t="s">
        <v>93</v>
      </c>
      <c r="D55" s="34">
        <v>44406</v>
      </c>
      <c r="E55" s="40">
        <v>163.55000000000001</v>
      </c>
      <c r="F55" s="40">
        <v>163.23333333333332</v>
      </c>
      <c r="G55" s="41">
        <v>162.51666666666665</v>
      </c>
      <c r="H55" s="41">
        <v>161.48333333333332</v>
      </c>
      <c r="I55" s="41">
        <v>160.76666666666665</v>
      </c>
      <c r="J55" s="41">
        <v>164.26666666666665</v>
      </c>
      <c r="K55" s="41">
        <v>164.98333333333329</v>
      </c>
      <c r="L55" s="41">
        <v>166.01666666666665</v>
      </c>
      <c r="M55" s="31">
        <v>163.95</v>
      </c>
      <c r="N55" s="31">
        <v>162.19999999999999</v>
      </c>
      <c r="O55" s="42">
        <v>11829600</v>
      </c>
      <c r="P55" s="43">
        <v>-7.855459544383347E-4</v>
      </c>
    </row>
    <row r="56" spans="1:16" ht="12.75" customHeight="1">
      <c r="A56" s="31">
        <v>46</v>
      </c>
      <c r="B56" s="32" t="s">
        <v>71</v>
      </c>
      <c r="C56" s="33" t="s">
        <v>94</v>
      </c>
      <c r="D56" s="34">
        <v>44406</v>
      </c>
      <c r="E56" s="40">
        <v>864.1</v>
      </c>
      <c r="F56" s="40">
        <v>863.43333333333339</v>
      </c>
      <c r="G56" s="41">
        <v>857.86666666666679</v>
      </c>
      <c r="H56" s="41">
        <v>851.63333333333344</v>
      </c>
      <c r="I56" s="41">
        <v>846.06666666666683</v>
      </c>
      <c r="J56" s="41">
        <v>869.66666666666674</v>
      </c>
      <c r="K56" s="41">
        <v>875.23333333333335</v>
      </c>
      <c r="L56" s="41">
        <v>881.4666666666667</v>
      </c>
      <c r="M56" s="31">
        <v>869</v>
      </c>
      <c r="N56" s="31">
        <v>857.2</v>
      </c>
      <c r="O56" s="42">
        <v>3004200</v>
      </c>
      <c r="P56" s="43">
        <v>-1.6885921853524444E-2</v>
      </c>
    </row>
    <row r="57" spans="1:16" ht="12.75" customHeight="1">
      <c r="A57" s="31">
        <v>47</v>
      </c>
      <c r="B57" s="32" t="s">
        <v>57</v>
      </c>
      <c r="C57" s="33" t="s">
        <v>95</v>
      </c>
      <c r="D57" s="34">
        <v>44406</v>
      </c>
      <c r="E57" s="40">
        <v>588.4</v>
      </c>
      <c r="F57" s="40">
        <v>589.36666666666667</v>
      </c>
      <c r="G57" s="41">
        <v>584.43333333333339</v>
      </c>
      <c r="H57" s="41">
        <v>580.4666666666667</v>
      </c>
      <c r="I57" s="41">
        <v>575.53333333333342</v>
      </c>
      <c r="J57" s="41">
        <v>593.33333333333337</v>
      </c>
      <c r="K57" s="41">
        <v>598.26666666666654</v>
      </c>
      <c r="L57" s="41">
        <v>602.23333333333335</v>
      </c>
      <c r="M57" s="31">
        <v>594.29999999999995</v>
      </c>
      <c r="N57" s="31">
        <v>585.4</v>
      </c>
      <c r="O57" s="42">
        <v>8161250</v>
      </c>
      <c r="P57" s="43">
        <v>1.0211975862602507E-2</v>
      </c>
    </row>
    <row r="58" spans="1:16" ht="12.75" customHeight="1">
      <c r="A58" s="31">
        <v>48</v>
      </c>
      <c r="B58" s="32" t="s">
        <v>39</v>
      </c>
      <c r="C58" s="33" t="s">
        <v>96</v>
      </c>
      <c r="D58" s="34">
        <v>44406</v>
      </c>
      <c r="E58" s="40">
        <v>1948.5</v>
      </c>
      <c r="F58" s="40">
        <v>1952.7166666666665</v>
      </c>
      <c r="G58" s="41">
        <v>1930.833333333333</v>
      </c>
      <c r="H58" s="41">
        <v>1913.1666666666665</v>
      </c>
      <c r="I58" s="41">
        <v>1891.2833333333331</v>
      </c>
      <c r="J58" s="41">
        <v>1970.383333333333</v>
      </c>
      <c r="K58" s="41">
        <v>1992.2666666666667</v>
      </c>
      <c r="L58" s="41">
        <v>2009.9333333333329</v>
      </c>
      <c r="M58" s="31">
        <v>1974.6</v>
      </c>
      <c r="N58" s="31">
        <v>1935.05</v>
      </c>
      <c r="O58" s="42">
        <v>3111500</v>
      </c>
      <c r="P58" s="43">
        <v>-9.3919134033747208E-3</v>
      </c>
    </row>
    <row r="59" spans="1:16" ht="12.75" customHeight="1">
      <c r="A59" s="31">
        <v>49</v>
      </c>
      <c r="B59" s="32" t="s">
        <v>48</v>
      </c>
      <c r="C59" s="33" t="s">
        <v>97</v>
      </c>
      <c r="D59" s="34">
        <v>44406</v>
      </c>
      <c r="E59" s="40">
        <v>4616.3500000000004</v>
      </c>
      <c r="F59" s="40">
        <v>4609.3</v>
      </c>
      <c r="G59" s="41">
        <v>4590.6500000000005</v>
      </c>
      <c r="H59" s="41">
        <v>4564.9500000000007</v>
      </c>
      <c r="I59" s="41">
        <v>4546.3000000000011</v>
      </c>
      <c r="J59" s="41">
        <v>4635</v>
      </c>
      <c r="K59" s="41">
        <v>4653.6499999999996</v>
      </c>
      <c r="L59" s="41">
        <v>4679.3499999999995</v>
      </c>
      <c r="M59" s="31">
        <v>4627.95</v>
      </c>
      <c r="N59" s="31">
        <v>4583.6000000000004</v>
      </c>
      <c r="O59" s="42">
        <v>2278200</v>
      </c>
      <c r="P59" s="43">
        <v>-1.222684703433923E-2</v>
      </c>
    </row>
    <row r="60" spans="1:16" ht="12.75" customHeight="1">
      <c r="A60" s="31">
        <v>50</v>
      </c>
      <c r="B60" s="32" t="s">
        <v>98</v>
      </c>
      <c r="C60" s="33" t="s">
        <v>99</v>
      </c>
      <c r="D60" s="34">
        <v>44406</v>
      </c>
      <c r="E60" s="40">
        <v>314.64999999999998</v>
      </c>
      <c r="F60" s="40">
        <v>315.58333333333331</v>
      </c>
      <c r="G60" s="41">
        <v>311.46666666666664</v>
      </c>
      <c r="H60" s="41">
        <v>308.2833333333333</v>
      </c>
      <c r="I60" s="41">
        <v>304.16666666666663</v>
      </c>
      <c r="J60" s="41">
        <v>318.76666666666665</v>
      </c>
      <c r="K60" s="41">
        <v>322.88333333333333</v>
      </c>
      <c r="L60" s="41">
        <v>326.06666666666666</v>
      </c>
      <c r="M60" s="31">
        <v>319.7</v>
      </c>
      <c r="N60" s="31">
        <v>312.39999999999998</v>
      </c>
      <c r="O60" s="42">
        <v>37422000</v>
      </c>
      <c r="P60" s="43">
        <v>2.0702070207020702E-2</v>
      </c>
    </row>
    <row r="61" spans="1:16" ht="12.75" customHeight="1">
      <c r="A61" s="31">
        <v>51</v>
      </c>
      <c r="B61" s="32" t="s">
        <v>48</v>
      </c>
      <c r="C61" s="33" t="s">
        <v>100</v>
      </c>
      <c r="D61" s="34">
        <v>44406</v>
      </c>
      <c r="E61" s="40">
        <v>5462.85</v>
      </c>
      <c r="F61" s="40">
        <v>5486.2833333333328</v>
      </c>
      <c r="G61" s="41">
        <v>5429.7166666666653</v>
      </c>
      <c r="H61" s="41">
        <v>5396.5833333333321</v>
      </c>
      <c r="I61" s="41">
        <v>5340.0166666666646</v>
      </c>
      <c r="J61" s="41">
        <v>5519.4166666666661</v>
      </c>
      <c r="K61" s="41">
        <v>5575.9833333333336</v>
      </c>
      <c r="L61" s="41">
        <v>5609.1166666666668</v>
      </c>
      <c r="M61" s="31">
        <v>5542.85</v>
      </c>
      <c r="N61" s="31">
        <v>5453.15</v>
      </c>
      <c r="O61" s="42">
        <v>2332250</v>
      </c>
      <c r="P61" s="43">
        <v>3.1740765317407653E-2</v>
      </c>
    </row>
    <row r="62" spans="1:16" ht="12.75" customHeight="1">
      <c r="A62" s="31">
        <v>52</v>
      </c>
      <c r="B62" s="32" t="s">
        <v>50</v>
      </c>
      <c r="C62" s="33" t="s">
        <v>101</v>
      </c>
      <c r="D62" s="34">
        <v>44406</v>
      </c>
      <c r="E62" s="40">
        <v>2716.15</v>
      </c>
      <c r="F62" s="40">
        <v>2721.1</v>
      </c>
      <c r="G62" s="41">
        <v>2700.7999999999997</v>
      </c>
      <c r="H62" s="41">
        <v>2685.45</v>
      </c>
      <c r="I62" s="41">
        <v>2665.1499999999996</v>
      </c>
      <c r="J62" s="41">
        <v>2736.45</v>
      </c>
      <c r="K62" s="41">
        <v>2756.75</v>
      </c>
      <c r="L62" s="41">
        <v>2772.1</v>
      </c>
      <c r="M62" s="31">
        <v>2741.4</v>
      </c>
      <c r="N62" s="31">
        <v>2705.75</v>
      </c>
      <c r="O62" s="42">
        <v>2219000</v>
      </c>
      <c r="P62" s="43">
        <v>-6.3051702395964691E-4</v>
      </c>
    </row>
    <row r="63" spans="1:16" ht="12.75" customHeight="1">
      <c r="A63" s="31">
        <v>53</v>
      </c>
      <c r="B63" s="32" t="s">
        <v>50</v>
      </c>
      <c r="C63" s="33" t="s">
        <v>102</v>
      </c>
      <c r="D63" s="34">
        <v>44406</v>
      </c>
      <c r="E63" s="40">
        <v>1195</v>
      </c>
      <c r="F63" s="40">
        <v>1197</v>
      </c>
      <c r="G63" s="41">
        <v>1189.3</v>
      </c>
      <c r="H63" s="41">
        <v>1183.5999999999999</v>
      </c>
      <c r="I63" s="41">
        <v>1175.8999999999999</v>
      </c>
      <c r="J63" s="41">
        <v>1202.7</v>
      </c>
      <c r="K63" s="41">
        <v>1210.3999999999999</v>
      </c>
      <c r="L63" s="41">
        <v>1216.1000000000001</v>
      </c>
      <c r="M63" s="31">
        <v>1204.7</v>
      </c>
      <c r="N63" s="31">
        <v>1191.3</v>
      </c>
      <c r="O63" s="42">
        <v>4830100</v>
      </c>
      <c r="P63" s="43">
        <v>9.1178481878276729E-4</v>
      </c>
    </row>
    <row r="64" spans="1:16" ht="12.75" customHeight="1">
      <c r="A64" s="31">
        <v>54</v>
      </c>
      <c r="B64" s="32" t="s">
        <v>50</v>
      </c>
      <c r="C64" s="33" t="s">
        <v>103</v>
      </c>
      <c r="D64" s="34">
        <v>44406</v>
      </c>
      <c r="E64" s="40">
        <v>184.5</v>
      </c>
      <c r="F64" s="40">
        <v>184.61666666666667</v>
      </c>
      <c r="G64" s="41">
        <v>184.03333333333336</v>
      </c>
      <c r="H64" s="41">
        <v>183.56666666666669</v>
      </c>
      <c r="I64" s="41">
        <v>182.98333333333338</v>
      </c>
      <c r="J64" s="41">
        <v>185.08333333333334</v>
      </c>
      <c r="K64" s="41">
        <v>185.66666666666666</v>
      </c>
      <c r="L64" s="41">
        <v>186.13333333333333</v>
      </c>
      <c r="M64" s="31">
        <v>185.2</v>
      </c>
      <c r="N64" s="31">
        <v>184.15</v>
      </c>
      <c r="O64" s="42">
        <v>15246000</v>
      </c>
      <c r="P64" s="43">
        <v>3.0791094268119374E-3</v>
      </c>
    </row>
    <row r="65" spans="1:16" ht="12.75" customHeight="1">
      <c r="A65" s="31">
        <v>55</v>
      </c>
      <c r="B65" s="32" t="s">
        <v>59</v>
      </c>
      <c r="C65" s="33" t="s">
        <v>104</v>
      </c>
      <c r="D65" s="34">
        <v>44406</v>
      </c>
      <c r="E65" s="40">
        <v>89.55</v>
      </c>
      <c r="F65" s="40">
        <v>89.61666666666666</v>
      </c>
      <c r="G65" s="41">
        <v>88.633333333333326</v>
      </c>
      <c r="H65" s="41">
        <v>87.716666666666669</v>
      </c>
      <c r="I65" s="41">
        <v>86.733333333333334</v>
      </c>
      <c r="J65" s="41">
        <v>90.533333333333317</v>
      </c>
      <c r="K65" s="41">
        <v>91.516666666666637</v>
      </c>
      <c r="L65" s="41">
        <v>92.433333333333309</v>
      </c>
      <c r="M65" s="31">
        <v>90.6</v>
      </c>
      <c r="N65" s="31">
        <v>88.7</v>
      </c>
      <c r="O65" s="42">
        <v>88060000</v>
      </c>
      <c r="P65" s="43">
        <v>-1.2558869701726845E-2</v>
      </c>
    </row>
    <row r="66" spans="1:16" ht="12.75" customHeight="1">
      <c r="A66" s="31">
        <v>56</v>
      </c>
      <c r="B66" s="32" t="s">
        <v>80</v>
      </c>
      <c r="C66" s="33" t="s">
        <v>105</v>
      </c>
      <c r="D66" s="34">
        <v>44406</v>
      </c>
      <c r="E66" s="40">
        <v>149.30000000000001</v>
      </c>
      <c r="F66" s="40">
        <v>149.71666666666667</v>
      </c>
      <c r="G66" s="41">
        <v>147.38333333333333</v>
      </c>
      <c r="H66" s="41">
        <v>145.46666666666667</v>
      </c>
      <c r="I66" s="41">
        <v>143.13333333333333</v>
      </c>
      <c r="J66" s="41">
        <v>151.63333333333333</v>
      </c>
      <c r="K66" s="41">
        <v>153.96666666666664</v>
      </c>
      <c r="L66" s="41">
        <v>155.88333333333333</v>
      </c>
      <c r="M66" s="31">
        <v>152.05000000000001</v>
      </c>
      <c r="N66" s="31">
        <v>147.80000000000001</v>
      </c>
      <c r="O66" s="42">
        <v>32519100</v>
      </c>
      <c r="P66" s="43">
        <v>6.6087613293051356E-3</v>
      </c>
    </row>
    <row r="67" spans="1:16" ht="12.75" customHeight="1">
      <c r="A67" s="31">
        <v>57</v>
      </c>
      <c r="B67" s="32" t="s">
        <v>48</v>
      </c>
      <c r="C67" s="33" t="s">
        <v>106</v>
      </c>
      <c r="D67" s="34">
        <v>44406</v>
      </c>
      <c r="E67" s="40">
        <v>659.7</v>
      </c>
      <c r="F67" s="40">
        <v>660.06666666666672</v>
      </c>
      <c r="G67" s="41">
        <v>654.38333333333344</v>
      </c>
      <c r="H67" s="41">
        <v>649.06666666666672</v>
      </c>
      <c r="I67" s="41">
        <v>643.38333333333344</v>
      </c>
      <c r="J67" s="41">
        <v>665.38333333333344</v>
      </c>
      <c r="K67" s="41">
        <v>671.06666666666661</v>
      </c>
      <c r="L67" s="41">
        <v>676.38333333333344</v>
      </c>
      <c r="M67" s="31">
        <v>665.75</v>
      </c>
      <c r="N67" s="31">
        <v>654.75</v>
      </c>
      <c r="O67" s="42">
        <v>7694650</v>
      </c>
      <c r="P67" s="43">
        <v>-3.2952738835091776E-2</v>
      </c>
    </row>
    <row r="68" spans="1:16" ht="12.75" customHeight="1">
      <c r="A68" s="31">
        <v>58</v>
      </c>
      <c r="B68" s="32" t="s">
        <v>107</v>
      </c>
      <c r="C68" s="33" t="s">
        <v>108</v>
      </c>
      <c r="D68" s="34">
        <v>44406</v>
      </c>
      <c r="E68" s="40">
        <v>31.7</v>
      </c>
      <c r="F68" s="40">
        <v>31.783333333333331</v>
      </c>
      <c r="G68" s="41">
        <v>31.466666666666661</v>
      </c>
      <c r="H68" s="41">
        <v>31.233333333333331</v>
      </c>
      <c r="I68" s="41">
        <v>30.916666666666661</v>
      </c>
      <c r="J68" s="41">
        <v>32.016666666666666</v>
      </c>
      <c r="K68" s="41">
        <v>32.333333333333329</v>
      </c>
      <c r="L68" s="41">
        <v>32.566666666666663</v>
      </c>
      <c r="M68" s="31">
        <v>32.1</v>
      </c>
      <c r="N68" s="31">
        <v>31.55</v>
      </c>
      <c r="O68" s="42">
        <v>117922500</v>
      </c>
      <c r="P68" s="43">
        <v>2.4866105585309869E-3</v>
      </c>
    </row>
    <row r="69" spans="1:16" ht="12.75" customHeight="1">
      <c r="A69" s="31">
        <v>59</v>
      </c>
      <c r="B69" s="32" t="s">
        <v>57</v>
      </c>
      <c r="C69" s="33" t="s">
        <v>109</v>
      </c>
      <c r="D69" s="34">
        <v>44406</v>
      </c>
      <c r="E69" s="40">
        <v>947</v>
      </c>
      <c r="F69" s="40">
        <v>950.9666666666667</v>
      </c>
      <c r="G69" s="41">
        <v>941.03333333333342</v>
      </c>
      <c r="H69" s="41">
        <v>935.06666666666672</v>
      </c>
      <c r="I69" s="41">
        <v>925.13333333333344</v>
      </c>
      <c r="J69" s="41">
        <v>956.93333333333339</v>
      </c>
      <c r="K69" s="41">
        <v>966.86666666666679</v>
      </c>
      <c r="L69" s="41">
        <v>972.83333333333337</v>
      </c>
      <c r="M69" s="31">
        <v>960.9</v>
      </c>
      <c r="N69" s="31">
        <v>945</v>
      </c>
      <c r="O69" s="42">
        <v>3766000</v>
      </c>
      <c r="P69" s="43">
        <v>1.3182674199623353E-2</v>
      </c>
    </row>
    <row r="70" spans="1:16" ht="12.75" customHeight="1">
      <c r="A70" s="31">
        <v>60</v>
      </c>
      <c r="B70" s="32" t="s">
        <v>98</v>
      </c>
      <c r="C70" s="33" t="s">
        <v>110</v>
      </c>
      <c r="D70" s="34">
        <v>44406</v>
      </c>
      <c r="E70" s="40">
        <v>1519.95</v>
      </c>
      <c r="F70" s="40">
        <v>1526.8000000000002</v>
      </c>
      <c r="G70" s="41">
        <v>1499.4500000000003</v>
      </c>
      <c r="H70" s="41">
        <v>1478.95</v>
      </c>
      <c r="I70" s="41">
        <v>1451.6000000000001</v>
      </c>
      <c r="J70" s="41">
        <v>1547.3000000000004</v>
      </c>
      <c r="K70" s="41">
        <v>1574.6500000000003</v>
      </c>
      <c r="L70" s="41">
        <v>1595.1500000000005</v>
      </c>
      <c r="M70" s="31">
        <v>1554.15</v>
      </c>
      <c r="N70" s="31">
        <v>1506.3</v>
      </c>
      <c r="O70" s="42">
        <v>2454400</v>
      </c>
      <c r="P70" s="43">
        <v>7.7395249532959702E-3</v>
      </c>
    </row>
    <row r="71" spans="1:16" ht="12.75" customHeight="1">
      <c r="A71" s="31">
        <v>61</v>
      </c>
      <c r="B71" s="32" t="s">
        <v>48</v>
      </c>
      <c r="C71" s="33" t="s">
        <v>111</v>
      </c>
      <c r="D71" s="34">
        <v>44406</v>
      </c>
      <c r="E71" s="40">
        <v>369.85</v>
      </c>
      <c r="F71" s="40">
        <v>370.16666666666669</v>
      </c>
      <c r="G71" s="41">
        <v>366.38333333333338</v>
      </c>
      <c r="H71" s="41">
        <v>362.91666666666669</v>
      </c>
      <c r="I71" s="41">
        <v>359.13333333333338</v>
      </c>
      <c r="J71" s="41">
        <v>373.63333333333338</v>
      </c>
      <c r="K71" s="41">
        <v>377.41666666666669</v>
      </c>
      <c r="L71" s="41">
        <v>380.88333333333338</v>
      </c>
      <c r="M71" s="31">
        <v>373.95</v>
      </c>
      <c r="N71" s="31">
        <v>366.7</v>
      </c>
      <c r="O71" s="42">
        <v>15165200</v>
      </c>
      <c r="P71" s="43">
        <v>-6.1486810551558753E-2</v>
      </c>
    </row>
    <row r="72" spans="1:16" ht="12.75" customHeight="1">
      <c r="A72" s="31">
        <v>62</v>
      </c>
      <c r="B72" s="32" t="s">
        <v>43</v>
      </c>
      <c r="C72" s="33" t="s">
        <v>112</v>
      </c>
      <c r="D72" s="34">
        <v>44406</v>
      </c>
      <c r="E72" s="40">
        <v>1580.65</v>
      </c>
      <c r="F72" s="40">
        <v>1568.8833333333332</v>
      </c>
      <c r="G72" s="41">
        <v>1553.7666666666664</v>
      </c>
      <c r="H72" s="41">
        <v>1526.8833333333332</v>
      </c>
      <c r="I72" s="41">
        <v>1511.7666666666664</v>
      </c>
      <c r="J72" s="41">
        <v>1595.7666666666664</v>
      </c>
      <c r="K72" s="41">
        <v>1610.8833333333332</v>
      </c>
      <c r="L72" s="41">
        <v>1637.7666666666664</v>
      </c>
      <c r="M72" s="31">
        <v>1584</v>
      </c>
      <c r="N72" s="31">
        <v>1542</v>
      </c>
      <c r="O72" s="42">
        <v>12463050</v>
      </c>
      <c r="P72" s="43">
        <v>2.400187331694181E-2</v>
      </c>
    </row>
    <row r="73" spans="1:16" ht="12.75" customHeight="1">
      <c r="A73" s="31">
        <v>63</v>
      </c>
      <c r="B73" s="32" t="s">
        <v>80</v>
      </c>
      <c r="C73" s="33" t="s">
        <v>113</v>
      </c>
      <c r="D73" s="34">
        <v>44406</v>
      </c>
      <c r="E73" s="40">
        <v>681.7</v>
      </c>
      <c r="F73" s="40">
        <v>682.9</v>
      </c>
      <c r="G73" s="41">
        <v>678.34999999999991</v>
      </c>
      <c r="H73" s="41">
        <v>674.99999999999989</v>
      </c>
      <c r="I73" s="41">
        <v>670.44999999999982</v>
      </c>
      <c r="J73" s="41">
        <v>686.25</v>
      </c>
      <c r="K73" s="41">
        <v>690.8</v>
      </c>
      <c r="L73" s="41">
        <v>694.15000000000009</v>
      </c>
      <c r="M73" s="31">
        <v>687.45</v>
      </c>
      <c r="N73" s="31">
        <v>679.55</v>
      </c>
      <c r="O73" s="42">
        <v>1983750</v>
      </c>
      <c r="P73" s="43">
        <v>-2.5782688766114181E-2</v>
      </c>
    </row>
    <row r="74" spans="1:16" ht="12.75" customHeight="1">
      <c r="A74" s="31">
        <v>64</v>
      </c>
      <c r="B74" s="32" t="s">
        <v>71</v>
      </c>
      <c r="C74" s="33" t="s">
        <v>114</v>
      </c>
      <c r="D74" s="34">
        <v>44406</v>
      </c>
      <c r="E74" s="40">
        <v>1037.45</v>
      </c>
      <c r="F74" s="40">
        <v>1039.8166666666666</v>
      </c>
      <c r="G74" s="41">
        <v>1029.6333333333332</v>
      </c>
      <c r="H74" s="41">
        <v>1021.8166666666666</v>
      </c>
      <c r="I74" s="41">
        <v>1011.6333333333332</v>
      </c>
      <c r="J74" s="41">
        <v>1047.6333333333332</v>
      </c>
      <c r="K74" s="41">
        <v>1057.8166666666666</v>
      </c>
      <c r="L74" s="41">
        <v>1065.6333333333332</v>
      </c>
      <c r="M74" s="31">
        <v>1050</v>
      </c>
      <c r="N74" s="31">
        <v>1032</v>
      </c>
      <c r="O74" s="42">
        <v>5532500</v>
      </c>
      <c r="P74" s="43">
        <v>1.9533769464664147E-2</v>
      </c>
    </row>
    <row r="75" spans="1:16" ht="12.75" customHeight="1">
      <c r="A75" s="31">
        <v>65</v>
      </c>
      <c r="B75" s="32" t="s">
        <v>88</v>
      </c>
      <c r="C75" s="33" t="s">
        <v>115</v>
      </c>
      <c r="D75" s="34">
        <v>44406</v>
      </c>
      <c r="E75" s="40">
        <v>965.15</v>
      </c>
      <c r="F75" s="40">
        <v>968.38333333333333</v>
      </c>
      <c r="G75" s="41">
        <v>959.41666666666663</v>
      </c>
      <c r="H75" s="41">
        <v>953.68333333333328</v>
      </c>
      <c r="I75" s="41">
        <v>944.71666666666658</v>
      </c>
      <c r="J75" s="41">
        <v>974.11666666666667</v>
      </c>
      <c r="K75" s="41">
        <v>983.08333333333337</v>
      </c>
      <c r="L75" s="41">
        <v>988.81666666666672</v>
      </c>
      <c r="M75" s="31">
        <v>977.35</v>
      </c>
      <c r="N75" s="31">
        <v>962.65</v>
      </c>
      <c r="O75" s="42">
        <v>18509400</v>
      </c>
      <c r="P75" s="43">
        <v>2.3534876519315632E-2</v>
      </c>
    </row>
    <row r="76" spans="1:16" ht="12.75" customHeight="1">
      <c r="A76" s="31">
        <v>66</v>
      </c>
      <c r="B76" s="32" t="s">
        <v>64</v>
      </c>
      <c r="C76" t="s">
        <v>116</v>
      </c>
      <c r="D76" s="34">
        <v>44406</v>
      </c>
      <c r="E76" s="40">
        <v>2547.9499999999998</v>
      </c>
      <c r="F76" s="40">
        <v>2533.3333333333335</v>
      </c>
      <c r="G76" s="41">
        <v>2513.166666666667</v>
      </c>
      <c r="H76" s="41">
        <v>2478.3833333333337</v>
      </c>
      <c r="I76" s="41">
        <v>2458.2166666666672</v>
      </c>
      <c r="J76" s="41">
        <v>2568.1166666666668</v>
      </c>
      <c r="K76" s="41">
        <v>2588.2833333333338</v>
      </c>
      <c r="L76" s="41">
        <v>2623.0666666666666</v>
      </c>
      <c r="M76" s="31">
        <v>2553.5</v>
      </c>
      <c r="N76" s="31">
        <v>2498.5500000000002</v>
      </c>
      <c r="O76" s="42">
        <v>15702900</v>
      </c>
      <c r="P76" s="43">
        <v>1.7223891451208543E-3</v>
      </c>
    </row>
    <row r="77" spans="1:16" ht="12.75" customHeight="1">
      <c r="A77" s="31">
        <v>67</v>
      </c>
      <c r="B77" s="32" t="s">
        <v>64</v>
      </c>
      <c r="C77" s="33" t="s">
        <v>117</v>
      </c>
      <c r="D77" s="34">
        <v>44406</v>
      </c>
      <c r="E77" s="40">
        <v>2942.45</v>
      </c>
      <c r="F77" s="40">
        <v>2942.4166666666665</v>
      </c>
      <c r="G77" s="41">
        <v>2925.083333333333</v>
      </c>
      <c r="H77" s="41">
        <v>2907.7166666666667</v>
      </c>
      <c r="I77" s="41">
        <v>2890.3833333333332</v>
      </c>
      <c r="J77" s="41">
        <v>2959.7833333333328</v>
      </c>
      <c r="K77" s="41">
        <v>2977.1166666666659</v>
      </c>
      <c r="L77" s="41">
        <v>2994.4833333333327</v>
      </c>
      <c r="M77" s="31">
        <v>2959.75</v>
      </c>
      <c r="N77" s="31">
        <v>2925.05</v>
      </c>
      <c r="O77" s="42">
        <v>726600</v>
      </c>
      <c r="P77" s="43">
        <v>2.6271186440677965E-2</v>
      </c>
    </row>
    <row r="78" spans="1:16" ht="12.75" customHeight="1">
      <c r="A78" s="31">
        <v>68</v>
      </c>
      <c r="B78" s="32" t="s">
        <v>59</v>
      </c>
      <c r="C78" s="33" t="s">
        <v>118</v>
      </c>
      <c r="D78" s="34">
        <v>44406</v>
      </c>
      <c r="E78" s="40">
        <v>1508.05</v>
      </c>
      <c r="F78" s="40">
        <v>1503.5999999999997</v>
      </c>
      <c r="G78" s="41">
        <v>1495.3499999999995</v>
      </c>
      <c r="H78" s="41">
        <v>1482.6499999999999</v>
      </c>
      <c r="I78" s="41">
        <v>1474.3999999999996</v>
      </c>
      <c r="J78" s="41">
        <v>1516.2999999999993</v>
      </c>
      <c r="K78" s="41">
        <v>1524.5499999999997</v>
      </c>
      <c r="L78" s="41">
        <v>1537.2499999999991</v>
      </c>
      <c r="M78" s="31">
        <v>1511.85</v>
      </c>
      <c r="N78" s="31">
        <v>1490.9</v>
      </c>
      <c r="O78" s="42">
        <v>27209600</v>
      </c>
      <c r="P78" s="43">
        <v>-1.7340351574138445E-2</v>
      </c>
    </row>
    <row r="79" spans="1:16" ht="12.75" customHeight="1">
      <c r="A79" s="31">
        <v>69</v>
      </c>
      <c r="B79" s="32" t="s">
        <v>64</v>
      </c>
      <c r="C79" s="33" t="s">
        <v>119</v>
      </c>
      <c r="D79" s="34">
        <v>44406</v>
      </c>
      <c r="E79" s="40">
        <v>695.7</v>
      </c>
      <c r="F79" s="40">
        <v>692.91666666666663</v>
      </c>
      <c r="G79" s="41">
        <v>689.33333333333326</v>
      </c>
      <c r="H79" s="41">
        <v>682.96666666666658</v>
      </c>
      <c r="I79" s="41">
        <v>679.38333333333321</v>
      </c>
      <c r="J79" s="41">
        <v>699.2833333333333</v>
      </c>
      <c r="K79" s="41">
        <v>702.86666666666656</v>
      </c>
      <c r="L79" s="41">
        <v>709.23333333333335</v>
      </c>
      <c r="M79" s="31">
        <v>696.5</v>
      </c>
      <c r="N79" s="31">
        <v>686.55</v>
      </c>
      <c r="O79" s="42">
        <v>20761400</v>
      </c>
      <c r="P79" s="43">
        <v>-5.212936922458819E-2</v>
      </c>
    </row>
    <row r="80" spans="1:16" ht="12.75" customHeight="1">
      <c r="A80" s="31">
        <v>70</v>
      </c>
      <c r="B80" s="32" t="s">
        <v>50</v>
      </c>
      <c r="C80" s="33" t="s">
        <v>120</v>
      </c>
      <c r="D80" s="34">
        <v>44406</v>
      </c>
      <c r="E80" s="40">
        <v>2880.6</v>
      </c>
      <c r="F80" s="40">
        <v>2882.9</v>
      </c>
      <c r="G80" s="41">
        <v>2870.4</v>
      </c>
      <c r="H80" s="41">
        <v>2860.2</v>
      </c>
      <c r="I80" s="41">
        <v>2847.7</v>
      </c>
      <c r="J80" s="41">
        <v>2893.1000000000004</v>
      </c>
      <c r="K80" s="41">
        <v>2905.6000000000004</v>
      </c>
      <c r="L80" s="41">
        <v>2915.8000000000006</v>
      </c>
      <c r="M80" s="31">
        <v>2895.4</v>
      </c>
      <c r="N80" s="31">
        <v>2872.7</v>
      </c>
      <c r="O80" s="42">
        <v>4584600</v>
      </c>
      <c r="P80" s="43">
        <v>-2.5817555938037865E-2</v>
      </c>
    </row>
    <row r="81" spans="1:16" ht="12.75" customHeight="1">
      <c r="A81" s="31">
        <v>71</v>
      </c>
      <c r="B81" s="32" t="s">
        <v>121</v>
      </c>
      <c r="C81" s="33" t="s">
        <v>122</v>
      </c>
      <c r="D81" s="34">
        <v>44406</v>
      </c>
      <c r="E81" s="40">
        <v>393.75</v>
      </c>
      <c r="F81" s="40">
        <v>393.7</v>
      </c>
      <c r="G81" s="41">
        <v>390.84999999999997</v>
      </c>
      <c r="H81" s="41">
        <v>387.95</v>
      </c>
      <c r="I81" s="41">
        <v>385.09999999999997</v>
      </c>
      <c r="J81" s="41">
        <v>396.59999999999997</v>
      </c>
      <c r="K81" s="41">
        <v>399.45</v>
      </c>
      <c r="L81" s="41">
        <v>402.34999999999997</v>
      </c>
      <c r="M81" s="31">
        <v>396.55</v>
      </c>
      <c r="N81" s="31">
        <v>390.8</v>
      </c>
      <c r="O81" s="42">
        <v>27593100</v>
      </c>
      <c r="P81" s="43">
        <v>3.591896036806845E-2</v>
      </c>
    </row>
    <row r="82" spans="1:16" ht="12.75" customHeight="1">
      <c r="A82" s="31">
        <v>72</v>
      </c>
      <c r="B82" s="32" t="s">
        <v>80</v>
      </c>
      <c r="C82" s="33" t="s">
        <v>123</v>
      </c>
      <c r="D82" s="34">
        <v>44406</v>
      </c>
      <c r="E82" s="40">
        <v>273.45</v>
      </c>
      <c r="F82" s="40">
        <v>273.53333333333336</v>
      </c>
      <c r="G82" s="41">
        <v>271.31666666666672</v>
      </c>
      <c r="H82" s="41">
        <v>269.18333333333334</v>
      </c>
      <c r="I82" s="41">
        <v>266.9666666666667</v>
      </c>
      <c r="J82" s="41">
        <v>275.66666666666674</v>
      </c>
      <c r="K82" s="41">
        <v>277.88333333333333</v>
      </c>
      <c r="L82" s="41">
        <v>280.01666666666677</v>
      </c>
      <c r="M82" s="31">
        <v>275.75</v>
      </c>
      <c r="N82" s="31">
        <v>271.39999999999998</v>
      </c>
      <c r="O82" s="42">
        <v>17741700</v>
      </c>
      <c r="P82" s="43">
        <v>4.4328951391011924E-3</v>
      </c>
    </row>
    <row r="83" spans="1:16" ht="12.75" customHeight="1">
      <c r="A83" s="31">
        <v>73</v>
      </c>
      <c r="B83" s="32" t="s">
        <v>57</v>
      </c>
      <c r="C83" s="33" t="s">
        <v>124</v>
      </c>
      <c r="D83" s="34">
        <v>44406</v>
      </c>
      <c r="E83" s="40">
        <v>2444.5</v>
      </c>
      <c r="F83" s="40">
        <v>2447.3666666666668</v>
      </c>
      <c r="G83" s="41">
        <v>2436.7833333333338</v>
      </c>
      <c r="H83" s="41">
        <v>2429.0666666666671</v>
      </c>
      <c r="I83" s="41">
        <v>2418.483333333334</v>
      </c>
      <c r="J83" s="41">
        <v>2455.0833333333335</v>
      </c>
      <c r="K83" s="41">
        <v>2465.6666666666665</v>
      </c>
      <c r="L83" s="41">
        <v>2473.3833333333332</v>
      </c>
      <c r="M83" s="31">
        <v>2457.9499999999998</v>
      </c>
      <c r="N83" s="31">
        <v>2439.65</v>
      </c>
      <c r="O83" s="42">
        <v>6483900</v>
      </c>
      <c r="P83" s="43">
        <v>-7.7131444837243469E-3</v>
      </c>
    </row>
    <row r="84" spans="1:16" ht="12.75" customHeight="1">
      <c r="A84" s="31">
        <v>74</v>
      </c>
      <c r="B84" s="32" t="s">
        <v>64</v>
      </c>
      <c r="C84" s="33" t="s">
        <v>125</v>
      </c>
      <c r="D84" s="34">
        <v>44406</v>
      </c>
      <c r="E84" s="40">
        <v>280.60000000000002</v>
      </c>
      <c r="F84" s="40">
        <v>277.40000000000003</v>
      </c>
      <c r="G84" s="41">
        <v>273.30000000000007</v>
      </c>
      <c r="H84" s="41">
        <v>266.00000000000006</v>
      </c>
      <c r="I84" s="41">
        <v>261.90000000000009</v>
      </c>
      <c r="J84" s="41">
        <v>284.70000000000005</v>
      </c>
      <c r="K84" s="41">
        <v>288.80000000000007</v>
      </c>
      <c r="L84" s="41">
        <v>296.10000000000002</v>
      </c>
      <c r="M84" s="31">
        <v>281.5</v>
      </c>
      <c r="N84" s="31">
        <v>270.10000000000002</v>
      </c>
      <c r="O84" s="42">
        <v>28616100</v>
      </c>
      <c r="P84" s="43">
        <v>-2.7599283682713579E-2</v>
      </c>
    </row>
    <row r="85" spans="1:16" ht="12.75" customHeight="1">
      <c r="A85" s="31">
        <v>75</v>
      </c>
      <c r="B85" s="32" t="s">
        <v>59</v>
      </c>
      <c r="C85" s="33" t="s">
        <v>126</v>
      </c>
      <c r="D85" s="34">
        <v>44406</v>
      </c>
      <c r="E85" s="40">
        <v>664.65</v>
      </c>
      <c r="F85" s="40">
        <v>661.19999999999993</v>
      </c>
      <c r="G85" s="41">
        <v>656.74999999999989</v>
      </c>
      <c r="H85" s="41">
        <v>648.84999999999991</v>
      </c>
      <c r="I85" s="41">
        <v>644.39999999999986</v>
      </c>
      <c r="J85" s="41">
        <v>669.09999999999991</v>
      </c>
      <c r="K85" s="41">
        <v>673.55</v>
      </c>
      <c r="L85" s="41">
        <v>681.44999999999993</v>
      </c>
      <c r="M85" s="31">
        <v>665.65</v>
      </c>
      <c r="N85" s="31">
        <v>653.29999999999995</v>
      </c>
      <c r="O85" s="42">
        <v>69421000</v>
      </c>
      <c r="P85" s="43">
        <v>1.4202205660794279E-2</v>
      </c>
    </row>
    <row r="86" spans="1:16" ht="12.75" customHeight="1">
      <c r="A86" s="31">
        <v>76</v>
      </c>
      <c r="B86" s="32" t="s">
        <v>64</v>
      </c>
      <c r="C86" s="33" t="s">
        <v>127</v>
      </c>
      <c r="D86" s="34">
        <v>44406</v>
      </c>
      <c r="E86" s="40">
        <v>1547.05</v>
      </c>
      <c r="F86" s="40">
        <v>1562.2666666666667</v>
      </c>
      <c r="G86" s="41">
        <v>1529.5833333333333</v>
      </c>
      <c r="H86" s="41">
        <v>1512.1166666666666</v>
      </c>
      <c r="I86" s="41">
        <v>1479.4333333333332</v>
      </c>
      <c r="J86" s="41">
        <v>1579.7333333333333</v>
      </c>
      <c r="K86" s="41">
        <v>1612.4166666666667</v>
      </c>
      <c r="L86" s="41">
        <v>1629.8833333333334</v>
      </c>
      <c r="M86" s="31">
        <v>1594.95</v>
      </c>
      <c r="N86" s="31">
        <v>1544.8</v>
      </c>
      <c r="O86" s="42">
        <v>1005550</v>
      </c>
      <c r="P86" s="43">
        <v>5.0155348424323128E-2</v>
      </c>
    </row>
    <row r="87" spans="1:16" ht="12.75" customHeight="1">
      <c r="A87" s="31">
        <v>77</v>
      </c>
      <c r="B87" s="32" t="s">
        <v>64</v>
      </c>
      <c r="C87" s="33" t="s">
        <v>128</v>
      </c>
      <c r="D87" s="34">
        <v>44406</v>
      </c>
      <c r="E87" s="40">
        <v>627.45000000000005</v>
      </c>
      <c r="F87" s="40">
        <v>627.88333333333333</v>
      </c>
      <c r="G87" s="41">
        <v>623.31666666666661</v>
      </c>
      <c r="H87" s="41">
        <v>619.18333333333328</v>
      </c>
      <c r="I87" s="41">
        <v>614.61666666666656</v>
      </c>
      <c r="J87" s="41">
        <v>632.01666666666665</v>
      </c>
      <c r="K87" s="41">
        <v>636.58333333333348</v>
      </c>
      <c r="L87" s="41">
        <v>640.7166666666667</v>
      </c>
      <c r="M87" s="31">
        <v>632.45000000000005</v>
      </c>
      <c r="N87" s="31">
        <v>623.75</v>
      </c>
      <c r="O87" s="42">
        <v>6535500</v>
      </c>
      <c r="P87" s="43">
        <v>-1.4253393665158371E-2</v>
      </c>
    </row>
    <row r="88" spans="1:16" ht="12.75" customHeight="1">
      <c r="A88" s="31">
        <v>78</v>
      </c>
      <c r="B88" s="32" t="s">
        <v>75</v>
      </c>
      <c r="C88" s="33" t="s">
        <v>129</v>
      </c>
      <c r="D88" s="34">
        <v>44406</v>
      </c>
      <c r="E88" s="40">
        <v>8.85</v>
      </c>
      <c r="F88" s="40">
        <v>8.9166666666666661</v>
      </c>
      <c r="G88" s="41">
        <v>8.7833333333333314</v>
      </c>
      <c r="H88" s="41">
        <v>8.716666666666665</v>
      </c>
      <c r="I88" s="41">
        <v>8.5833333333333304</v>
      </c>
      <c r="J88" s="41">
        <v>8.9833333333333325</v>
      </c>
      <c r="K88" s="41">
        <v>9.1166666666666689</v>
      </c>
      <c r="L88" s="41">
        <v>9.1833333333333336</v>
      </c>
      <c r="M88" s="31">
        <v>9.0500000000000007</v>
      </c>
      <c r="N88" s="31">
        <v>8.85</v>
      </c>
      <c r="O88" s="42">
        <v>741440000</v>
      </c>
      <c r="P88" s="43">
        <v>-5.6327450244085617E-3</v>
      </c>
    </row>
    <row r="89" spans="1:16" ht="12.75" customHeight="1">
      <c r="A89" s="31">
        <v>79</v>
      </c>
      <c r="B89" s="32" t="s">
        <v>59</v>
      </c>
      <c r="C89" s="33" t="s">
        <v>130</v>
      </c>
      <c r="D89" s="34">
        <v>44406</v>
      </c>
      <c r="E89" s="40">
        <v>54.25</v>
      </c>
      <c r="F89" s="40">
        <v>54.199999999999996</v>
      </c>
      <c r="G89" s="41">
        <v>53.849999999999994</v>
      </c>
      <c r="H89" s="41">
        <v>53.449999999999996</v>
      </c>
      <c r="I89" s="41">
        <v>53.099999999999994</v>
      </c>
      <c r="J89" s="41">
        <v>54.599999999999994</v>
      </c>
      <c r="K89" s="41">
        <v>54.95</v>
      </c>
      <c r="L89" s="41">
        <v>55.349999999999994</v>
      </c>
      <c r="M89" s="31">
        <v>54.55</v>
      </c>
      <c r="N89" s="31">
        <v>53.8</v>
      </c>
      <c r="O89" s="42">
        <v>180462000</v>
      </c>
      <c r="P89" s="43">
        <v>-2.939323955490237E-3</v>
      </c>
    </row>
    <row r="90" spans="1:16" ht="12.75" customHeight="1">
      <c r="A90" s="31">
        <v>80</v>
      </c>
      <c r="B90" s="32" t="s">
        <v>80</v>
      </c>
      <c r="C90" s="33" t="s">
        <v>131</v>
      </c>
      <c r="D90" s="34">
        <v>44406</v>
      </c>
      <c r="E90" s="40">
        <v>569.20000000000005</v>
      </c>
      <c r="F90" s="40">
        <v>571.2166666666667</v>
      </c>
      <c r="G90" s="41">
        <v>566.08333333333337</v>
      </c>
      <c r="H90" s="41">
        <v>562.9666666666667</v>
      </c>
      <c r="I90" s="41">
        <v>557.83333333333337</v>
      </c>
      <c r="J90" s="41">
        <v>574.33333333333337</v>
      </c>
      <c r="K90" s="41">
        <v>579.46666666666658</v>
      </c>
      <c r="L90" s="41">
        <v>582.58333333333337</v>
      </c>
      <c r="M90" s="31">
        <v>576.35</v>
      </c>
      <c r="N90" s="31">
        <v>568.1</v>
      </c>
      <c r="O90" s="42">
        <v>9869750</v>
      </c>
      <c r="P90" s="43">
        <v>-5.5417013022998063E-3</v>
      </c>
    </row>
    <row r="91" spans="1:16" ht="12.75" customHeight="1">
      <c r="A91" s="31">
        <v>81</v>
      </c>
      <c r="B91" s="32" t="s">
        <v>107</v>
      </c>
      <c r="C91" s="33" t="s">
        <v>132</v>
      </c>
      <c r="D91" s="34">
        <v>44406</v>
      </c>
      <c r="E91" s="40">
        <v>151.30000000000001</v>
      </c>
      <c r="F91" s="40">
        <v>150.46666666666667</v>
      </c>
      <c r="G91" s="41">
        <v>148.53333333333333</v>
      </c>
      <c r="H91" s="41">
        <v>145.76666666666665</v>
      </c>
      <c r="I91" s="41">
        <v>143.83333333333331</v>
      </c>
      <c r="J91" s="41">
        <v>153.23333333333335</v>
      </c>
      <c r="K91" s="41">
        <v>155.16666666666669</v>
      </c>
      <c r="L91" s="41">
        <v>157.93333333333337</v>
      </c>
      <c r="M91" s="31">
        <v>152.4</v>
      </c>
      <c r="N91" s="31">
        <v>147.69999999999999</v>
      </c>
      <c r="O91" s="42">
        <v>7846800</v>
      </c>
      <c r="P91" s="43">
        <v>-4.6445497630331754E-2</v>
      </c>
    </row>
    <row r="92" spans="1:16" ht="12.75" customHeight="1">
      <c r="A92" s="31">
        <v>82</v>
      </c>
      <c r="B92" s="32" t="s">
        <v>45</v>
      </c>
      <c r="C92" s="33" t="s">
        <v>133</v>
      </c>
      <c r="D92" s="34">
        <v>44406</v>
      </c>
      <c r="E92" s="40">
        <v>1824.8</v>
      </c>
      <c r="F92" s="40">
        <v>1820.3500000000001</v>
      </c>
      <c r="G92" s="41">
        <v>1806.7000000000003</v>
      </c>
      <c r="H92" s="41">
        <v>1788.6000000000001</v>
      </c>
      <c r="I92" s="41">
        <v>1774.9500000000003</v>
      </c>
      <c r="J92" s="41">
        <v>1838.4500000000003</v>
      </c>
      <c r="K92" s="41">
        <v>1852.1000000000004</v>
      </c>
      <c r="L92" s="41">
        <v>1870.2000000000003</v>
      </c>
      <c r="M92" s="31">
        <v>1834</v>
      </c>
      <c r="N92" s="31">
        <v>1802.25</v>
      </c>
      <c r="O92" s="42">
        <v>2554000</v>
      </c>
      <c r="P92" s="43">
        <v>5.1160960251869347E-3</v>
      </c>
    </row>
    <row r="93" spans="1:16" ht="12.75" customHeight="1">
      <c r="A93" s="31">
        <v>83</v>
      </c>
      <c r="B93" s="32" t="s">
        <v>59</v>
      </c>
      <c r="C93" s="33" t="s">
        <v>134</v>
      </c>
      <c r="D93" s="34">
        <v>44406</v>
      </c>
      <c r="E93" s="40">
        <v>1058.6500000000001</v>
      </c>
      <c r="F93" s="40">
        <v>1056.3</v>
      </c>
      <c r="G93" s="41">
        <v>1048.8499999999999</v>
      </c>
      <c r="H93" s="41">
        <v>1039.05</v>
      </c>
      <c r="I93" s="41">
        <v>1031.5999999999999</v>
      </c>
      <c r="J93" s="41">
        <v>1066.0999999999999</v>
      </c>
      <c r="K93" s="41">
        <v>1073.5500000000002</v>
      </c>
      <c r="L93" s="41">
        <v>1083.3499999999999</v>
      </c>
      <c r="M93" s="31">
        <v>1063.75</v>
      </c>
      <c r="N93" s="31">
        <v>1046.5</v>
      </c>
      <c r="O93" s="42">
        <v>16938900</v>
      </c>
      <c r="P93" s="43">
        <v>-4.2325802867573146E-3</v>
      </c>
    </row>
    <row r="94" spans="1:16" ht="12.75" customHeight="1">
      <c r="A94" s="31">
        <v>84</v>
      </c>
      <c r="B94" s="32" t="s">
        <v>75</v>
      </c>
      <c r="C94" s="33" t="s">
        <v>135</v>
      </c>
      <c r="D94" s="34">
        <v>44406</v>
      </c>
      <c r="E94" s="40">
        <v>239.7</v>
      </c>
      <c r="F94" s="40">
        <v>239.85</v>
      </c>
      <c r="G94" s="41">
        <v>238.5</v>
      </c>
      <c r="H94" s="41">
        <v>237.3</v>
      </c>
      <c r="I94" s="41">
        <v>235.95000000000002</v>
      </c>
      <c r="J94" s="41">
        <v>241.04999999999998</v>
      </c>
      <c r="K94" s="41">
        <v>242.39999999999995</v>
      </c>
      <c r="L94" s="41">
        <v>243.59999999999997</v>
      </c>
      <c r="M94" s="31">
        <v>241.2</v>
      </c>
      <c r="N94" s="31">
        <v>238.65</v>
      </c>
      <c r="O94" s="42">
        <v>13095600</v>
      </c>
      <c r="P94" s="43">
        <v>-1.2040557667934094E-2</v>
      </c>
    </row>
    <row r="95" spans="1:16" ht="12.75" customHeight="1">
      <c r="A95" s="31">
        <v>85</v>
      </c>
      <c r="B95" s="32" t="s">
        <v>88</v>
      </c>
      <c r="C95" s="33" t="s">
        <v>136</v>
      </c>
      <c r="D95" s="34">
        <v>44406</v>
      </c>
      <c r="E95" s="40">
        <v>1551.8</v>
      </c>
      <c r="F95" s="40">
        <v>1550</v>
      </c>
      <c r="G95" s="41">
        <v>1541.3</v>
      </c>
      <c r="H95" s="41">
        <v>1530.8</v>
      </c>
      <c r="I95" s="41">
        <v>1522.1</v>
      </c>
      <c r="J95" s="41">
        <v>1560.5</v>
      </c>
      <c r="K95" s="41">
        <v>1569.1999999999998</v>
      </c>
      <c r="L95" s="41">
        <v>1579.7</v>
      </c>
      <c r="M95" s="31">
        <v>1558.7</v>
      </c>
      <c r="N95" s="31">
        <v>1539.5</v>
      </c>
      <c r="O95" s="42">
        <v>29832000</v>
      </c>
      <c r="P95" s="43">
        <v>-1.0507880910683012E-2</v>
      </c>
    </row>
    <row r="96" spans="1:16" ht="12.75" customHeight="1">
      <c r="A96" s="31">
        <v>86</v>
      </c>
      <c r="B96" s="32" t="s">
        <v>80</v>
      </c>
      <c r="C96" s="33" t="s">
        <v>137</v>
      </c>
      <c r="D96" s="34">
        <v>44406</v>
      </c>
      <c r="E96" s="40">
        <v>108</v>
      </c>
      <c r="F96" s="40">
        <v>107.83333333333333</v>
      </c>
      <c r="G96" s="41">
        <v>107.46666666666665</v>
      </c>
      <c r="H96" s="41">
        <v>106.93333333333332</v>
      </c>
      <c r="I96" s="41">
        <v>106.56666666666665</v>
      </c>
      <c r="J96" s="41">
        <v>108.36666666666666</v>
      </c>
      <c r="K96" s="41">
        <v>108.73333333333333</v>
      </c>
      <c r="L96" s="41">
        <v>109.26666666666667</v>
      </c>
      <c r="M96" s="31">
        <v>108.2</v>
      </c>
      <c r="N96" s="31">
        <v>107.3</v>
      </c>
      <c r="O96" s="42">
        <v>53638000</v>
      </c>
      <c r="P96" s="43">
        <v>-9.6015362457993279E-3</v>
      </c>
    </row>
    <row r="97" spans="1:16" ht="12.75" customHeight="1">
      <c r="A97" s="31">
        <v>87</v>
      </c>
      <c r="B97" s="32" t="s">
        <v>45</v>
      </c>
      <c r="C97" s="33" t="s">
        <v>138</v>
      </c>
      <c r="D97" s="34">
        <v>44406</v>
      </c>
      <c r="E97" s="40">
        <v>2276.75</v>
      </c>
      <c r="F97" s="40">
        <v>2272.8833333333337</v>
      </c>
      <c r="G97" s="41">
        <v>2261.4166666666674</v>
      </c>
      <c r="H97" s="41">
        <v>2246.0833333333339</v>
      </c>
      <c r="I97" s="41">
        <v>2234.6166666666677</v>
      </c>
      <c r="J97" s="41">
        <v>2288.2166666666672</v>
      </c>
      <c r="K97" s="41">
        <v>2299.6833333333334</v>
      </c>
      <c r="L97" s="41">
        <v>2315.0166666666669</v>
      </c>
      <c r="M97" s="31">
        <v>2284.35</v>
      </c>
      <c r="N97" s="31">
        <v>2257.5500000000002</v>
      </c>
      <c r="O97" s="42">
        <v>1724775</v>
      </c>
      <c r="P97" s="43">
        <v>-0.1572177227251072</v>
      </c>
    </row>
    <row r="98" spans="1:16" ht="12.75" customHeight="1">
      <c r="A98" s="31">
        <v>88</v>
      </c>
      <c r="B98" s="32" t="s">
        <v>57</v>
      </c>
      <c r="C98" s="33" t="s">
        <v>139</v>
      </c>
      <c r="D98" s="34">
        <v>44406</v>
      </c>
      <c r="E98" s="40">
        <v>202.85</v>
      </c>
      <c r="F98" s="40">
        <v>202.63333333333333</v>
      </c>
      <c r="G98" s="41">
        <v>202.21666666666664</v>
      </c>
      <c r="H98" s="41">
        <v>201.58333333333331</v>
      </c>
      <c r="I98" s="41">
        <v>201.16666666666663</v>
      </c>
      <c r="J98" s="41">
        <v>203.26666666666665</v>
      </c>
      <c r="K98" s="41">
        <v>203.68333333333334</v>
      </c>
      <c r="L98" s="41">
        <v>204.31666666666666</v>
      </c>
      <c r="M98" s="31">
        <v>203.05</v>
      </c>
      <c r="N98" s="31">
        <v>202</v>
      </c>
      <c r="O98" s="42">
        <v>187859200</v>
      </c>
      <c r="P98" s="43">
        <v>-3.8687345165778668E-3</v>
      </c>
    </row>
    <row r="99" spans="1:16" ht="12.75" customHeight="1">
      <c r="A99" s="31">
        <v>89</v>
      </c>
      <c r="B99" s="32" t="s">
        <v>121</v>
      </c>
      <c r="C99" s="33" t="s">
        <v>140</v>
      </c>
      <c r="D99" s="34">
        <v>44406</v>
      </c>
      <c r="E99" s="40">
        <v>396.85</v>
      </c>
      <c r="F99" s="40">
        <v>398.41666666666669</v>
      </c>
      <c r="G99" s="41">
        <v>393.53333333333336</v>
      </c>
      <c r="H99" s="41">
        <v>390.2166666666667</v>
      </c>
      <c r="I99" s="41">
        <v>385.33333333333337</v>
      </c>
      <c r="J99" s="41">
        <v>401.73333333333335</v>
      </c>
      <c r="K99" s="41">
        <v>406.61666666666667</v>
      </c>
      <c r="L99" s="41">
        <v>409.93333333333334</v>
      </c>
      <c r="M99" s="31">
        <v>403.3</v>
      </c>
      <c r="N99" s="31">
        <v>395.1</v>
      </c>
      <c r="O99" s="42">
        <v>36400000</v>
      </c>
      <c r="P99" s="43">
        <v>7.4033072718466758E-3</v>
      </c>
    </row>
    <row r="100" spans="1:16" ht="12.75" customHeight="1">
      <c r="A100" s="31">
        <v>90</v>
      </c>
      <c r="B100" s="32" t="s">
        <v>121</v>
      </c>
      <c r="C100" s="33" t="s">
        <v>141</v>
      </c>
      <c r="D100" s="34">
        <v>44406</v>
      </c>
      <c r="E100" s="40">
        <v>702.55</v>
      </c>
      <c r="F100" s="40">
        <v>701.43333333333339</v>
      </c>
      <c r="G100" s="41">
        <v>697.26666666666677</v>
      </c>
      <c r="H100" s="41">
        <v>691.98333333333335</v>
      </c>
      <c r="I100" s="41">
        <v>687.81666666666672</v>
      </c>
      <c r="J100" s="41">
        <v>706.71666666666681</v>
      </c>
      <c r="K100" s="41">
        <v>710.88333333333333</v>
      </c>
      <c r="L100" s="41">
        <v>716.16666666666686</v>
      </c>
      <c r="M100" s="31">
        <v>705.6</v>
      </c>
      <c r="N100" s="31">
        <v>696.15</v>
      </c>
      <c r="O100" s="42">
        <v>41733900</v>
      </c>
      <c r="P100" s="43">
        <v>-7.5125208681135229E-3</v>
      </c>
    </row>
    <row r="101" spans="1:16" ht="12.75" customHeight="1">
      <c r="A101" s="31">
        <v>91</v>
      </c>
      <c r="B101" s="32" t="s">
        <v>45</v>
      </c>
      <c r="C101" s="33" t="s">
        <v>142</v>
      </c>
      <c r="D101" s="34">
        <v>44406</v>
      </c>
      <c r="E101" s="40">
        <v>3102.5</v>
      </c>
      <c r="F101" s="40">
        <v>3105.0833333333335</v>
      </c>
      <c r="G101" s="41">
        <v>3076.4666666666672</v>
      </c>
      <c r="H101" s="41">
        <v>3050.4333333333338</v>
      </c>
      <c r="I101" s="41">
        <v>3021.8166666666675</v>
      </c>
      <c r="J101" s="41">
        <v>3131.1166666666668</v>
      </c>
      <c r="K101" s="41">
        <v>3159.7333333333327</v>
      </c>
      <c r="L101" s="41">
        <v>3185.7666666666664</v>
      </c>
      <c r="M101" s="31">
        <v>3133.7</v>
      </c>
      <c r="N101" s="31">
        <v>3079.05</v>
      </c>
      <c r="O101" s="42">
        <v>1461250</v>
      </c>
      <c r="P101" s="43">
        <v>9.8479612992398071E-3</v>
      </c>
    </row>
    <row r="102" spans="1:16" ht="12.75" customHeight="1">
      <c r="A102" s="31">
        <v>92</v>
      </c>
      <c r="B102" s="32" t="s">
        <v>59</v>
      </c>
      <c r="C102" s="33" t="s">
        <v>143</v>
      </c>
      <c r="D102" s="34">
        <v>44406</v>
      </c>
      <c r="E102" s="40">
        <v>1748.9</v>
      </c>
      <c r="F102" s="40">
        <v>1743.7333333333333</v>
      </c>
      <c r="G102" s="41">
        <v>1733.3666666666668</v>
      </c>
      <c r="H102" s="41">
        <v>1717.8333333333335</v>
      </c>
      <c r="I102" s="41">
        <v>1707.4666666666669</v>
      </c>
      <c r="J102" s="41">
        <v>1759.2666666666667</v>
      </c>
      <c r="K102" s="41">
        <v>1769.633333333333</v>
      </c>
      <c r="L102" s="41">
        <v>1785.1666666666665</v>
      </c>
      <c r="M102" s="31">
        <v>1754.1</v>
      </c>
      <c r="N102" s="31">
        <v>1728.2</v>
      </c>
      <c r="O102" s="42">
        <v>19652000</v>
      </c>
      <c r="P102" s="43">
        <v>-8.2361015785861365E-3</v>
      </c>
    </row>
    <row r="103" spans="1:16" ht="12.75" customHeight="1">
      <c r="A103" s="31">
        <v>93</v>
      </c>
      <c r="B103" s="32" t="s">
        <v>64</v>
      </c>
      <c r="C103" s="33" t="s">
        <v>144</v>
      </c>
      <c r="D103" s="34">
        <v>44406</v>
      </c>
      <c r="E103" s="40">
        <v>94.3</v>
      </c>
      <c r="F103" s="40">
        <v>94.05</v>
      </c>
      <c r="G103" s="41">
        <v>93.649999999999991</v>
      </c>
      <c r="H103" s="41">
        <v>93</v>
      </c>
      <c r="I103" s="41">
        <v>92.6</v>
      </c>
      <c r="J103" s="41">
        <v>94.699999999999989</v>
      </c>
      <c r="K103" s="41">
        <v>95.1</v>
      </c>
      <c r="L103" s="41">
        <v>95.749999999999986</v>
      </c>
      <c r="M103" s="31">
        <v>94.45</v>
      </c>
      <c r="N103" s="31">
        <v>93.4</v>
      </c>
      <c r="O103" s="42">
        <v>66037600</v>
      </c>
      <c r="P103" s="43">
        <v>2.031144211238998E-3</v>
      </c>
    </row>
    <row r="104" spans="1:16" ht="12.75" customHeight="1">
      <c r="A104" s="31">
        <v>94</v>
      </c>
      <c r="B104" s="32" t="s">
        <v>45</v>
      </c>
      <c r="C104" s="33" t="s">
        <v>145</v>
      </c>
      <c r="D104" s="34">
        <v>44406</v>
      </c>
      <c r="E104" s="40">
        <v>3443.8</v>
      </c>
      <c r="F104" s="40">
        <v>3451.2999999999997</v>
      </c>
      <c r="G104" s="41">
        <v>3395.0999999999995</v>
      </c>
      <c r="H104" s="41">
        <v>3346.3999999999996</v>
      </c>
      <c r="I104" s="41">
        <v>3290.1999999999994</v>
      </c>
      <c r="J104" s="41">
        <v>3499.9999999999995</v>
      </c>
      <c r="K104" s="41">
        <v>3556.1999999999994</v>
      </c>
      <c r="L104" s="41">
        <v>3604.8999999999996</v>
      </c>
      <c r="M104" s="31">
        <v>3507.5</v>
      </c>
      <c r="N104" s="31">
        <v>3402.6</v>
      </c>
      <c r="O104" s="42">
        <v>535000</v>
      </c>
      <c r="P104" s="43">
        <v>-1.2003693444136657E-2</v>
      </c>
    </row>
    <row r="105" spans="1:16" ht="12.75" customHeight="1">
      <c r="A105" s="31">
        <v>95</v>
      </c>
      <c r="B105" s="32" t="s">
        <v>64</v>
      </c>
      <c r="C105" s="33" t="s">
        <v>146</v>
      </c>
      <c r="D105" s="34">
        <v>44406</v>
      </c>
      <c r="E105" s="40">
        <v>464.05</v>
      </c>
      <c r="F105" s="40">
        <v>462.55</v>
      </c>
      <c r="G105" s="41">
        <v>459.6</v>
      </c>
      <c r="H105" s="41">
        <v>455.15000000000003</v>
      </c>
      <c r="I105" s="41">
        <v>452.20000000000005</v>
      </c>
      <c r="J105" s="41">
        <v>467</v>
      </c>
      <c r="K105" s="41">
        <v>469.94999999999993</v>
      </c>
      <c r="L105" s="41">
        <v>474.4</v>
      </c>
      <c r="M105" s="31">
        <v>465.5</v>
      </c>
      <c r="N105" s="31">
        <v>458.1</v>
      </c>
      <c r="O105" s="42">
        <v>15414000</v>
      </c>
      <c r="P105" s="43">
        <v>4.8286180631120786E-2</v>
      </c>
    </row>
    <row r="106" spans="1:16" ht="12.75" customHeight="1">
      <c r="A106" s="31">
        <v>96</v>
      </c>
      <c r="B106" s="32" t="s">
        <v>71</v>
      </c>
      <c r="C106" s="33" t="s">
        <v>147</v>
      </c>
      <c r="D106" s="34">
        <v>44406</v>
      </c>
      <c r="E106" s="40">
        <v>1502.6</v>
      </c>
      <c r="F106" s="40">
        <v>1498.9166666666667</v>
      </c>
      <c r="G106" s="41">
        <v>1493.1833333333334</v>
      </c>
      <c r="H106" s="41">
        <v>1483.7666666666667</v>
      </c>
      <c r="I106" s="41">
        <v>1478.0333333333333</v>
      </c>
      <c r="J106" s="41">
        <v>1508.3333333333335</v>
      </c>
      <c r="K106" s="41">
        <v>1514.0666666666666</v>
      </c>
      <c r="L106" s="41">
        <v>1523.4833333333336</v>
      </c>
      <c r="M106" s="31">
        <v>1504.65</v>
      </c>
      <c r="N106" s="31">
        <v>1489.5</v>
      </c>
      <c r="O106" s="42">
        <v>14959200</v>
      </c>
      <c r="P106" s="43">
        <v>-3.5619901183499944E-3</v>
      </c>
    </row>
    <row r="107" spans="1:16" ht="12.75" customHeight="1">
      <c r="A107" s="31">
        <v>97</v>
      </c>
      <c r="B107" s="32" t="s">
        <v>88</v>
      </c>
      <c r="C107" s="33" t="s">
        <v>148</v>
      </c>
      <c r="D107" s="34">
        <v>44406</v>
      </c>
      <c r="E107" s="40">
        <v>4010.9</v>
      </c>
      <c r="F107" s="40">
        <v>4015.5166666666664</v>
      </c>
      <c r="G107" s="41">
        <v>3986.0333333333328</v>
      </c>
      <c r="H107" s="41">
        <v>3961.1666666666665</v>
      </c>
      <c r="I107" s="41">
        <v>3931.6833333333329</v>
      </c>
      <c r="J107" s="41">
        <v>4040.3833333333328</v>
      </c>
      <c r="K107" s="41">
        <v>4069.8666666666663</v>
      </c>
      <c r="L107" s="41">
        <v>4094.7333333333327</v>
      </c>
      <c r="M107" s="31">
        <v>4045</v>
      </c>
      <c r="N107" s="31">
        <v>3990.65</v>
      </c>
      <c r="O107" s="42">
        <v>682650</v>
      </c>
      <c r="P107" s="43">
        <v>1.155812402756168E-2</v>
      </c>
    </row>
    <row r="108" spans="1:16" ht="12.75" customHeight="1">
      <c r="A108" s="31">
        <v>98</v>
      </c>
      <c r="B108" s="32" t="s">
        <v>88</v>
      </c>
      <c r="C108" s="33" t="s">
        <v>149</v>
      </c>
      <c r="D108" s="34">
        <v>44406</v>
      </c>
      <c r="E108" s="40">
        <v>2833.3</v>
      </c>
      <c r="F108" s="40">
        <v>2862.1</v>
      </c>
      <c r="G108" s="41">
        <v>2785.2</v>
      </c>
      <c r="H108" s="41">
        <v>2737.1</v>
      </c>
      <c r="I108" s="41">
        <v>2660.2</v>
      </c>
      <c r="J108" s="41">
        <v>2910.2</v>
      </c>
      <c r="K108" s="41">
        <v>2987.1000000000004</v>
      </c>
      <c r="L108" s="41">
        <v>3035.2</v>
      </c>
      <c r="M108" s="31">
        <v>2939</v>
      </c>
      <c r="N108" s="31">
        <v>2814</v>
      </c>
      <c r="O108" s="42">
        <v>510400</v>
      </c>
      <c r="P108" s="43">
        <v>7.6793248945147677E-2</v>
      </c>
    </row>
    <row r="109" spans="1:16" ht="12.75" customHeight="1">
      <c r="A109" s="31">
        <v>99</v>
      </c>
      <c r="B109" s="32" t="s">
        <v>48</v>
      </c>
      <c r="C109" s="33" t="s">
        <v>150</v>
      </c>
      <c r="D109" s="34">
        <v>44406</v>
      </c>
      <c r="E109" s="40">
        <v>1165.95</v>
      </c>
      <c r="F109" s="40">
        <v>1162.8166666666666</v>
      </c>
      <c r="G109" s="41">
        <v>1153.8833333333332</v>
      </c>
      <c r="H109" s="41">
        <v>1141.8166666666666</v>
      </c>
      <c r="I109" s="41">
        <v>1132.8833333333332</v>
      </c>
      <c r="J109" s="41">
        <v>1174.8833333333332</v>
      </c>
      <c r="K109" s="41">
        <v>1183.8166666666666</v>
      </c>
      <c r="L109" s="41">
        <v>1195.8833333333332</v>
      </c>
      <c r="M109" s="31">
        <v>1171.75</v>
      </c>
      <c r="N109" s="31">
        <v>1150.75</v>
      </c>
      <c r="O109" s="42">
        <v>7358450</v>
      </c>
      <c r="P109" s="43">
        <v>-1.4570290267501423E-2</v>
      </c>
    </row>
    <row r="110" spans="1:16" ht="12.75" customHeight="1">
      <c r="A110" s="31">
        <v>100</v>
      </c>
      <c r="B110" s="32" t="s">
        <v>50</v>
      </c>
      <c r="C110" s="33" t="s">
        <v>151</v>
      </c>
      <c r="D110" s="34">
        <v>44406</v>
      </c>
      <c r="E110" s="40">
        <v>773.45</v>
      </c>
      <c r="F110" s="40">
        <v>772.11666666666679</v>
      </c>
      <c r="G110" s="41">
        <v>768.88333333333355</v>
      </c>
      <c r="H110" s="41">
        <v>764.31666666666672</v>
      </c>
      <c r="I110" s="41">
        <v>761.08333333333348</v>
      </c>
      <c r="J110" s="41">
        <v>776.68333333333362</v>
      </c>
      <c r="K110" s="41">
        <v>779.91666666666674</v>
      </c>
      <c r="L110" s="41">
        <v>784.48333333333369</v>
      </c>
      <c r="M110" s="31">
        <v>775.35</v>
      </c>
      <c r="N110" s="31">
        <v>767.55</v>
      </c>
      <c r="O110" s="42">
        <v>11977700</v>
      </c>
      <c r="P110" s="43">
        <v>6.2926370265819808E-3</v>
      </c>
    </row>
    <row r="111" spans="1:16" ht="12.75" customHeight="1">
      <c r="A111" s="31">
        <v>101</v>
      </c>
      <c r="B111" s="32" t="s">
        <v>64</v>
      </c>
      <c r="C111" s="33" t="s">
        <v>152</v>
      </c>
      <c r="D111" s="34">
        <v>44406</v>
      </c>
      <c r="E111" s="40">
        <v>163</v>
      </c>
      <c r="F111" s="40">
        <v>162.43333333333334</v>
      </c>
      <c r="G111" s="41">
        <v>161.61666666666667</v>
      </c>
      <c r="H111" s="41">
        <v>160.23333333333335</v>
      </c>
      <c r="I111" s="41">
        <v>159.41666666666669</v>
      </c>
      <c r="J111" s="41">
        <v>163.81666666666666</v>
      </c>
      <c r="K111" s="41">
        <v>164.63333333333333</v>
      </c>
      <c r="L111" s="41">
        <v>166.01666666666665</v>
      </c>
      <c r="M111" s="31">
        <v>163.25</v>
      </c>
      <c r="N111" s="31">
        <v>161.05000000000001</v>
      </c>
      <c r="O111" s="42">
        <v>40160000</v>
      </c>
      <c r="P111" s="43">
        <v>-8.4929883468299432E-3</v>
      </c>
    </row>
    <row r="112" spans="1:16" ht="12.75" customHeight="1">
      <c r="A112" s="31">
        <v>102</v>
      </c>
      <c r="B112" s="32" t="s">
        <v>64</v>
      </c>
      <c r="C112" s="33" t="s">
        <v>153</v>
      </c>
      <c r="D112" s="34">
        <v>44406</v>
      </c>
      <c r="E112" s="40">
        <v>185.35</v>
      </c>
      <c r="F112" s="40">
        <v>185.43333333333331</v>
      </c>
      <c r="G112" s="41">
        <v>183.46666666666661</v>
      </c>
      <c r="H112" s="41">
        <v>181.58333333333331</v>
      </c>
      <c r="I112" s="41">
        <v>179.61666666666662</v>
      </c>
      <c r="J112" s="41">
        <v>187.31666666666661</v>
      </c>
      <c r="K112" s="41">
        <v>189.2833333333333</v>
      </c>
      <c r="L112" s="41">
        <v>191.1666666666666</v>
      </c>
      <c r="M112" s="31">
        <v>187.4</v>
      </c>
      <c r="N112" s="31">
        <v>183.55</v>
      </c>
      <c r="O112" s="42">
        <v>27240000</v>
      </c>
      <c r="P112" s="43">
        <v>-4.3203371970495258E-2</v>
      </c>
    </row>
    <row r="113" spans="1:16" ht="12.75" customHeight="1">
      <c r="A113" s="31">
        <v>103</v>
      </c>
      <c r="B113" s="32" t="s">
        <v>57</v>
      </c>
      <c r="C113" s="33" t="s">
        <v>154</v>
      </c>
      <c r="D113" s="34">
        <v>44406</v>
      </c>
      <c r="E113" s="40">
        <v>531.95000000000005</v>
      </c>
      <c r="F113" s="40">
        <v>533.98333333333335</v>
      </c>
      <c r="G113" s="41">
        <v>527.9666666666667</v>
      </c>
      <c r="H113" s="41">
        <v>523.98333333333335</v>
      </c>
      <c r="I113" s="41">
        <v>517.9666666666667</v>
      </c>
      <c r="J113" s="41">
        <v>537.9666666666667</v>
      </c>
      <c r="K113" s="41">
        <v>543.98333333333335</v>
      </c>
      <c r="L113" s="41">
        <v>547.9666666666667</v>
      </c>
      <c r="M113" s="31">
        <v>540</v>
      </c>
      <c r="N113" s="31">
        <v>530</v>
      </c>
      <c r="O113" s="42">
        <v>6338000</v>
      </c>
      <c r="P113" s="43">
        <v>1.5705128205128205E-2</v>
      </c>
    </row>
    <row r="114" spans="1:16" ht="12.75" customHeight="1">
      <c r="A114" s="31">
        <v>104</v>
      </c>
      <c r="B114" s="32" t="s">
        <v>50</v>
      </c>
      <c r="C114" s="33" t="s">
        <v>155</v>
      </c>
      <c r="D114" s="34">
        <v>44406</v>
      </c>
      <c r="E114" s="40">
        <v>7463.6</v>
      </c>
      <c r="F114" s="40">
        <v>7482.5</v>
      </c>
      <c r="G114" s="41">
        <v>7410.2</v>
      </c>
      <c r="H114" s="41">
        <v>7356.8</v>
      </c>
      <c r="I114" s="41">
        <v>7284.5</v>
      </c>
      <c r="J114" s="41">
        <v>7535.9</v>
      </c>
      <c r="K114" s="41">
        <v>7608.1999999999989</v>
      </c>
      <c r="L114" s="41">
        <v>7661.5999999999995</v>
      </c>
      <c r="M114" s="31">
        <v>7554.8</v>
      </c>
      <c r="N114" s="31">
        <v>7429.1</v>
      </c>
      <c r="O114" s="42">
        <v>2065600</v>
      </c>
      <c r="P114" s="43">
        <v>3.0018948838137029E-2</v>
      </c>
    </row>
    <row r="115" spans="1:16" ht="12.75" customHeight="1">
      <c r="A115" s="31">
        <v>105</v>
      </c>
      <c r="B115" s="32" t="s">
        <v>57</v>
      </c>
      <c r="C115" s="33" t="s">
        <v>156</v>
      </c>
      <c r="D115" s="34">
        <v>44406</v>
      </c>
      <c r="E115" s="40">
        <v>654.29999999999995</v>
      </c>
      <c r="F115" s="40">
        <v>656.94999999999993</v>
      </c>
      <c r="G115" s="41">
        <v>650.09999999999991</v>
      </c>
      <c r="H115" s="41">
        <v>645.9</v>
      </c>
      <c r="I115" s="41">
        <v>639.04999999999995</v>
      </c>
      <c r="J115" s="41">
        <v>661.14999999999986</v>
      </c>
      <c r="K115" s="41">
        <v>668</v>
      </c>
      <c r="L115" s="41">
        <v>672.19999999999982</v>
      </c>
      <c r="M115" s="31">
        <v>663.8</v>
      </c>
      <c r="N115" s="31">
        <v>652.75</v>
      </c>
      <c r="O115" s="42">
        <v>11092500</v>
      </c>
      <c r="P115" s="43">
        <v>4.3005885015844269E-3</v>
      </c>
    </row>
    <row r="116" spans="1:16" ht="12.75" customHeight="1">
      <c r="A116" s="31">
        <v>106</v>
      </c>
      <c r="B116" s="32" t="s">
        <v>48</v>
      </c>
      <c r="C116" s="33" t="s">
        <v>157</v>
      </c>
      <c r="D116" s="34">
        <v>44406</v>
      </c>
      <c r="E116" s="40">
        <v>2819.65</v>
      </c>
      <c r="F116" s="40">
        <v>2842.0166666666664</v>
      </c>
      <c r="G116" s="41">
        <v>2785.083333333333</v>
      </c>
      <c r="H116" s="41">
        <v>2750.5166666666664</v>
      </c>
      <c r="I116" s="41">
        <v>2693.583333333333</v>
      </c>
      <c r="J116" s="41">
        <v>2876.583333333333</v>
      </c>
      <c r="K116" s="41">
        <v>2933.5166666666664</v>
      </c>
      <c r="L116" s="41">
        <v>2968.083333333333</v>
      </c>
      <c r="M116" s="31">
        <v>2898.95</v>
      </c>
      <c r="N116" s="31">
        <v>2807.45</v>
      </c>
      <c r="O116" s="42">
        <v>296600</v>
      </c>
      <c r="P116" s="43">
        <v>1.1596180081855388E-2</v>
      </c>
    </row>
    <row r="117" spans="1:16" ht="12.75" customHeight="1">
      <c r="A117" s="31">
        <v>107</v>
      </c>
      <c r="B117" s="32" t="s">
        <v>64</v>
      </c>
      <c r="C117" s="33" t="s">
        <v>158</v>
      </c>
      <c r="D117" s="34">
        <v>44406</v>
      </c>
      <c r="E117" s="40">
        <v>1083.55</v>
      </c>
      <c r="F117" s="40">
        <v>1077.0166666666667</v>
      </c>
      <c r="G117" s="41">
        <v>1067.1833333333334</v>
      </c>
      <c r="H117" s="41">
        <v>1050.8166666666668</v>
      </c>
      <c r="I117" s="41">
        <v>1040.9833333333336</v>
      </c>
      <c r="J117" s="41">
        <v>1093.3833333333332</v>
      </c>
      <c r="K117" s="41">
        <v>1103.2166666666667</v>
      </c>
      <c r="L117" s="41">
        <v>1119.583333333333</v>
      </c>
      <c r="M117" s="31">
        <v>1086.8499999999999</v>
      </c>
      <c r="N117" s="31">
        <v>1060.6500000000001</v>
      </c>
      <c r="O117" s="42">
        <v>3064100</v>
      </c>
      <c r="P117" s="43">
        <v>1.5291837174240793E-2</v>
      </c>
    </row>
    <row r="118" spans="1:16" ht="12.75" customHeight="1">
      <c r="A118" s="31">
        <v>108</v>
      </c>
      <c r="B118" s="32" t="s">
        <v>80</v>
      </c>
      <c r="C118" s="33" t="s">
        <v>159</v>
      </c>
      <c r="D118" s="34">
        <v>44406</v>
      </c>
      <c r="E118" s="40">
        <v>1187.75</v>
      </c>
      <c r="F118" s="40">
        <v>1186.2666666666667</v>
      </c>
      <c r="G118" s="41">
        <v>1181.5333333333333</v>
      </c>
      <c r="H118" s="41">
        <v>1175.3166666666666</v>
      </c>
      <c r="I118" s="41">
        <v>1170.5833333333333</v>
      </c>
      <c r="J118" s="41">
        <v>1192.4833333333333</v>
      </c>
      <c r="K118" s="41">
        <v>1197.2166666666665</v>
      </c>
      <c r="L118" s="41">
        <v>1203.4333333333334</v>
      </c>
      <c r="M118" s="31">
        <v>1191</v>
      </c>
      <c r="N118" s="31">
        <v>1180.05</v>
      </c>
      <c r="O118" s="42">
        <v>2023200</v>
      </c>
      <c r="P118" s="43">
        <v>-6.8250898038132085E-2</v>
      </c>
    </row>
    <row r="119" spans="1:16" ht="12.75" customHeight="1">
      <c r="A119" s="31">
        <v>109</v>
      </c>
      <c r="B119" s="32" t="s">
        <v>88</v>
      </c>
      <c r="C119" s="33" t="s">
        <v>160</v>
      </c>
      <c r="D119" s="34">
        <v>44406</v>
      </c>
      <c r="E119" s="40">
        <v>2502.65</v>
      </c>
      <c r="F119" s="40">
        <v>2491.2833333333333</v>
      </c>
      <c r="G119" s="41">
        <v>2470.8666666666668</v>
      </c>
      <c r="H119" s="41">
        <v>2439.0833333333335</v>
      </c>
      <c r="I119" s="41">
        <v>2418.666666666667</v>
      </c>
      <c r="J119" s="41">
        <v>2523.0666666666666</v>
      </c>
      <c r="K119" s="41">
        <v>2543.4833333333336</v>
      </c>
      <c r="L119" s="41">
        <v>2575.2666666666664</v>
      </c>
      <c r="M119" s="31">
        <v>2511.6999999999998</v>
      </c>
      <c r="N119" s="31">
        <v>2459.5</v>
      </c>
      <c r="O119" s="42">
        <v>1910800</v>
      </c>
      <c r="P119" s="43">
        <v>3.6900369003690037E-2</v>
      </c>
    </row>
    <row r="120" spans="1:16" ht="12.75" customHeight="1">
      <c r="A120" s="31">
        <v>110</v>
      </c>
      <c r="B120" s="32" t="s">
        <v>50</v>
      </c>
      <c r="C120" s="33" t="s">
        <v>161</v>
      </c>
      <c r="D120" s="34">
        <v>44406</v>
      </c>
      <c r="E120" s="40">
        <v>244.85</v>
      </c>
      <c r="F120" s="40">
        <v>243.01666666666665</v>
      </c>
      <c r="G120" s="41">
        <v>240.1333333333333</v>
      </c>
      <c r="H120" s="41">
        <v>235.41666666666666</v>
      </c>
      <c r="I120" s="41">
        <v>232.5333333333333</v>
      </c>
      <c r="J120" s="41">
        <v>247.73333333333329</v>
      </c>
      <c r="K120" s="41">
        <v>250.61666666666662</v>
      </c>
      <c r="L120" s="41">
        <v>255.33333333333329</v>
      </c>
      <c r="M120" s="31">
        <v>245.9</v>
      </c>
      <c r="N120" s="31">
        <v>238.3</v>
      </c>
      <c r="O120" s="42">
        <v>29505000</v>
      </c>
      <c r="P120" s="43">
        <v>-4.9712546499830909E-2</v>
      </c>
    </row>
    <row r="121" spans="1:16" ht="12.75" customHeight="1">
      <c r="A121" s="31">
        <v>111</v>
      </c>
      <c r="B121" s="32" t="s">
        <v>88</v>
      </c>
      <c r="C121" s="33" t="s">
        <v>162</v>
      </c>
      <c r="D121" s="34">
        <v>44406</v>
      </c>
      <c r="E121" s="40">
        <v>2191.4</v>
      </c>
      <c r="F121" s="40">
        <v>2194.7833333333333</v>
      </c>
      <c r="G121" s="41">
        <v>2161.5666666666666</v>
      </c>
      <c r="H121" s="41">
        <v>2131.7333333333331</v>
      </c>
      <c r="I121" s="41">
        <v>2098.5166666666664</v>
      </c>
      <c r="J121" s="41">
        <v>2224.6166666666668</v>
      </c>
      <c r="K121" s="41">
        <v>2257.833333333333</v>
      </c>
      <c r="L121" s="41">
        <v>2287.666666666667</v>
      </c>
      <c r="M121" s="31">
        <v>2228</v>
      </c>
      <c r="N121" s="31">
        <v>2164.9499999999998</v>
      </c>
      <c r="O121" s="42">
        <v>696475</v>
      </c>
      <c r="P121" s="43">
        <v>-5.3445229681978797E-2</v>
      </c>
    </row>
    <row r="122" spans="1:16" ht="12.75" customHeight="1">
      <c r="A122" s="31">
        <v>112</v>
      </c>
      <c r="B122" s="32" t="s">
        <v>50</v>
      </c>
      <c r="C122" s="33" t="s">
        <v>163</v>
      </c>
      <c r="D122" s="34">
        <v>44406</v>
      </c>
      <c r="E122" s="40">
        <v>83482.75</v>
      </c>
      <c r="F122" s="40">
        <v>82500.916666666672</v>
      </c>
      <c r="G122" s="41">
        <v>81231.833333333343</v>
      </c>
      <c r="H122" s="41">
        <v>78980.916666666672</v>
      </c>
      <c r="I122" s="41">
        <v>77711.833333333343</v>
      </c>
      <c r="J122" s="41">
        <v>84751.833333333343</v>
      </c>
      <c r="K122" s="41">
        <v>86020.916666666686</v>
      </c>
      <c r="L122" s="41">
        <v>88271.833333333343</v>
      </c>
      <c r="M122" s="31">
        <v>83770</v>
      </c>
      <c r="N122" s="31">
        <v>80250</v>
      </c>
      <c r="O122" s="42">
        <v>43170</v>
      </c>
      <c r="P122" s="43">
        <v>-1.6188714153561516E-3</v>
      </c>
    </row>
    <row r="123" spans="1:16" ht="12.75" customHeight="1">
      <c r="A123" s="31">
        <v>113</v>
      </c>
      <c r="B123" s="32" t="s">
        <v>64</v>
      </c>
      <c r="C123" s="33" t="s">
        <v>164</v>
      </c>
      <c r="D123" s="34">
        <v>44406</v>
      </c>
      <c r="E123" s="40">
        <v>1565</v>
      </c>
      <c r="F123" s="40">
        <v>1569.5</v>
      </c>
      <c r="G123" s="41">
        <v>1557.15</v>
      </c>
      <c r="H123" s="41">
        <v>1549.3000000000002</v>
      </c>
      <c r="I123" s="41">
        <v>1536.9500000000003</v>
      </c>
      <c r="J123" s="41">
        <v>1577.35</v>
      </c>
      <c r="K123" s="41">
        <v>1589.6999999999998</v>
      </c>
      <c r="L123" s="41">
        <v>1597.5499999999997</v>
      </c>
      <c r="M123" s="31">
        <v>1581.85</v>
      </c>
      <c r="N123" s="31">
        <v>1561.65</v>
      </c>
      <c r="O123" s="42">
        <v>3599250</v>
      </c>
      <c r="P123" s="43">
        <v>-8.2661706964248811E-3</v>
      </c>
    </row>
    <row r="124" spans="1:16" ht="12.75" customHeight="1">
      <c r="A124" s="31">
        <v>114</v>
      </c>
      <c r="B124" s="32" t="s">
        <v>45</v>
      </c>
      <c r="C124" s="33" t="s">
        <v>165</v>
      </c>
      <c r="D124" s="34">
        <v>44406</v>
      </c>
      <c r="E124" s="40">
        <v>381.7</v>
      </c>
      <c r="F124" s="40">
        <v>381.81666666666666</v>
      </c>
      <c r="G124" s="41">
        <v>378.63333333333333</v>
      </c>
      <c r="H124" s="41">
        <v>375.56666666666666</v>
      </c>
      <c r="I124" s="41">
        <v>372.38333333333333</v>
      </c>
      <c r="J124" s="41">
        <v>384.88333333333333</v>
      </c>
      <c r="K124" s="41">
        <v>388.06666666666661</v>
      </c>
      <c r="L124" s="41">
        <v>391.13333333333333</v>
      </c>
      <c r="M124" s="31">
        <v>385</v>
      </c>
      <c r="N124" s="31">
        <v>378.75</v>
      </c>
      <c r="O124" s="42">
        <v>2088000</v>
      </c>
      <c r="P124" s="43">
        <v>-1.2112036336109008E-2</v>
      </c>
    </row>
    <row r="125" spans="1:16" ht="12.75" customHeight="1">
      <c r="A125" s="31">
        <v>115</v>
      </c>
      <c r="B125" s="32" t="s">
        <v>121</v>
      </c>
      <c r="C125" s="33" t="s">
        <v>166</v>
      </c>
      <c r="D125" s="34">
        <v>44406</v>
      </c>
      <c r="E125" s="40">
        <v>85.35</v>
      </c>
      <c r="F125" s="40">
        <v>84.183333333333337</v>
      </c>
      <c r="G125" s="41">
        <v>82.466666666666669</v>
      </c>
      <c r="H125" s="41">
        <v>79.583333333333329</v>
      </c>
      <c r="I125" s="41">
        <v>77.86666666666666</v>
      </c>
      <c r="J125" s="41">
        <v>87.066666666666677</v>
      </c>
      <c r="K125" s="41">
        <v>88.783333333333346</v>
      </c>
      <c r="L125" s="41">
        <v>91.666666666666686</v>
      </c>
      <c r="M125" s="31">
        <v>85.9</v>
      </c>
      <c r="N125" s="31">
        <v>81.3</v>
      </c>
      <c r="O125" s="42">
        <v>71264000</v>
      </c>
      <c r="P125" s="43">
        <v>-1.3182674199623353E-2</v>
      </c>
    </row>
    <row r="126" spans="1:16" ht="12.75" customHeight="1">
      <c r="A126" s="31">
        <v>116</v>
      </c>
      <c r="B126" s="32" t="s">
        <v>45</v>
      </c>
      <c r="C126" s="33" t="s">
        <v>167</v>
      </c>
      <c r="D126" s="34">
        <v>44406</v>
      </c>
      <c r="E126" s="40">
        <v>5170.3</v>
      </c>
      <c r="F126" s="40">
        <v>5242.1166666666668</v>
      </c>
      <c r="G126" s="41">
        <v>5068.3333333333339</v>
      </c>
      <c r="H126" s="41">
        <v>4966.3666666666668</v>
      </c>
      <c r="I126" s="41">
        <v>4792.5833333333339</v>
      </c>
      <c r="J126" s="41">
        <v>5344.0833333333339</v>
      </c>
      <c r="K126" s="41">
        <v>5517.8666666666668</v>
      </c>
      <c r="L126" s="41">
        <v>5619.8333333333339</v>
      </c>
      <c r="M126" s="31">
        <v>5415.9</v>
      </c>
      <c r="N126" s="31">
        <v>5140.1499999999996</v>
      </c>
      <c r="O126" s="42">
        <v>1211625</v>
      </c>
      <c r="P126" s="43">
        <v>3.723916532905297E-2</v>
      </c>
    </row>
    <row r="127" spans="1:16" ht="12.75" customHeight="1">
      <c r="A127" s="31">
        <v>117</v>
      </c>
      <c r="B127" s="32" t="s">
        <v>39</v>
      </c>
      <c r="C127" s="33" t="s">
        <v>168</v>
      </c>
      <c r="D127" s="34">
        <v>44406</v>
      </c>
      <c r="E127" s="40">
        <v>3836.2</v>
      </c>
      <c r="F127" s="40">
        <v>3841.4333333333329</v>
      </c>
      <c r="G127" s="41">
        <v>3782.9166666666661</v>
      </c>
      <c r="H127" s="41">
        <v>3729.6333333333332</v>
      </c>
      <c r="I127" s="41">
        <v>3671.1166666666663</v>
      </c>
      <c r="J127" s="41">
        <v>3894.7166666666658</v>
      </c>
      <c r="K127" s="41">
        <v>3953.2333333333331</v>
      </c>
      <c r="L127" s="41">
        <v>4006.5166666666655</v>
      </c>
      <c r="M127" s="31">
        <v>3899.95</v>
      </c>
      <c r="N127" s="31">
        <v>3788.15</v>
      </c>
      <c r="O127" s="42">
        <v>366525</v>
      </c>
      <c r="P127" s="43">
        <v>-3.3807829181494664E-2</v>
      </c>
    </row>
    <row r="128" spans="1:16" ht="12.75" customHeight="1">
      <c r="A128" s="31">
        <v>118</v>
      </c>
      <c r="B128" s="32" t="s">
        <v>57</v>
      </c>
      <c r="C128" s="33" t="s">
        <v>169</v>
      </c>
      <c r="D128" s="34">
        <v>44406</v>
      </c>
      <c r="E128" s="40">
        <v>17726.150000000001</v>
      </c>
      <c r="F128" s="40">
        <v>17712.433333333334</v>
      </c>
      <c r="G128" s="41">
        <v>17674.716666666667</v>
      </c>
      <c r="H128" s="41">
        <v>17623.283333333333</v>
      </c>
      <c r="I128" s="41">
        <v>17585.566666666666</v>
      </c>
      <c r="J128" s="41">
        <v>17763.866666666669</v>
      </c>
      <c r="K128" s="41">
        <v>17801.583333333336</v>
      </c>
      <c r="L128" s="41">
        <v>17853.01666666667</v>
      </c>
      <c r="M128" s="31">
        <v>17750.150000000001</v>
      </c>
      <c r="N128" s="31">
        <v>17661</v>
      </c>
      <c r="O128" s="42">
        <v>218100</v>
      </c>
      <c r="P128" s="43">
        <v>-8.6363636363636365E-3</v>
      </c>
    </row>
    <row r="129" spans="1:16" ht="12.75" customHeight="1">
      <c r="A129" s="31">
        <v>119</v>
      </c>
      <c r="B129" s="32" t="s">
        <v>121</v>
      </c>
      <c r="C129" s="33" t="s">
        <v>170</v>
      </c>
      <c r="D129" s="34">
        <v>44406</v>
      </c>
      <c r="E129" s="40">
        <v>173.7</v>
      </c>
      <c r="F129" s="40">
        <v>172.18333333333331</v>
      </c>
      <c r="G129" s="41">
        <v>168.86666666666662</v>
      </c>
      <c r="H129" s="41">
        <v>164.0333333333333</v>
      </c>
      <c r="I129" s="41">
        <v>160.71666666666661</v>
      </c>
      <c r="J129" s="41">
        <v>177.01666666666662</v>
      </c>
      <c r="K129" s="41">
        <v>180.33333333333329</v>
      </c>
      <c r="L129" s="41">
        <v>185.16666666666663</v>
      </c>
      <c r="M129" s="31">
        <v>175.5</v>
      </c>
      <c r="N129" s="31">
        <v>167.35</v>
      </c>
      <c r="O129" s="42">
        <v>87481900</v>
      </c>
      <c r="P129" s="43">
        <v>-5.596124647530909E-2</v>
      </c>
    </row>
    <row r="130" spans="1:16" ht="12.75" customHeight="1">
      <c r="A130" s="31">
        <v>120</v>
      </c>
      <c r="B130" s="32" t="s">
        <v>171</v>
      </c>
      <c r="C130" s="33" t="s">
        <v>172</v>
      </c>
      <c r="D130" s="34">
        <v>44406</v>
      </c>
      <c r="E130" s="40">
        <v>120.15</v>
      </c>
      <c r="F130" s="40">
        <v>120.21666666666668</v>
      </c>
      <c r="G130" s="41">
        <v>118.23333333333336</v>
      </c>
      <c r="H130" s="41">
        <v>116.31666666666668</v>
      </c>
      <c r="I130" s="41">
        <v>114.33333333333336</v>
      </c>
      <c r="J130" s="41">
        <v>122.13333333333337</v>
      </c>
      <c r="K130" s="41">
        <v>124.11666666666669</v>
      </c>
      <c r="L130" s="41">
        <v>126.03333333333337</v>
      </c>
      <c r="M130" s="31">
        <v>122.2</v>
      </c>
      <c r="N130" s="31">
        <v>118.3</v>
      </c>
      <c r="O130" s="42">
        <v>48883200</v>
      </c>
      <c r="P130" s="43">
        <v>6.1386138613861385E-2</v>
      </c>
    </row>
    <row r="131" spans="1:16" ht="12.75" customHeight="1">
      <c r="A131" s="31">
        <v>121</v>
      </c>
      <c r="B131" s="32" t="s">
        <v>80</v>
      </c>
      <c r="C131" s="33" t="s">
        <v>173</v>
      </c>
      <c r="D131" s="34">
        <v>44406</v>
      </c>
      <c r="E131" s="40">
        <v>120.85</v>
      </c>
      <c r="F131" s="40">
        <v>120.28333333333335</v>
      </c>
      <c r="G131" s="41">
        <v>119.41666666666669</v>
      </c>
      <c r="H131" s="41">
        <v>117.98333333333333</v>
      </c>
      <c r="I131" s="41">
        <v>117.11666666666667</v>
      </c>
      <c r="J131" s="41">
        <v>121.7166666666667</v>
      </c>
      <c r="K131" s="41">
        <v>122.58333333333334</v>
      </c>
      <c r="L131" s="41">
        <v>124.01666666666671</v>
      </c>
      <c r="M131" s="31">
        <v>121.15</v>
      </c>
      <c r="N131" s="31">
        <v>118.85</v>
      </c>
      <c r="O131" s="42">
        <v>60953200</v>
      </c>
      <c r="P131" s="43">
        <v>-1.5545330182813084E-2</v>
      </c>
    </row>
    <row r="132" spans="1:16" ht="12.75" customHeight="1">
      <c r="A132" s="31">
        <v>122</v>
      </c>
      <c r="B132" s="32" t="s">
        <v>41</v>
      </c>
      <c r="C132" s="33" t="s">
        <v>174</v>
      </c>
      <c r="D132" s="34">
        <v>44406</v>
      </c>
      <c r="E132" s="40">
        <v>32988.699999999997</v>
      </c>
      <c r="F132" s="40">
        <v>33048.23333333333</v>
      </c>
      <c r="G132" s="41">
        <v>32651.866666666661</v>
      </c>
      <c r="H132" s="41">
        <v>32315.033333333333</v>
      </c>
      <c r="I132" s="41">
        <v>31918.666666666664</v>
      </c>
      <c r="J132" s="41">
        <v>33385.066666666658</v>
      </c>
      <c r="K132" s="41">
        <v>33781.433333333327</v>
      </c>
      <c r="L132" s="41">
        <v>34118.266666666656</v>
      </c>
      <c r="M132" s="31">
        <v>33444.6</v>
      </c>
      <c r="N132" s="31">
        <v>32711.4</v>
      </c>
      <c r="O132" s="42">
        <v>61080</v>
      </c>
      <c r="P132" s="43">
        <v>-3.5984848484848488E-2</v>
      </c>
    </row>
    <row r="133" spans="1:16" ht="12.75" customHeight="1">
      <c r="A133" s="31">
        <v>123</v>
      </c>
      <c r="B133" s="32" t="s">
        <v>48</v>
      </c>
      <c r="C133" s="33" t="s">
        <v>175</v>
      </c>
      <c r="D133" s="34">
        <v>44406</v>
      </c>
      <c r="E133" s="40">
        <v>2331.75</v>
      </c>
      <c r="F133" s="40">
        <v>2331.7833333333333</v>
      </c>
      <c r="G133" s="41">
        <v>2320.9666666666667</v>
      </c>
      <c r="H133" s="41">
        <v>2310.1833333333334</v>
      </c>
      <c r="I133" s="41">
        <v>2299.3666666666668</v>
      </c>
      <c r="J133" s="41">
        <v>2342.5666666666666</v>
      </c>
      <c r="K133" s="41">
        <v>2353.3833333333332</v>
      </c>
      <c r="L133" s="41">
        <v>2364.1666666666665</v>
      </c>
      <c r="M133" s="31">
        <v>2342.6</v>
      </c>
      <c r="N133" s="31">
        <v>2321</v>
      </c>
      <c r="O133" s="42">
        <v>3362700</v>
      </c>
      <c r="P133" s="43">
        <v>1.0495000413188993E-2</v>
      </c>
    </row>
    <row r="134" spans="1:16" ht="12.75" customHeight="1">
      <c r="A134" s="31">
        <v>124</v>
      </c>
      <c r="B134" s="32" t="s">
        <v>80</v>
      </c>
      <c r="C134" s="33" t="s">
        <v>176</v>
      </c>
      <c r="D134" s="34">
        <v>44406</v>
      </c>
      <c r="E134" s="40">
        <v>223.95</v>
      </c>
      <c r="F134" s="40">
        <v>223.93333333333331</v>
      </c>
      <c r="G134" s="41">
        <v>223.36666666666662</v>
      </c>
      <c r="H134" s="41">
        <v>222.7833333333333</v>
      </c>
      <c r="I134" s="41">
        <v>222.21666666666661</v>
      </c>
      <c r="J134" s="41">
        <v>224.51666666666662</v>
      </c>
      <c r="K134" s="41">
        <v>225.08333333333329</v>
      </c>
      <c r="L134" s="41">
        <v>225.66666666666663</v>
      </c>
      <c r="M134" s="31">
        <v>224.5</v>
      </c>
      <c r="N134" s="31">
        <v>223.35</v>
      </c>
      <c r="O134" s="42">
        <v>24267000</v>
      </c>
      <c r="P134" s="43">
        <v>5.4692355500310756E-3</v>
      </c>
    </row>
    <row r="135" spans="1:16" ht="12.75" customHeight="1">
      <c r="A135" s="31">
        <v>125</v>
      </c>
      <c r="B135" s="32" t="s">
        <v>64</v>
      </c>
      <c r="C135" s="33" t="s">
        <v>177</v>
      </c>
      <c r="D135" s="34">
        <v>44406</v>
      </c>
      <c r="E135" s="40">
        <v>124.85</v>
      </c>
      <c r="F135" s="40">
        <v>124.61666666666667</v>
      </c>
      <c r="G135" s="41">
        <v>124.13333333333335</v>
      </c>
      <c r="H135" s="41">
        <v>123.41666666666669</v>
      </c>
      <c r="I135" s="41">
        <v>122.93333333333337</v>
      </c>
      <c r="J135" s="41">
        <v>125.33333333333334</v>
      </c>
      <c r="K135" s="41">
        <v>125.81666666666666</v>
      </c>
      <c r="L135" s="41">
        <v>126.53333333333333</v>
      </c>
      <c r="M135" s="31">
        <v>125.1</v>
      </c>
      <c r="N135" s="31">
        <v>123.9</v>
      </c>
      <c r="O135" s="42">
        <v>43406200</v>
      </c>
      <c r="P135" s="43">
        <v>-4.2832667047401483E-4</v>
      </c>
    </row>
    <row r="136" spans="1:16" ht="12.75" customHeight="1">
      <c r="A136" s="31">
        <v>126</v>
      </c>
      <c r="B136" s="32" t="s">
        <v>48</v>
      </c>
      <c r="C136" s="33" t="s">
        <v>178</v>
      </c>
      <c r="D136" s="34">
        <v>44406</v>
      </c>
      <c r="E136" s="40">
        <v>5757.1</v>
      </c>
      <c r="F136" s="40">
        <v>5750.25</v>
      </c>
      <c r="G136" s="41">
        <v>5727.35</v>
      </c>
      <c r="H136" s="41">
        <v>5697.6</v>
      </c>
      <c r="I136" s="41">
        <v>5674.7000000000007</v>
      </c>
      <c r="J136" s="41">
        <v>5780</v>
      </c>
      <c r="K136" s="41">
        <v>5802.9</v>
      </c>
      <c r="L136" s="41">
        <v>5832.65</v>
      </c>
      <c r="M136" s="31">
        <v>5773.15</v>
      </c>
      <c r="N136" s="31">
        <v>5720.5</v>
      </c>
      <c r="O136" s="42">
        <v>354125</v>
      </c>
      <c r="P136" s="43">
        <v>6.036931818181818E-3</v>
      </c>
    </row>
    <row r="137" spans="1:16" ht="12.75" customHeight="1">
      <c r="A137" s="31">
        <v>127</v>
      </c>
      <c r="B137" s="32" t="s">
        <v>57</v>
      </c>
      <c r="C137" s="33" t="s">
        <v>179</v>
      </c>
      <c r="D137" s="34">
        <v>44406</v>
      </c>
      <c r="E137" s="40">
        <v>2250.5</v>
      </c>
      <c r="F137" s="40">
        <v>2253.0166666666669</v>
      </c>
      <c r="G137" s="41">
        <v>2237.7833333333338</v>
      </c>
      <c r="H137" s="41">
        <v>2225.0666666666671</v>
      </c>
      <c r="I137" s="41">
        <v>2209.8333333333339</v>
      </c>
      <c r="J137" s="41">
        <v>2265.7333333333336</v>
      </c>
      <c r="K137" s="41">
        <v>2280.9666666666662</v>
      </c>
      <c r="L137" s="41">
        <v>2293.6833333333334</v>
      </c>
      <c r="M137" s="31">
        <v>2268.25</v>
      </c>
      <c r="N137" s="31">
        <v>2240.3000000000002</v>
      </c>
      <c r="O137" s="42">
        <v>2132500</v>
      </c>
      <c r="P137" s="43">
        <v>9.2285849503076188E-3</v>
      </c>
    </row>
    <row r="138" spans="1:16" ht="12.75" customHeight="1">
      <c r="A138" s="31">
        <v>128</v>
      </c>
      <c r="B138" s="32" t="s">
        <v>39</v>
      </c>
      <c r="C138" s="33" t="s">
        <v>180</v>
      </c>
      <c r="D138" s="34">
        <v>44406</v>
      </c>
      <c r="E138" s="40">
        <v>2971.85</v>
      </c>
      <c r="F138" s="40">
        <v>2971.6666666666665</v>
      </c>
      <c r="G138" s="41">
        <v>2956.3833333333332</v>
      </c>
      <c r="H138" s="41">
        <v>2940.9166666666665</v>
      </c>
      <c r="I138" s="41">
        <v>2925.6333333333332</v>
      </c>
      <c r="J138" s="41">
        <v>2987.1333333333332</v>
      </c>
      <c r="K138" s="41">
        <v>3002.416666666667</v>
      </c>
      <c r="L138" s="41">
        <v>3017.8833333333332</v>
      </c>
      <c r="M138" s="31">
        <v>2986.95</v>
      </c>
      <c r="N138" s="31">
        <v>2956.2</v>
      </c>
      <c r="O138" s="42">
        <v>730250</v>
      </c>
      <c r="P138" s="43">
        <v>1.7146776406035665E-3</v>
      </c>
    </row>
    <row r="139" spans="1:16" ht="12.75" customHeight="1">
      <c r="A139" s="31">
        <v>129</v>
      </c>
      <c r="B139" s="32" t="s">
        <v>59</v>
      </c>
      <c r="C139" s="33" t="s">
        <v>181</v>
      </c>
      <c r="D139" s="34">
        <v>44406</v>
      </c>
      <c r="E139" s="40">
        <v>40.950000000000003</v>
      </c>
      <c r="F139" s="40">
        <v>41.016666666666673</v>
      </c>
      <c r="G139" s="41">
        <v>40.783333333333346</v>
      </c>
      <c r="H139" s="41">
        <v>40.616666666666674</v>
      </c>
      <c r="I139" s="41">
        <v>40.383333333333347</v>
      </c>
      <c r="J139" s="41">
        <v>41.183333333333344</v>
      </c>
      <c r="K139" s="41">
        <v>41.416666666666679</v>
      </c>
      <c r="L139" s="41">
        <v>41.583333333333343</v>
      </c>
      <c r="M139" s="31">
        <v>41.25</v>
      </c>
      <c r="N139" s="31">
        <v>40.85</v>
      </c>
      <c r="O139" s="42">
        <v>325760000</v>
      </c>
      <c r="P139" s="43">
        <v>-1.0016532140425945E-2</v>
      </c>
    </row>
    <row r="140" spans="1:16" ht="12.75" customHeight="1">
      <c r="A140" s="31">
        <v>130</v>
      </c>
      <c r="B140" s="32" t="s">
        <v>171</v>
      </c>
      <c r="C140" s="33" t="s">
        <v>182</v>
      </c>
      <c r="D140" s="34">
        <v>44406</v>
      </c>
      <c r="E140" s="40">
        <v>229.7</v>
      </c>
      <c r="F140" s="40">
        <v>230.63333333333333</v>
      </c>
      <c r="G140" s="41">
        <v>228.46666666666664</v>
      </c>
      <c r="H140" s="41">
        <v>227.23333333333332</v>
      </c>
      <c r="I140" s="41">
        <v>225.06666666666663</v>
      </c>
      <c r="J140" s="41">
        <v>231.86666666666665</v>
      </c>
      <c r="K140" s="41">
        <v>234.03333333333333</v>
      </c>
      <c r="L140" s="41">
        <v>235.26666666666665</v>
      </c>
      <c r="M140" s="31">
        <v>232.8</v>
      </c>
      <c r="N140" s="31">
        <v>229.4</v>
      </c>
      <c r="O140" s="42">
        <v>23108000</v>
      </c>
      <c r="P140" s="43">
        <v>4.6937296121783253E-2</v>
      </c>
    </row>
    <row r="141" spans="1:16" ht="12.75" customHeight="1">
      <c r="A141" s="31">
        <v>131</v>
      </c>
      <c r="B141" s="32" t="s">
        <v>183</v>
      </c>
      <c r="C141" s="33" t="s">
        <v>184</v>
      </c>
      <c r="D141" s="34">
        <v>44406</v>
      </c>
      <c r="E141" s="40">
        <v>1367.85</v>
      </c>
      <c r="F141" s="40">
        <v>1369.6000000000001</v>
      </c>
      <c r="G141" s="41">
        <v>1355.3000000000002</v>
      </c>
      <c r="H141" s="41">
        <v>1342.75</v>
      </c>
      <c r="I141" s="41">
        <v>1328.45</v>
      </c>
      <c r="J141" s="41">
        <v>1382.1500000000003</v>
      </c>
      <c r="K141" s="41">
        <v>1396.45</v>
      </c>
      <c r="L141" s="41">
        <v>1409.0000000000005</v>
      </c>
      <c r="M141" s="31">
        <v>1383.9</v>
      </c>
      <c r="N141" s="31">
        <v>1357.05</v>
      </c>
      <c r="O141" s="42">
        <v>1516482</v>
      </c>
      <c r="P141" s="43">
        <v>2.8997514498757249E-2</v>
      </c>
    </row>
    <row r="142" spans="1:16" ht="12.75" customHeight="1">
      <c r="A142" s="31">
        <v>132</v>
      </c>
      <c r="B142" s="32" t="s">
        <v>43</v>
      </c>
      <c r="C142" s="33" t="s">
        <v>185</v>
      </c>
      <c r="D142" s="34">
        <v>44406</v>
      </c>
      <c r="E142" s="40">
        <v>1111.6500000000001</v>
      </c>
      <c r="F142" s="40">
        <v>1110.0166666666667</v>
      </c>
      <c r="G142" s="41">
        <v>1104.0333333333333</v>
      </c>
      <c r="H142" s="41">
        <v>1096.4166666666667</v>
      </c>
      <c r="I142" s="41">
        <v>1090.4333333333334</v>
      </c>
      <c r="J142" s="41">
        <v>1117.6333333333332</v>
      </c>
      <c r="K142" s="41">
        <v>1123.6166666666663</v>
      </c>
      <c r="L142" s="41">
        <v>1131.2333333333331</v>
      </c>
      <c r="M142" s="31">
        <v>1116</v>
      </c>
      <c r="N142" s="31">
        <v>1102.4000000000001</v>
      </c>
      <c r="O142" s="42">
        <v>1870850</v>
      </c>
      <c r="P142" s="43">
        <v>0.10325814536340852</v>
      </c>
    </row>
    <row r="143" spans="1:16" ht="12.75" customHeight="1">
      <c r="A143" s="31">
        <v>133</v>
      </c>
      <c r="B143" s="32" t="s">
        <v>59</v>
      </c>
      <c r="C143" s="33" t="s">
        <v>186</v>
      </c>
      <c r="D143" s="34">
        <v>44406</v>
      </c>
      <c r="E143" s="40">
        <v>219.5</v>
      </c>
      <c r="F143" s="40">
        <v>219.63333333333335</v>
      </c>
      <c r="G143" s="41">
        <v>216.91666666666671</v>
      </c>
      <c r="H143" s="41">
        <v>214.33333333333337</v>
      </c>
      <c r="I143" s="41">
        <v>211.61666666666673</v>
      </c>
      <c r="J143" s="41">
        <v>222.2166666666667</v>
      </c>
      <c r="K143" s="41">
        <v>224.93333333333334</v>
      </c>
      <c r="L143" s="41">
        <v>227.51666666666668</v>
      </c>
      <c r="M143" s="31">
        <v>222.35</v>
      </c>
      <c r="N143" s="31">
        <v>217.05</v>
      </c>
      <c r="O143" s="42">
        <v>23730700</v>
      </c>
      <c r="P143" s="43">
        <v>3.1904161412358134E-2</v>
      </c>
    </row>
    <row r="144" spans="1:16" ht="12.75" customHeight="1">
      <c r="A144" s="31">
        <v>134</v>
      </c>
      <c r="B144" s="32" t="s">
        <v>171</v>
      </c>
      <c r="C144" s="33" t="s">
        <v>187</v>
      </c>
      <c r="D144" s="34">
        <v>44406</v>
      </c>
      <c r="E144" s="40">
        <v>148.9</v>
      </c>
      <c r="F144" s="40">
        <v>148.48333333333335</v>
      </c>
      <c r="G144" s="41">
        <v>147.91666666666669</v>
      </c>
      <c r="H144" s="41">
        <v>146.93333333333334</v>
      </c>
      <c r="I144" s="41">
        <v>146.36666666666667</v>
      </c>
      <c r="J144" s="41">
        <v>149.4666666666667</v>
      </c>
      <c r="K144" s="41">
        <v>150.03333333333336</v>
      </c>
      <c r="L144" s="41">
        <v>151.01666666666671</v>
      </c>
      <c r="M144" s="31">
        <v>149.05000000000001</v>
      </c>
      <c r="N144" s="31">
        <v>147.5</v>
      </c>
      <c r="O144" s="42">
        <v>22842000</v>
      </c>
      <c r="P144" s="43">
        <v>-5.2041832669322712E-2</v>
      </c>
    </row>
    <row r="145" spans="1:16" ht="12.75" customHeight="1">
      <c r="A145" s="31">
        <v>135</v>
      </c>
      <c r="B145" s="32" t="s">
        <v>80</v>
      </c>
      <c r="C145" s="33" t="s">
        <v>188</v>
      </c>
      <c r="D145" s="34">
        <v>44406</v>
      </c>
      <c r="E145" s="40">
        <v>2102.6999999999998</v>
      </c>
      <c r="F145" s="40">
        <v>2100.15</v>
      </c>
      <c r="G145" s="41">
        <v>2094.1000000000004</v>
      </c>
      <c r="H145" s="41">
        <v>2085.5000000000005</v>
      </c>
      <c r="I145" s="41">
        <v>2079.4500000000007</v>
      </c>
      <c r="J145" s="41">
        <v>2108.75</v>
      </c>
      <c r="K145" s="41">
        <v>2114.8000000000002</v>
      </c>
      <c r="L145" s="41">
        <v>2123.3999999999996</v>
      </c>
      <c r="M145" s="31">
        <v>2106.1999999999998</v>
      </c>
      <c r="N145" s="31">
        <v>2091.5500000000002</v>
      </c>
      <c r="O145" s="42">
        <v>42379500</v>
      </c>
      <c r="P145" s="43">
        <v>-9.3444835989410762E-3</v>
      </c>
    </row>
    <row r="146" spans="1:16" ht="12.75" customHeight="1">
      <c r="A146" s="31">
        <v>136</v>
      </c>
      <c r="B146" s="32" t="s">
        <v>121</v>
      </c>
      <c r="C146" s="33" t="s">
        <v>189</v>
      </c>
      <c r="D146" s="34">
        <v>44406</v>
      </c>
      <c r="E146" s="40">
        <v>125.55</v>
      </c>
      <c r="F146" s="40">
        <v>125.85000000000001</v>
      </c>
      <c r="G146" s="41">
        <v>124.50000000000001</v>
      </c>
      <c r="H146" s="41">
        <v>123.45</v>
      </c>
      <c r="I146" s="41">
        <v>122.10000000000001</v>
      </c>
      <c r="J146" s="41">
        <v>126.90000000000002</v>
      </c>
      <c r="K146" s="41">
        <v>128.25</v>
      </c>
      <c r="L146" s="41">
        <v>129.30000000000001</v>
      </c>
      <c r="M146" s="31">
        <v>127.2</v>
      </c>
      <c r="N146" s="31">
        <v>124.8</v>
      </c>
      <c r="O146" s="42">
        <v>170990500</v>
      </c>
      <c r="P146" s="43">
        <v>-1.9961186581646797E-3</v>
      </c>
    </row>
    <row r="147" spans="1:16" ht="12.75" customHeight="1">
      <c r="A147" s="31">
        <v>137</v>
      </c>
      <c r="B147" s="32" t="s">
        <v>64</v>
      </c>
      <c r="C147" s="33" t="s">
        <v>190</v>
      </c>
      <c r="D147" s="34">
        <v>44406</v>
      </c>
      <c r="E147" s="40">
        <v>1054.0999999999999</v>
      </c>
      <c r="F147" s="40">
        <v>1049.6166666666666</v>
      </c>
      <c r="G147" s="41">
        <v>1042.4333333333332</v>
      </c>
      <c r="H147" s="41">
        <v>1030.7666666666667</v>
      </c>
      <c r="I147" s="41">
        <v>1023.5833333333333</v>
      </c>
      <c r="J147" s="41">
        <v>1061.2833333333331</v>
      </c>
      <c r="K147" s="41">
        <v>1068.4666666666665</v>
      </c>
      <c r="L147" s="41">
        <v>1080.133333333333</v>
      </c>
      <c r="M147" s="31">
        <v>1056.8</v>
      </c>
      <c r="N147" s="31">
        <v>1037.95</v>
      </c>
      <c r="O147" s="42">
        <v>5679000</v>
      </c>
      <c r="P147" s="43">
        <v>4.0395713107996702E-2</v>
      </c>
    </row>
    <row r="148" spans="1:16" ht="12.75" customHeight="1">
      <c r="A148" s="31">
        <v>138</v>
      </c>
      <c r="B148" s="32" t="s">
        <v>59</v>
      </c>
      <c r="C148" s="33" t="s">
        <v>191</v>
      </c>
      <c r="D148" s="34">
        <v>44406</v>
      </c>
      <c r="E148" s="40">
        <v>431.05</v>
      </c>
      <c r="F148" s="40">
        <v>431.40000000000003</v>
      </c>
      <c r="G148" s="41">
        <v>429.40000000000009</v>
      </c>
      <c r="H148" s="41">
        <v>427.75000000000006</v>
      </c>
      <c r="I148" s="41">
        <v>425.75000000000011</v>
      </c>
      <c r="J148" s="41">
        <v>433.05000000000007</v>
      </c>
      <c r="K148" s="41">
        <v>435.04999999999995</v>
      </c>
      <c r="L148" s="41">
        <v>436.70000000000005</v>
      </c>
      <c r="M148" s="31">
        <v>433.4</v>
      </c>
      <c r="N148" s="31">
        <v>429.75</v>
      </c>
      <c r="O148" s="42">
        <v>85546500</v>
      </c>
      <c r="P148" s="43">
        <v>-1.4310651756857187E-2</v>
      </c>
    </row>
    <row r="149" spans="1:16" ht="12.75" customHeight="1">
      <c r="A149" s="31">
        <v>139</v>
      </c>
      <c r="B149" s="32" t="s">
        <v>43</v>
      </c>
      <c r="C149" s="33" t="s">
        <v>192</v>
      </c>
      <c r="D149" s="34">
        <v>44406</v>
      </c>
      <c r="E149" s="40">
        <v>28131.7</v>
      </c>
      <c r="F149" s="40">
        <v>28154.350000000002</v>
      </c>
      <c r="G149" s="41">
        <v>27897.350000000006</v>
      </c>
      <c r="H149" s="41">
        <v>27663.000000000004</v>
      </c>
      <c r="I149" s="41">
        <v>27406.000000000007</v>
      </c>
      <c r="J149" s="41">
        <v>28388.700000000004</v>
      </c>
      <c r="K149" s="41">
        <v>28645.699999999997</v>
      </c>
      <c r="L149" s="41">
        <v>28880.050000000003</v>
      </c>
      <c r="M149" s="31">
        <v>28411.35</v>
      </c>
      <c r="N149" s="31">
        <v>27920</v>
      </c>
      <c r="O149" s="42">
        <v>165250</v>
      </c>
      <c r="P149" s="43">
        <v>-3.7678975131876413E-3</v>
      </c>
    </row>
    <row r="150" spans="1:16" ht="12.75" customHeight="1">
      <c r="A150" s="31">
        <v>140</v>
      </c>
      <c r="B150" s="32" t="s">
        <v>71</v>
      </c>
      <c r="C150" s="33" t="s">
        <v>193</v>
      </c>
      <c r="D150" s="34">
        <v>44406</v>
      </c>
      <c r="E150" s="40">
        <v>2015.55</v>
      </c>
      <c r="F150" s="40">
        <v>2023.6999999999998</v>
      </c>
      <c r="G150" s="41">
        <v>2004.5499999999997</v>
      </c>
      <c r="H150" s="41">
        <v>1993.55</v>
      </c>
      <c r="I150" s="41">
        <v>1974.3999999999999</v>
      </c>
      <c r="J150" s="41">
        <v>2034.6999999999996</v>
      </c>
      <c r="K150" s="41">
        <v>2053.8499999999995</v>
      </c>
      <c r="L150" s="41">
        <v>2064.8499999999995</v>
      </c>
      <c r="M150" s="31">
        <v>2042.85</v>
      </c>
      <c r="N150" s="31">
        <v>2012.7</v>
      </c>
      <c r="O150" s="42">
        <v>1360425</v>
      </c>
      <c r="P150" s="43">
        <v>1.3937282229965157E-2</v>
      </c>
    </row>
    <row r="151" spans="1:16" ht="12.75" customHeight="1">
      <c r="A151" s="31">
        <v>141</v>
      </c>
      <c r="B151" s="32" t="s">
        <v>41</v>
      </c>
      <c r="C151" s="33" t="s">
        <v>194</v>
      </c>
      <c r="D151" s="34">
        <v>44406</v>
      </c>
      <c r="E151" s="40">
        <v>7612.05</v>
      </c>
      <c r="F151" s="40">
        <v>7615.7166666666672</v>
      </c>
      <c r="G151" s="41">
        <v>7574.0333333333347</v>
      </c>
      <c r="H151" s="41">
        <v>7536.0166666666673</v>
      </c>
      <c r="I151" s="41">
        <v>7494.3333333333348</v>
      </c>
      <c r="J151" s="41">
        <v>7653.7333333333345</v>
      </c>
      <c r="K151" s="41">
        <v>7695.416666666667</v>
      </c>
      <c r="L151" s="41">
        <v>7733.4333333333343</v>
      </c>
      <c r="M151" s="31">
        <v>7657.4</v>
      </c>
      <c r="N151" s="31">
        <v>7577.7</v>
      </c>
      <c r="O151" s="42">
        <v>372375</v>
      </c>
      <c r="P151" s="43">
        <v>2.6926960619320095E-3</v>
      </c>
    </row>
    <row r="152" spans="1:16" ht="12.75" customHeight="1">
      <c r="A152" s="31">
        <v>142</v>
      </c>
      <c r="B152" s="32" t="s">
        <v>64</v>
      </c>
      <c r="C152" s="33" t="s">
        <v>195</v>
      </c>
      <c r="D152" s="34">
        <v>44406</v>
      </c>
      <c r="E152" s="40">
        <v>1438.7</v>
      </c>
      <c r="F152" s="40">
        <v>1444.9666666666665</v>
      </c>
      <c r="G152" s="41">
        <v>1420.7333333333329</v>
      </c>
      <c r="H152" s="41">
        <v>1402.7666666666664</v>
      </c>
      <c r="I152" s="41">
        <v>1378.5333333333328</v>
      </c>
      <c r="J152" s="41">
        <v>1462.9333333333329</v>
      </c>
      <c r="K152" s="41">
        <v>1487.1666666666665</v>
      </c>
      <c r="L152" s="41">
        <v>1505.133333333333</v>
      </c>
      <c r="M152" s="31">
        <v>1469.2</v>
      </c>
      <c r="N152" s="31">
        <v>1427</v>
      </c>
      <c r="O152" s="42">
        <v>3612800</v>
      </c>
      <c r="P152" s="43">
        <v>-4.3524303717039074E-2</v>
      </c>
    </row>
    <row r="153" spans="1:16" ht="12.75" customHeight="1">
      <c r="A153" s="31">
        <v>143</v>
      </c>
      <c r="B153" s="32" t="s">
        <v>48</v>
      </c>
      <c r="C153" s="33" t="s">
        <v>196</v>
      </c>
      <c r="D153" s="34">
        <v>44406</v>
      </c>
      <c r="E153" s="40">
        <v>686</v>
      </c>
      <c r="F153" s="40">
        <v>682.48333333333335</v>
      </c>
      <c r="G153" s="41">
        <v>673.7166666666667</v>
      </c>
      <c r="H153" s="41">
        <v>661.43333333333339</v>
      </c>
      <c r="I153" s="41">
        <v>652.66666666666674</v>
      </c>
      <c r="J153" s="41">
        <v>694.76666666666665</v>
      </c>
      <c r="K153" s="41">
        <v>703.5333333333333</v>
      </c>
      <c r="L153" s="41">
        <v>715.81666666666661</v>
      </c>
      <c r="M153" s="31">
        <v>691.25</v>
      </c>
      <c r="N153" s="31">
        <v>670.2</v>
      </c>
      <c r="O153" s="42">
        <v>40238800</v>
      </c>
      <c r="P153" s="43">
        <v>4.9476028772775404E-2</v>
      </c>
    </row>
    <row r="154" spans="1:16" ht="12.75" customHeight="1">
      <c r="A154" s="31">
        <v>144</v>
      </c>
      <c r="B154" s="32" t="s">
        <v>183</v>
      </c>
      <c r="C154" s="33" t="s">
        <v>197</v>
      </c>
      <c r="D154" s="34">
        <v>44406</v>
      </c>
      <c r="E154" s="40">
        <v>523.45000000000005</v>
      </c>
      <c r="F154" s="40">
        <v>525.69999999999993</v>
      </c>
      <c r="G154" s="41">
        <v>519.74999999999989</v>
      </c>
      <c r="H154" s="41">
        <v>516.04999999999995</v>
      </c>
      <c r="I154" s="41">
        <v>510.09999999999991</v>
      </c>
      <c r="J154" s="41">
        <v>529.39999999999986</v>
      </c>
      <c r="K154" s="41">
        <v>535.34999999999991</v>
      </c>
      <c r="L154" s="41">
        <v>539.04999999999984</v>
      </c>
      <c r="M154" s="31">
        <v>531.65</v>
      </c>
      <c r="N154" s="31">
        <v>522</v>
      </c>
      <c r="O154" s="42">
        <v>14854500</v>
      </c>
      <c r="P154" s="43">
        <v>4.649688259537145E-2</v>
      </c>
    </row>
    <row r="155" spans="1:16" ht="12.75" customHeight="1">
      <c r="A155" s="31">
        <v>145</v>
      </c>
      <c r="B155" s="32" t="s">
        <v>39</v>
      </c>
      <c r="C155" s="33" t="s">
        <v>198</v>
      </c>
      <c r="D155" s="34">
        <v>44406</v>
      </c>
      <c r="E155" s="40">
        <v>785.8</v>
      </c>
      <c r="F155" s="40">
        <v>782.38333333333333</v>
      </c>
      <c r="G155" s="41">
        <v>777.06666666666661</v>
      </c>
      <c r="H155" s="41">
        <v>768.33333333333326</v>
      </c>
      <c r="I155" s="41">
        <v>763.01666666666654</v>
      </c>
      <c r="J155" s="41">
        <v>791.11666666666667</v>
      </c>
      <c r="K155" s="41">
        <v>796.43333333333351</v>
      </c>
      <c r="L155" s="41">
        <v>805.16666666666674</v>
      </c>
      <c r="M155" s="31">
        <v>787.7</v>
      </c>
      <c r="N155" s="31">
        <v>773.65</v>
      </c>
      <c r="O155" s="42">
        <v>9648000</v>
      </c>
      <c r="P155" s="43">
        <v>1.4617730571037964E-2</v>
      </c>
    </row>
    <row r="156" spans="1:16" ht="12.75" customHeight="1">
      <c r="A156" s="31">
        <v>146</v>
      </c>
      <c r="B156" s="32" t="s">
        <v>57</v>
      </c>
      <c r="C156" s="33" t="s">
        <v>199</v>
      </c>
      <c r="D156" s="34">
        <v>44406</v>
      </c>
      <c r="E156" s="40">
        <v>773.6</v>
      </c>
      <c r="F156" s="40">
        <v>776.38333333333321</v>
      </c>
      <c r="G156" s="41">
        <v>765.76666666666642</v>
      </c>
      <c r="H156" s="41">
        <v>757.93333333333317</v>
      </c>
      <c r="I156" s="41">
        <v>747.31666666666638</v>
      </c>
      <c r="J156" s="41">
        <v>784.21666666666647</v>
      </c>
      <c r="K156" s="41">
        <v>794.83333333333326</v>
      </c>
      <c r="L156" s="41">
        <v>802.66666666666652</v>
      </c>
      <c r="M156" s="31">
        <v>787</v>
      </c>
      <c r="N156" s="31">
        <v>768.55</v>
      </c>
      <c r="O156" s="42">
        <v>6876900</v>
      </c>
      <c r="P156" s="43">
        <v>7.9145231499802137E-3</v>
      </c>
    </row>
    <row r="157" spans="1:16" ht="12.75" customHeight="1">
      <c r="A157" s="31">
        <v>147</v>
      </c>
      <c r="B157" s="32" t="s">
        <v>50</v>
      </c>
      <c r="C157" s="33" t="s">
        <v>200</v>
      </c>
      <c r="D157" s="34">
        <v>44406</v>
      </c>
      <c r="E157" s="40">
        <v>311.8</v>
      </c>
      <c r="F157" s="40">
        <v>310.40000000000003</v>
      </c>
      <c r="G157" s="41">
        <v>308.20000000000005</v>
      </c>
      <c r="H157" s="41">
        <v>304.60000000000002</v>
      </c>
      <c r="I157" s="41">
        <v>302.40000000000003</v>
      </c>
      <c r="J157" s="41">
        <v>314.00000000000006</v>
      </c>
      <c r="K157" s="41">
        <v>316.2</v>
      </c>
      <c r="L157" s="41">
        <v>319.80000000000007</v>
      </c>
      <c r="M157" s="31">
        <v>312.60000000000002</v>
      </c>
      <c r="N157" s="31">
        <v>306.8</v>
      </c>
      <c r="O157" s="42">
        <v>139054350</v>
      </c>
      <c r="P157" s="43">
        <v>-4.5746137297085862E-2</v>
      </c>
    </row>
    <row r="158" spans="1:16" ht="12.75" customHeight="1">
      <c r="A158" s="31">
        <v>148</v>
      </c>
      <c r="B158" s="32" t="s">
        <v>171</v>
      </c>
      <c r="C158" s="33" t="s">
        <v>201</v>
      </c>
      <c r="D158" s="34">
        <v>44406</v>
      </c>
      <c r="E158" s="40">
        <v>124.65</v>
      </c>
      <c r="F158" s="40">
        <v>124.61666666666667</v>
      </c>
      <c r="G158" s="41">
        <v>123.43333333333335</v>
      </c>
      <c r="H158" s="41">
        <v>122.21666666666668</v>
      </c>
      <c r="I158" s="41">
        <v>121.03333333333336</v>
      </c>
      <c r="J158" s="41">
        <v>125.83333333333334</v>
      </c>
      <c r="K158" s="41">
        <v>127.01666666666668</v>
      </c>
      <c r="L158" s="41">
        <v>128.23333333333335</v>
      </c>
      <c r="M158" s="31">
        <v>125.8</v>
      </c>
      <c r="N158" s="31">
        <v>123.4</v>
      </c>
      <c r="O158" s="42">
        <v>137342250</v>
      </c>
      <c r="P158" s="43">
        <v>-3.7700744222483352E-3</v>
      </c>
    </row>
    <row r="159" spans="1:16" ht="12.75" customHeight="1">
      <c r="A159" s="31">
        <v>149</v>
      </c>
      <c r="B159" s="32" t="s">
        <v>121</v>
      </c>
      <c r="C159" s="33" t="s">
        <v>202</v>
      </c>
      <c r="D159" s="34">
        <v>44406</v>
      </c>
      <c r="E159" s="40">
        <v>1234.5999999999999</v>
      </c>
      <c r="F159" s="40">
        <v>1236.7166666666665</v>
      </c>
      <c r="G159" s="41">
        <v>1226.4333333333329</v>
      </c>
      <c r="H159" s="41">
        <v>1218.2666666666664</v>
      </c>
      <c r="I159" s="41">
        <v>1207.9833333333329</v>
      </c>
      <c r="J159" s="41">
        <v>1244.883333333333</v>
      </c>
      <c r="K159" s="41">
        <v>1255.1666666666663</v>
      </c>
      <c r="L159" s="41">
        <v>1263.333333333333</v>
      </c>
      <c r="M159" s="31">
        <v>1247</v>
      </c>
      <c r="N159" s="31">
        <v>1228.55</v>
      </c>
      <c r="O159" s="42">
        <v>45538750</v>
      </c>
      <c r="P159" s="43">
        <v>-1.1731936322886499E-2</v>
      </c>
    </row>
    <row r="160" spans="1:16" ht="12.75" customHeight="1">
      <c r="A160" s="31">
        <v>150</v>
      </c>
      <c r="B160" s="32" t="s">
        <v>88</v>
      </c>
      <c r="C160" s="33" t="s">
        <v>203</v>
      </c>
      <c r="D160" s="34">
        <v>44406</v>
      </c>
      <c r="E160" s="40">
        <v>3195</v>
      </c>
      <c r="F160" s="40">
        <v>3205.0833333333335</v>
      </c>
      <c r="G160" s="41">
        <v>3171.166666666667</v>
      </c>
      <c r="H160" s="41">
        <v>3147.3333333333335</v>
      </c>
      <c r="I160" s="41">
        <v>3113.416666666667</v>
      </c>
      <c r="J160" s="41">
        <v>3228.916666666667</v>
      </c>
      <c r="K160" s="41">
        <v>3262.8333333333339</v>
      </c>
      <c r="L160" s="41">
        <v>3286.666666666667</v>
      </c>
      <c r="M160" s="31">
        <v>3239</v>
      </c>
      <c r="N160" s="31">
        <v>3181.25</v>
      </c>
      <c r="O160" s="42">
        <v>9650100</v>
      </c>
      <c r="P160" s="43">
        <v>1.5725157093687832E-2</v>
      </c>
    </row>
    <row r="161" spans="1:16" ht="12.75" customHeight="1">
      <c r="A161" s="31">
        <v>151</v>
      </c>
      <c r="B161" s="32" t="s">
        <v>88</v>
      </c>
      <c r="C161" s="33" t="s">
        <v>204</v>
      </c>
      <c r="D161" s="34">
        <v>44406</v>
      </c>
      <c r="E161" s="40">
        <v>1022.1</v>
      </c>
      <c r="F161" s="40">
        <v>1027.4166666666667</v>
      </c>
      <c r="G161" s="41">
        <v>1014.8333333333335</v>
      </c>
      <c r="H161" s="41">
        <v>1007.5666666666667</v>
      </c>
      <c r="I161" s="41">
        <v>994.98333333333346</v>
      </c>
      <c r="J161" s="41">
        <v>1034.6833333333334</v>
      </c>
      <c r="K161" s="41">
        <v>1047.2666666666669</v>
      </c>
      <c r="L161" s="41">
        <v>1054.5333333333335</v>
      </c>
      <c r="M161" s="31">
        <v>1040</v>
      </c>
      <c r="N161" s="31">
        <v>1020.15</v>
      </c>
      <c r="O161" s="42">
        <v>16193400</v>
      </c>
      <c r="P161" s="43">
        <v>6.1136999068033548E-3</v>
      </c>
    </row>
    <row r="162" spans="1:16" ht="12.75" customHeight="1">
      <c r="A162" s="31">
        <v>152</v>
      </c>
      <c r="B162" s="32" t="s">
        <v>57</v>
      </c>
      <c r="C162" s="33" t="s">
        <v>205</v>
      </c>
      <c r="D162" s="34">
        <v>44406</v>
      </c>
      <c r="E162" s="40">
        <v>1728.6</v>
      </c>
      <c r="F162" s="40">
        <v>1728.8</v>
      </c>
      <c r="G162" s="41">
        <v>1720</v>
      </c>
      <c r="H162" s="41">
        <v>1711.4</v>
      </c>
      <c r="I162" s="41">
        <v>1702.6000000000001</v>
      </c>
      <c r="J162" s="41">
        <v>1737.3999999999999</v>
      </c>
      <c r="K162" s="41">
        <v>1746.1999999999996</v>
      </c>
      <c r="L162" s="41">
        <v>1754.7999999999997</v>
      </c>
      <c r="M162" s="31">
        <v>1737.6</v>
      </c>
      <c r="N162" s="31">
        <v>1720.2</v>
      </c>
      <c r="O162" s="42">
        <v>4794000</v>
      </c>
      <c r="P162" s="43">
        <v>-7.5304712367052244E-3</v>
      </c>
    </row>
    <row r="163" spans="1:16" ht="12.75" customHeight="1">
      <c r="A163" s="31">
        <v>153</v>
      </c>
      <c r="B163" s="32" t="s">
        <v>48</v>
      </c>
      <c r="C163" s="33" t="s">
        <v>206</v>
      </c>
      <c r="D163" s="34">
        <v>44406</v>
      </c>
      <c r="E163" s="40">
        <v>3021.85</v>
      </c>
      <c r="F163" s="40">
        <v>3040.5666666666662</v>
      </c>
      <c r="G163" s="41">
        <v>2987.1833333333325</v>
      </c>
      <c r="H163" s="41">
        <v>2952.5166666666664</v>
      </c>
      <c r="I163" s="41">
        <v>2899.1333333333328</v>
      </c>
      <c r="J163" s="41">
        <v>3075.2333333333322</v>
      </c>
      <c r="K163" s="41">
        <v>3128.6166666666663</v>
      </c>
      <c r="L163" s="41">
        <v>3163.2833333333319</v>
      </c>
      <c r="M163" s="31">
        <v>3093.95</v>
      </c>
      <c r="N163" s="31">
        <v>3005.9</v>
      </c>
      <c r="O163" s="42">
        <v>820250</v>
      </c>
      <c r="P163" s="43">
        <v>4.9919999999999999E-2</v>
      </c>
    </row>
    <row r="164" spans="1:16" ht="12.75" customHeight="1">
      <c r="A164" s="31">
        <v>154</v>
      </c>
      <c r="B164" s="32" t="s">
        <v>171</v>
      </c>
      <c r="C164" s="33" t="s">
        <v>207</v>
      </c>
      <c r="D164" s="34">
        <v>44406</v>
      </c>
      <c r="E164" s="40">
        <v>474.15</v>
      </c>
      <c r="F164" s="40">
        <v>473.98333333333335</v>
      </c>
      <c r="G164" s="41">
        <v>469.7166666666667</v>
      </c>
      <c r="H164" s="41">
        <v>465.28333333333336</v>
      </c>
      <c r="I164" s="41">
        <v>461.01666666666671</v>
      </c>
      <c r="J164" s="41">
        <v>478.41666666666669</v>
      </c>
      <c r="K164" s="41">
        <v>482.68333333333334</v>
      </c>
      <c r="L164" s="41">
        <v>487.11666666666667</v>
      </c>
      <c r="M164" s="31">
        <v>478.25</v>
      </c>
      <c r="N164" s="31">
        <v>469.55</v>
      </c>
      <c r="O164" s="42">
        <v>2973000</v>
      </c>
      <c r="P164" s="43">
        <v>3.5443037974683543E-3</v>
      </c>
    </row>
    <row r="165" spans="1:16" ht="12.75" customHeight="1">
      <c r="A165" s="31">
        <v>155</v>
      </c>
      <c r="B165" s="32" t="s">
        <v>45</v>
      </c>
      <c r="C165" s="33" t="s">
        <v>208</v>
      </c>
      <c r="D165" s="34">
        <v>44406</v>
      </c>
      <c r="E165" s="40">
        <v>930.55</v>
      </c>
      <c r="F165" s="40">
        <v>924.68333333333339</v>
      </c>
      <c r="G165" s="41">
        <v>910.36666666666679</v>
      </c>
      <c r="H165" s="41">
        <v>890.18333333333339</v>
      </c>
      <c r="I165" s="41">
        <v>875.86666666666679</v>
      </c>
      <c r="J165" s="41">
        <v>944.86666666666679</v>
      </c>
      <c r="K165" s="41">
        <v>959.18333333333339</v>
      </c>
      <c r="L165" s="41">
        <v>979.36666666666679</v>
      </c>
      <c r="M165" s="31">
        <v>939</v>
      </c>
      <c r="N165" s="31">
        <v>904.5</v>
      </c>
      <c r="O165" s="42">
        <v>1158550</v>
      </c>
      <c r="P165" s="43">
        <v>7.0328198258539851E-2</v>
      </c>
    </row>
    <row r="166" spans="1:16" ht="12.75" customHeight="1">
      <c r="A166" s="31">
        <v>156</v>
      </c>
      <c r="B166" s="32" t="s">
        <v>50</v>
      </c>
      <c r="C166" s="33" t="s">
        <v>209</v>
      </c>
      <c r="D166" s="34">
        <v>44406</v>
      </c>
      <c r="E166" s="40">
        <v>612</v>
      </c>
      <c r="F166" s="40">
        <v>608.91666666666663</v>
      </c>
      <c r="G166" s="41">
        <v>605.08333333333326</v>
      </c>
      <c r="H166" s="41">
        <v>598.16666666666663</v>
      </c>
      <c r="I166" s="41">
        <v>594.33333333333326</v>
      </c>
      <c r="J166" s="41">
        <v>615.83333333333326</v>
      </c>
      <c r="K166" s="41">
        <v>619.66666666666652</v>
      </c>
      <c r="L166" s="41">
        <v>626.58333333333326</v>
      </c>
      <c r="M166" s="31">
        <v>612.75</v>
      </c>
      <c r="N166" s="31">
        <v>602</v>
      </c>
      <c r="O166" s="42">
        <v>6027000</v>
      </c>
      <c r="P166" s="43">
        <v>-8.6569064290260983E-2</v>
      </c>
    </row>
    <row r="167" spans="1:16" ht="12.75" customHeight="1">
      <c r="A167" s="31">
        <v>157</v>
      </c>
      <c r="B167" s="32" t="s">
        <v>57</v>
      </c>
      <c r="C167" s="33" t="s">
        <v>210</v>
      </c>
      <c r="D167" s="34">
        <v>44406</v>
      </c>
      <c r="E167" s="40">
        <v>1430.45</v>
      </c>
      <c r="F167" s="40">
        <v>1435.7833333333335</v>
      </c>
      <c r="G167" s="41">
        <v>1423.666666666667</v>
      </c>
      <c r="H167" s="41">
        <v>1416.8833333333334</v>
      </c>
      <c r="I167" s="41">
        <v>1404.7666666666669</v>
      </c>
      <c r="J167" s="41">
        <v>1442.5666666666671</v>
      </c>
      <c r="K167" s="41">
        <v>1454.6833333333334</v>
      </c>
      <c r="L167" s="41">
        <v>1461.4666666666672</v>
      </c>
      <c r="M167" s="31">
        <v>1447.9</v>
      </c>
      <c r="N167" s="31">
        <v>1429</v>
      </c>
      <c r="O167" s="42">
        <v>1500800</v>
      </c>
      <c r="P167" s="43">
        <v>1.2753897024090695E-2</v>
      </c>
    </row>
    <row r="168" spans="1:16" ht="12.75" customHeight="1">
      <c r="A168" s="31">
        <v>158</v>
      </c>
      <c r="B168" s="32" t="s">
        <v>43</v>
      </c>
      <c r="C168" s="33" t="s">
        <v>211</v>
      </c>
      <c r="D168" s="34">
        <v>44406</v>
      </c>
      <c r="E168" s="40">
        <v>7115.55</v>
      </c>
      <c r="F168" s="40">
        <v>7119.0333333333328</v>
      </c>
      <c r="G168" s="41">
        <v>7083.7666666666655</v>
      </c>
      <c r="H168" s="41">
        <v>7051.9833333333327</v>
      </c>
      <c r="I168" s="41">
        <v>7016.7166666666653</v>
      </c>
      <c r="J168" s="41">
        <v>7150.8166666666657</v>
      </c>
      <c r="K168" s="41">
        <v>7186.0833333333321</v>
      </c>
      <c r="L168" s="41">
        <v>7217.8666666666659</v>
      </c>
      <c r="M168" s="31">
        <v>7154.3</v>
      </c>
      <c r="N168" s="31">
        <v>7087.25</v>
      </c>
      <c r="O168" s="42">
        <v>2154300</v>
      </c>
      <c r="P168" s="43">
        <v>1.2359022556390977E-2</v>
      </c>
    </row>
    <row r="169" spans="1:16" ht="12.75" customHeight="1">
      <c r="A169" s="31">
        <v>159</v>
      </c>
      <c r="B169" s="32" t="s">
        <v>39</v>
      </c>
      <c r="C169" s="33" t="s">
        <v>212</v>
      </c>
      <c r="D169" s="34">
        <v>44406</v>
      </c>
      <c r="E169" s="40">
        <v>823.7</v>
      </c>
      <c r="F169" s="40">
        <v>821.95000000000016</v>
      </c>
      <c r="G169" s="41">
        <v>817.95000000000027</v>
      </c>
      <c r="H169" s="41">
        <v>812.20000000000016</v>
      </c>
      <c r="I169" s="41">
        <v>808.20000000000027</v>
      </c>
      <c r="J169" s="41">
        <v>827.70000000000027</v>
      </c>
      <c r="K169" s="41">
        <v>831.7</v>
      </c>
      <c r="L169" s="41">
        <v>837.45000000000027</v>
      </c>
      <c r="M169" s="31">
        <v>825.95</v>
      </c>
      <c r="N169" s="31">
        <v>816.2</v>
      </c>
      <c r="O169" s="42">
        <v>23119200</v>
      </c>
      <c r="P169" s="43">
        <v>-7.0906147060465635E-3</v>
      </c>
    </row>
    <row r="170" spans="1:16" ht="12.75" customHeight="1">
      <c r="A170" s="31">
        <v>160</v>
      </c>
      <c r="B170" s="32" t="s">
        <v>121</v>
      </c>
      <c r="C170" s="33" t="s">
        <v>213</v>
      </c>
      <c r="D170" s="34">
        <v>44406</v>
      </c>
      <c r="E170" s="40">
        <v>272.39999999999998</v>
      </c>
      <c r="F170" s="40">
        <v>272.79999999999995</v>
      </c>
      <c r="G170" s="41">
        <v>270.89999999999992</v>
      </c>
      <c r="H170" s="41">
        <v>269.39999999999998</v>
      </c>
      <c r="I170" s="41">
        <v>267.49999999999994</v>
      </c>
      <c r="J170" s="41">
        <v>274.2999999999999</v>
      </c>
      <c r="K170" s="41">
        <v>276.2</v>
      </c>
      <c r="L170" s="41">
        <v>277.69999999999987</v>
      </c>
      <c r="M170" s="31">
        <v>274.7</v>
      </c>
      <c r="N170" s="31">
        <v>271.3</v>
      </c>
      <c r="O170" s="42">
        <v>117080800</v>
      </c>
      <c r="P170" s="43">
        <v>1.2459902971819412E-3</v>
      </c>
    </row>
    <row r="171" spans="1:16" ht="12.75" customHeight="1">
      <c r="A171" s="31">
        <v>161</v>
      </c>
      <c r="B171" s="32" t="s">
        <v>71</v>
      </c>
      <c r="C171" s="33" t="s">
        <v>214</v>
      </c>
      <c r="D171" s="34">
        <v>44406</v>
      </c>
      <c r="E171" s="40">
        <v>1038.3499999999999</v>
      </c>
      <c r="F171" s="40">
        <v>1033.6166666666666</v>
      </c>
      <c r="G171" s="41">
        <v>1024.7333333333331</v>
      </c>
      <c r="H171" s="41">
        <v>1011.1166666666666</v>
      </c>
      <c r="I171" s="41">
        <v>1002.2333333333331</v>
      </c>
      <c r="J171" s="41">
        <v>1047.2333333333331</v>
      </c>
      <c r="K171" s="41">
        <v>1056.1166666666668</v>
      </c>
      <c r="L171" s="41">
        <v>1069.7333333333331</v>
      </c>
      <c r="M171" s="31">
        <v>1042.5</v>
      </c>
      <c r="N171" s="31">
        <v>1020</v>
      </c>
      <c r="O171" s="42">
        <v>3260000</v>
      </c>
      <c r="P171" s="43">
        <v>1.2285012285012285E-3</v>
      </c>
    </row>
    <row r="172" spans="1:16" ht="12.75" customHeight="1">
      <c r="A172" s="31">
        <v>162</v>
      </c>
      <c r="B172" s="32" t="s">
        <v>88</v>
      </c>
      <c r="C172" s="33" t="s">
        <v>215</v>
      </c>
      <c r="D172" s="34">
        <v>44406</v>
      </c>
      <c r="E172" s="40">
        <v>526.25</v>
      </c>
      <c r="F172" s="40">
        <v>527.13333333333333</v>
      </c>
      <c r="G172" s="41">
        <v>523.16666666666663</v>
      </c>
      <c r="H172" s="41">
        <v>520.08333333333326</v>
      </c>
      <c r="I172" s="41">
        <v>516.11666666666656</v>
      </c>
      <c r="J172" s="41">
        <v>530.2166666666667</v>
      </c>
      <c r="K172" s="41">
        <v>534.18333333333339</v>
      </c>
      <c r="L172" s="41">
        <v>537.26666666666677</v>
      </c>
      <c r="M172" s="31">
        <v>531.1</v>
      </c>
      <c r="N172" s="31">
        <v>524.04999999999995</v>
      </c>
      <c r="O172" s="42">
        <v>33422400</v>
      </c>
      <c r="P172" s="43">
        <v>2.1466992665036676E-2</v>
      </c>
    </row>
    <row r="173" spans="1:16" ht="12.75" customHeight="1">
      <c r="A173" s="31">
        <v>163</v>
      </c>
      <c r="B173" s="32" t="s">
        <v>183</v>
      </c>
      <c r="C173" s="33" t="s">
        <v>216</v>
      </c>
      <c r="D173" s="34">
        <v>44406</v>
      </c>
      <c r="E173" s="40">
        <v>214.75</v>
      </c>
      <c r="F173" s="40">
        <v>215.08333333333334</v>
      </c>
      <c r="G173" s="41">
        <v>213.16666666666669</v>
      </c>
      <c r="H173" s="41">
        <v>211.58333333333334</v>
      </c>
      <c r="I173" s="41">
        <v>209.66666666666669</v>
      </c>
      <c r="J173" s="41">
        <v>216.66666666666669</v>
      </c>
      <c r="K173" s="41">
        <v>218.58333333333337</v>
      </c>
      <c r="L173" s="41">
        <v>220.16666666666669</v>
      </c>
      <c r="M173" s="31">
        <v>217</v>
      </c>
      <c r="N173" s="31">
        <v>213.5</v>
      </c>
      <c r="O173" s="42">
        <v>61212000</v>
      </c>
      <c r="P173" s="43">
        <v>-7.2978495669942592E-3</v>
      </c>
    </row>
    <row r="174" spans="1:16" ht="12.75" customHeight="1">
      <c r="A174" s="44"/>
      <c r="B174" s="45"/>
      <c r="C174" s="44"/>
      <c r="D174" s="46"/>
      <c r="E174" s="47"/>
      <c r="F174" s="47"/>
      <c r="G174" s="48"/>
      <c r="H174" s="48"/>
      <c r="I174" s="48"/>
      <c r="J174" s="48"/>
      <c r="K174" s="48"/>
      <c r="L174" s="48"/>
      <c r="M174" s="44"/>
      <c r="N174" s="44"/>
      <c r="O174" s="49"/>
      <c r="P174" s="50"/>
    </row>
    <row r="175" spans="1:16" ht="12.75" customHeight="1">
      <c r="A175" s="44"/>
      <c r="B175" s="45"/>
      <c r="C175" s="44"/>
      <c r="D175" s="46"/>
      <c r="E175" s="47"/>
      <c r="F175" s="47"/>
      <c r="G175" s="48"/>
      <c r="H175" s="48"/>
      <c r="I175" s="48"/>
      <c r="J175" s="48"/>
      <c r="K175" s="48"/>
      <c r="L175" s="48"/>
      <c r="M175" s="44"/>
      <c r="N175" s="44"/>
      <c r="O175" s="49"/>
      <c r="P175" s="50"/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44391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367" t="s">
        <v>16</v>
      </c>
      <c r="B8" s="369"/>
      <c r="C8" s="373" t="s">
        <v>20</v>
      </c>
      <c r="D8" s="373" t="s">
        <v>21</v>
      </c>
      <c r="E8" s="364" t="s">
        <v>22</v>
      </c>
      <c r="F8" s="365"/>
      <c r="G8" s="366"/>
      <c r="H8" s="364" t="s">
        <v>23</v>
      </c>
      <c r="I8" s="365"/>
      <c r="J8" s="366"/>
      <c r="K8" s="26"/>
      <c r="L8" s="55"/>
      <c r="M8" s="55"/>
      <c r="N8" s="1"/>
      <c r="O8" s="1"/>
    </row>
    <row r="9" spans="1:15" ht="36" customHeight="1">
      <c r="A9" s="371"/>
      <c r="B9" s="372"/>
      <c r="C9" s="372"/>
      <c r="D9" s="37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15812.35</v>
      </c>
      <c r="D10" s="35">
        <v>15792.583333333334</v>
      </c>
      <c r="E10" s="35">
        <v>15764.366666666669</v>
      </c>
      <c r="F10" s="35">
        <v>15716.383333333335</v>
      </c>
      <c r="G10" s="35">
        <v>15688.16666666667</v>
      </c>
      <c r="H10" s="35">
        <v>15840.566666666668</v>
      </c>
      <c r="I10" s="35">
        <v>15868.783333333331</v>
      </c>
      <c r="J10" s="35">
        <v>15916.766666666666</v>
      </c>
      <c r="K10" s="37">
        <v>15820.8</v>
      </c>
      <c r="L10" s="37">
        <v>15744.6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35673.4</v>
      </c>
      <c r="D11" s="40">
        <v>35580.65</v>
      </c>
      <c r="E11" s="40">
        <v>35433.450000000004</v>
      </c>
      <c r="F11" s="40">
        <v>35193.5</v>
      </c>
      <c r="G11" s="40">
        <v>35046.300000000003</v>
      </c>
      <c r="H11" s="40">
        <v>35820.600000000006</v>
      </c>
      <c r="I11" s="40">
        <v>35967.800000000003</v>
      </c>
      <c r="J11" s="40">
        <v>36207.750000000007</v>
      </c>
      <c r="K11" s="31">
        <v>35727.85</v>
      </c>
      <c r="L11" s="31">
        <v>35340.699999999997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2068.25</v>
      </c>
      <c r="D12" s="40">
        <v>2066.0833333333335</v>
      </c>
      <c r="E12" s="40">
        <v>2056.7166666666672</v>
      </c>
      <c r="F12" s="40">
        <v>2045.1833333333338</v>
      </c>
      <c r="G12" s="40">
        <v>2035.8166666666675</v>
      </c>
      <c r="H12" s="40">
        <v>2077.6166666666668</v>
      </c>
      <c r="I12" s="40">
        <v>2086.9833333333327</v>
      </c>
      <c r="J12" s="40">
        <v>2098.5166666666664</v>
      </c>
      <c r="K12" s="31">
        <v>2075.4499999999998</v>
      </c>
      <c r="L12" s="31">
        <v>2054.5500000000002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4398.25</v>
      </c>
      <c r="D13" s="40">
        <v>4396.1166666666668</v>
      </c>
      <c r="E13" s="40">
        <v>4387.2333333333336</v>
      </c>
      <c r="F13" s="40">
        <v>4376.2166666666672</v>
      </c>
      <c r="G13" s="40">
        <v>4367.3333333333339</v>
      </c>
      <c r="H13" s="40">
        <v>4407.1333333333332</v>
      </c>
      <c r="I13" s="40">
        <v>4416.0166666666664</v>
      </c>
      <c r="J13" s="40">
        <v>4427.0333333333328</v>
      </c>
      <c r="K13" s="31">
        <v>4405</v>
      </c>
      <c r="L13" s="31">
        <v>4385.1000000000004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28439.75</v>
      </c>
      <c r="D14" s="40">
        <v>28500.95</v>
      </c>
      <c r="E14" s="40">
        <v>28320.7</v>
      </c>
      <c r="F14" s="40">
        <v>28201.65</v>
      </c>
      <c r="G14" s="40">
        <v>28021.4</v>
      </c>
      <c r="H14" s="40">
        <v>28620</v>
      </c>
      <c r="I14" s="40">
        <v>28800.25</v>
      </c>
      <c r="J14" s="40">
        <v>28919.3</v>
      </c>
      <c r="K14" s="31">
        <v>28681.200000000001</v>
      </c>
      <c r="L14" s="31">
        <v>28381.9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3615.5</v>
      </c>
      <c r="D15" s="40">
        <v>3616.3833333333332</v>
      </c>
      <c r="E15" s="40">
        <v>3603.2666666666664</v>
      </c>
      <c r="F15" s="40">
        <v>3591.0333333333333</v>
      </c>
      <c r="G15" s="40">
        <v>3577.9166666666665</v>
      </c>
      <c r="H15" s="40">
        <v>3628.6166666666663</v>
      </c>
      <c r="I15" s="40">
        <v>3641.7333333333331</v>
      </c>
      <c r="J15" s="40">
        <v>3653.9666666666662</v>
      </c>
      <c r="K15" s="31">
        <v>3629.5</v>
      </c>
      <c r="L15" s="31">
        <v>3604.15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7641.1</v>
      </c>
      <c r="D16" s="40">
        <v>7639.3833333333341</v>
      </c>
      <c r="E16" s="40">
        <v>7614.9666666666681</v>
      </c>
      <c r="F16" s="40">
        <v>7588.8333333333339</v>
      </c>
      <c r="G16" s="40">
        <v>7564.4166666666679</v>
      </c>
      <c r="H16" s="40">
        <v>7665.5166666666682</v>
      </c>
      <c r="I16" s="40">
        <v>7689.9333333333343</v>
      </c>
      <c r="J16" s="40">
        <v>7716.0666666666684</v>
      </c>
      <c r="K16" s="31">
        <v>7663.8</v>
      </c>
      <c r="L16" s="31">
        <v>7613.25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2084.8000000000002</v>
      </c>
      <c r="D17" s="40">
        <v>2082.3333333333335</v>
      </c>
      <c r="E17" s="40">
        <v>2072.9666666666672</v>
      </c>
      <c r="F17" s="40">
        <v>2061.1333333333337</v>
      </c>
      <c r="G17" s="40">
        <v>2051.7666666666673</v>
      </c>
      <c r="H17" s="40">
        <v>2094.166666666667</v>
      </c>
      <c r="I17" s="40">
        <v>2103.5333333333328</v>
      </c>
      <c r="J17" s="40">
        <v>2115.3666666666668</v>
      </c>
      <c r="K17" s="31">
        <v>2091.6999999999998</v>
      </c>
      <c r="L17" s="31">
        <v>2070.5</v>
      </c>
      <c r="M17" s="31">
        <v>4.2043699999999999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1181.7</v>
      </c>
      <c r="D18" s="40">
        <v>1187.25</v>
      </c>
      <c r="E18" s="40">
        <v>1172.5</v>
      </c>
      <c r="F18" s="40">
        <v>1163.3</v>
      </c>
      <c r="G18" s="40">
        <v>1148.55</v>
      </c>
      <c r="H18" s="40">
        <v>1196.45</v>
      </c>
      <c r="I18" s="40">
        <v>1211.2</v>
      </c>
      <c r="J18" s="40">
        <v>1220.4000000000001</v>
      </c>
      <c r="K18" s="31">
        <v>1202</v>
      </c>
      <c r="L18" s="31">
        <v>1178.05</v>
      </c>
      <c r="M18" s="31">
        <v>7.7796599999999998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857.2</v>
      </c>
      <c r="D19" s="40">
        <v>855.06666666666661</v>
      </c>
      <c r="E19" s="40">
        <v>850.13333333333321</v>
      </c>
      <c r="F19" s="40">
        <v>843.06666666666661</v>
      </c>
      <c r="G19" s="40">
        <v>838.13333333333321</v>
      </c>
      <c r="H19" s="40">
        <v>862.13333333333321</v>
      </c>
      <c r="I19" s="40">
        <v>867.06666666666661</v>
      </c>
      <c r="J19" s="40">
        <v>874.13333333333321</v>
      </c>
      <c r="K19" s="31">
        <v>860</v>
      </c>
      <c r="L19" s="31">
        <v>848</v>
      </c>
      <c r="M19" s="31">
        <v>5.5175900000000002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17400.45</v>
      </c>
      <c r="D20" s="40">
        <v>17353.833333333332</v>
      </c>
      <c r="E20" s="40">
        <v>17266.666666666664</v>
      </c>
      <c r="F20" s="40">
        <v>17132.883333333331</v>
      </c>
      <c r="G20" s="40">
        <v>17045.716666666664</v>
      </c>
      <c r="H20" s="40">
        <v>17487.616666666665</v>
      </c>
      <c r="I20" s="40">
        <v>17574.783333333329</v>
      </c>
      <c r="J20" s="40">
        <v>17708.566666666666</v>
      </c>
      <c r="K20" s="31">
        <v>17441</v>
      </c>
      <c r="L20" s="31">
        <v>17220.05</v>
      </c>
      <c r="M20" s="31">
        <v>0.15861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1417.7</v>
      </c>
      <c r="D21" s="40">
        <v>1411.9666666666665</v>
      </c>
      <c r="E21" s="40">
        <v>1390.9333333333329</v>
      </c>
      <c r="F21" s="40">
        <v>1364.1666666666665</v>
      </c>
      <c r="G21" s="40">
        <v>1343.133333333333</v>
      </c>
      <c r="H21" s="40">
        <v>1438.7333333333329</v>
      </c>
      <c r="I21" s="40">
        <v>1459.7666666666662</v>
      </c>
      <c r="J21" s="40">
        <v>1486.5333333333328</v>
      </c>
      <c r="K21" s="31">
        <v>1433</v>
      </c>
      <c r="L21" s="31">
        <v>1385.2</v>
      </c>
      <c r="M21" s="31">
        <v>41.579549999999998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989.2</v>
      </c>
      <c r="D22" s="40">
        <v>994.91666666666663</v>
      </c>
      <c r="E22" s="40">
        <v>974.08333333333326</v>
      </c>
      <c r="F22" s="40">
        <v>958.96666666666658</v>
      </c>
      <c r="G22" s="40">
        <v>938.13333333333321</v>
      </c>
      <c r="H22" s="40">
        <v>1010.0333333333333</v>
      </c>
      <c r="I22" s="40">
        <v>1030.8666666666666</v>
      </c>
      <c r="J22" s="40">
        <v>1045.9833333333333</v>
      </c>
      <c r="K22" s="31">
        <v>1015.75</v>
      </c>
      <c r="L22" s="31">
        <v>979.8</v>
      </c>
      <c r="M22" s="31">
        <v>1.0969599999999999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704</v>
      </c>
      <c r="D23" s="40">
        <v>708.9666666666667</v>
      </c>
      <c r="E23" s="40">
        <v>697.03333333333342</v>
      </c>
      <c r="F23" s="40">
        <v>690.06666666666672</v>
      </c>
      <c r="G23" s="40">
        <v>678.13333333333344</v>
      </c>
      <c r="H23" s="40">
        <v>715.93333333333339</v>
      </c>
      <c r="I23" s="40">
        <v>727.86666666666679</v>
      </c>
      <c r="J23" s="40">
        <v>734.83333333333337</v>
      </c>
      <c r="K23" s="31">
        <v>720.9</v>
      </c>
      <c r="L23" s="31">
        <v>702</v>
      </c>
      <c r="M23" s="31">
        <v>122.87372000000001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923.7</v>
      </c>
      <c r="D24" s="40">
        <v>913.9</v>
      </c>
      <c r="E24" s="40">
        <v>899.8</v>
      </c>
      <c r="F24" s="40">
        <v>875.9</v>
      </c>
      <c r="G24" s="40">
        <v>861.8</v>
      </c>
      <c r="H24" s="40">
        <v>937.8</v>
      </c>
      <c r="I24" s="40">
        <v>951.90000000000009</v>
      </c>
      <c r="J24" s="40">
        <v>975.8</v>
      </c>
      <c r="K24" s="31">
        <v>928</v>
      </c>
      <c r="L24" s="31">
        <v>890</v>
      </c>
      <c r="M24" s="31">
        <v>2.55742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986.9</v>
      </c>
      <c r="D25" s="40">
        <v>979.30000000000007</v>
      </c>
      <c r="E25" s="40">
        <v>958.60000000000014</v>
      </c>
      <c r="F25" s="40">
        <v>930.30000000000007</v>
      </c>
      <c r="G25" s="40">
        <v>909.60000000000014</v>
      </c>
      <c r="H25" s="40">
        <v>1007.6000000000001</v>
      </c>
      <c r="I25" s="40">
        <v>1028.3000000000002</v>
      </c>
      <c r="J25" s="40">
        <v>1056.6000000000001</v>
      </c>
      <c r="K25" s="31">
        <v>1000</v>
      </c>
      <c r="L25" s="31">
        <v>951</v>
      </c>
      <c r="M25" s="31">
        <v>2.0048499999999998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123.6</v>
      </c>
      <c r="D26" s="40">
        <v>122.83333333333333</v>
      </c>
      <c r="E26" s="40">
        <v>120.76666666666665</v>
      </c>
      <c r="F26" s="40">
        <v>117.93333333333332</v>
      </c>
      <c r="G26" s="40">
        <v>115.86666666666665</v>
      </c>
      <c r="H26" s="40">
        <v>125.66666666666666</v>
      </c>
      <c r="I26" s="40">
        <v>127.73333333333335</v>
      </c>
      <c r="J26" s="40">
        <v>130.56666666666666</v>
      </c>
      <c r="K26" s="31">
        <v>124.9</v>
      </c>
      <c r="L26" s="31">
        <v>120</v>
      </c>
      <c r="M26" s="31">
        <v>75.280990000000003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229.45</v>
      </c>
      <c r="D27" s="40">
        <v>224.51666666666665</v>
      </c>
      <c r="E27" s="40">
        <v>218.5333333333333</v>
      </c>
      <c r="F27" s="40">
        <v>207.61666666666665</v>
      </c>
      <c r="G27" s="40">
        <v>201.6333333333333</v>
      </c>
      <c r="H27" s="40">
        <v>235.43333333333331</v>
      </c>
      <c r="I27" s="40">
        <v>241.41666666666666</v>
      </c>
      <c r="J27" s="40">
        <v>252.33333333333331</v>
      </c>
      <c r="K27" s="31">
        <v>230.5</v>
      </c>
      <c r="L27" s="31">
        <v>213.6</v>
      </c>
      <c r="M27" s="31">
        <v>182.36591000000001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2156.85</v>
      </c>
      <c r="D28" s="40">
        <v>2160.1666666666665</v>
      </c>
      <c r="E28" s="40">
        <v>2142.333333333333</v>
      </c>
      <c r="F28" s="40">
        <v>2127.8166666666666</v>
      </c>
      <c r="G28" s="40">
        <v>2109.9833333333331</v>
      </c>
      <c r="H28" s="40">
        <v>2174.6833333333329</v>
      </c>
      <c r="I28" s="40">
        <v>2192.516666666666</v>
      </c>
      <c r="J28" s="40">
        <v>2207.0333333333328</v>
      </c>
      <c r="K28" s="31">
        <v>2178</v>
      </c>
      <c r="L28" s="31">
        <v>2145.65</v>
      </c>
      <c r="M28" s="31">
        <v>0.29220000000000002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965</v>
      </c>
      <c r="D29" s="40">
        <v>971.35</v>
      </c>
      <c r="E29" s="40">
        <v>956.45</v>
      </c>
      <c r="F29" s="40">
        <v>947.9</v>
      </c>
      <c r="G29" s="40">
        <v>933</v>
      </c>
      <c r="H29" s="40">
        <v>979.90000000000009</v>
      </c>
      <c r="I29" s="40">
        <v>994.8</v>
      </c>
      <c r="J29" s="40">
        <v>1003.3500000000001</v>
      </c>
      <c r="K29" s="31">
        <v>986.25</v>
      </c>
      <c r="L29" s="31">
        <v>962.8</v>
      </c>
      <c r="M29" s="31">
        <v>3.7398199999999999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3352.75</v>
      </c>
      <c r="D30" s="40">
        <v>3351.5833333333335</v>
      </c>
      <c r="E30" s="40">
        <v>3329.166666666667</v>
      </c>
      <c r="F30" s="40">
        <v>3305.5833333333335</v>
      </c>
      <c r="G30" s="40">
        <v>3283.166666666667</v>
      </c>
      <c r="H30" s="40">
        <v>3375.166666666667</v>
      </c>
      <c r="I30" s="40">
        <v>3397.5833333333339</v>
      </c>
      <c r="J30" s="40">
        <v>3421.166666666667</v>
      </c>
      <c r="K30" s="31">
        <v>3374</v>
      </c>
      <c r="L30" s="31">
        <v>3328</v>
      </c>
      <c r="M30" s="31">
        <v>1.1485099999999999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737.95</v>
      </c>
      <c r="D31" s="40">
        <v>738.66666666666663</v>
      </c>
      <c r="E31" s="40">
        <v>735.38333333333321</v>
      </c>
      <c r="F31" s="40">
        <v>732.81666666666661</v>
      </c>
      <c r="G31" s="40">
        <v>729.53333333333319</v>
      </c>
      <c r="H31" s="40">
        <v>741.23333333333323</v>
      </c>
      <c r="I31" s="40">
        <v>744.51666666666677</v>
      </c>
      <c r="J31" s="40">
        <v>747.08333333333326</v>
      </c>
      <c r="K31" s="31">
        <v>741.95</v>
      </c>
      <c r="L31" s="31">
        <v>736.1</v>
      </c>
      <c r="M31" s="31">
        <v>3.7136499999999999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368.95</v>
      </c>
      <c r="D32" s="40">
        <v>370.15000000000003</v>
      </c>
      <c r="E32" s="40">
        <v>366.00000000000006</v>
      </c>
      <c r="F32" s="40">
        <v>363.05</v>
      </c>
      <c r="G32" s="40">
        <v>358.90000000000003</v>
      </c>
      <c r="H32" s="40">
        <v>373.10000000000008</v>
      </c>
      <c r="I32" s="40">
        <v>377.25000000000006</v>
      </c>
      <c r="J32" s="40">
        <v>380.2000000000001</v>
      </c>
      <c r="K32" s="31">
        <v>374.3</v>
      </c>
      <c r="L32" s="31">
        <v>367.2</v>
      </c>
      <c r="M32" s="31">
        <v>37.25976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3750.3</v>
      </c>
      <c r="D33" s="40">
        <v>3747.0833333333335</v>
      </c>
      <c r="E33" s="40">
        <v>3724.2166666666672</v>
      </c>
      <c r="F33" s="40">
        <v>3698.1333333333337</v>
      </c>
      <c r="G33" s="40">
        <v>3675.2666666666673</v>
      </c>
      <c r="H33" s="40">
        <v>3773.166666666667</v>
      </c>
      <c r="I33" s="40">
        <v>3796.0333333333328</v>
      </c>
      <c r="J33" s="40">
        <v>3822.1166666666668</v>
      </c>
      <c r="K33" s="31">
        <v>3769.95</v>
      </c>
      <c r="L33" s="31">
        <v>3721</v>
      </c>
      <c r="M33" s="31">
        <v>2.4611200000000002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235.75</v>
      </c>
      <c r="D34" s="40">
        <v>234.35</v>
      </c>
      <c r="E34" s="40">
        <v>231.2</v>
      </c>
      <c r="F34" s="40">
        <v>226.65</v>
      </c>
      <c r="G34" s="40">
        <v>223.5</v>
      </c>
      <c r="H34" s="40">
        <v>238.89999999999998</v>
      </c>
      <c r="I34" s="40">
        <v>242.05</v>
      </c>
      <c r="J34" s="40">
        <v>246.59999999999997</v>
      </c>
      <c r="K34" s="31">
        <v>237.5</v>
      </c>
      <c r="L34" s="31">
        <v>229.8</v>
      </c>
      <c r="M34" s="31">
        <v>78.799030000000002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127</v>
      </c>
      <c r="D35" s="40">
        <v>126.76666666666667</v>
      </c>
      <c r="E35" s="40">
        <v>126.23333333333333</v>
      </c>
      <c r="F35" s="40">
        <v>125.46666666666667</v>
      </c>
      <c r="G35" s="40">
        <v>124.93333333333334</v>
      </c>
      <c r="H35" s="40">
        <v>127.53333333333333</v>
      </c>
      <c r="I35" s="40">
        <v>128.06666666666666</v>
      </c>
      <c r="J35" s="40">
        <v>128.83333333333331</v>
      </c>
      <c r="K35" s="31">
        <v>127.3</v>
      </c>
      <c r="L35" s="31">
        <v>126</v>
      </c>
      <c r="M35" s="31">
        <v>111.59267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2993.85</v>
      </c>
      <c r="D36" s="40">
        <v>3000.1</v>
      </c>
      <c r="E36" s="40">
        <v>2979.1</v>
      </c>
      <c r="F36" s="40">
        <v>2964.35</v>
      </c>
      <c r="G36" s="40">
        <v>2943.35</v>
      </c>
      <c r="H36" s="40">
        <v>3014.85</v>
      </c>
      <c r="I36" s="40">
        <v>3035.85</v>
      </c>
      <c r="J36" s="40">
        <v>3050.6</v>
      </c>
      <c r="K36" s="31">
        <v>3021.1</v>
      </c>
      <c r="L36" s="31">
        <v>2985.35</v>
      </c>
      <c r="M36" s="31">
        <v>7.03484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956.95</v>
      </c>
      <c r="D37" s="40">
        <v>953.38333333333333</v>
      </c>
      <c r="E37" s="40">
        <v>941.76666666666665</v>
      </c>
      <c r="F37" s="40">
        <v>926.58333333333337</v>
      </c>
      <c r="G37" s="40">
        <v>914.9666666666667</v>
      </c>
      <c r="H37" s="40">
        <v>968.56666666666661</v>
      </c>
      <c r="I37" s="40">
        <v>980.18333333333317</v>
      </c>
      <c r="J37" s="40">
        <v>995.36666666666656</v>
      </c>
      <c r="K37" s="31">
        <v>965</v>
      </c>
      <c r="L37" s="31">
        <v>938.2</v>
      </c>
      <c r="M37" s="31">
        <v>17.269349999999999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3355</v>
      </c>
      <c r="D38" s="40">
        <v>3344.1833333333329</v>
      </c>
      <c r="E38" s="40">
        <v>3318.3666666666659</v>
      </c>
      <c r="F38" s="40">
        <v>3281.7333333333331</v>
      </c>
      <c r="G38" s="40">
        <v>3255.9166666666661</v>
      </c>
      <c r="H38" s="40">
        <v>3380.8166666666657</v>
      </c>
      <c r="I38" s="40">
        <v>3406.6333333333323</v>
      </c>
      <c r="J38" s="40">
        <v>3443.2666666666655</v>
      </c>
      <c r="K38" s="31">
        <v>3370</v>
      </c>
      <c r="L38" s="31">
        <v>3307.55</v>
      </c>
      <c r="M38" s="31">
        <v>2.6406800000000001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770.75</v>
      </c>
      <c r="D39" s="40">
        <v>766.25</v>
      </c>
      <c r="E39" s="40">
        <v>759.5</v>
      </c>
      <c r="F39" s="40">
        <v>748.25</v>
      </c>
      <c r="G39" s="40">
        <v>741.5</v>
      </c>
      <c r="H39" s="40">
        <v>777.5</v>
      </c>
      <c r="I39" s="40">
        <v>784.25</v>
      </c>
      <c r="J39" s="40">
        <v>795.5</v>
      </c>
      <c r="K39" s="31">
        <v>773</v>
      </c>
      <c r="L39" s="31">
        <v>755</v>
      </c>
      <c r="M39" s="31">
        <v>98.109759999999994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3966.1</v>
      </c>
      <c r="D40" s="40">
        <v>3980.1166666666663</v>
      </c>
      <c r="E40" s="40">
        <v>3940.5333333333328</v>
      </c>
      <c r="F40" s="40">
        <v>3914.9666666666667</v>
      </c>
      <c r="G40" s="40">
        <v>3875.3833333333332</v>
      </c>
      <c r="H40" s="40">
        <v>4005.6833333333325</v>
      </c>
      <c r="I40" s="40">
        <v>4045.2666666666655</v>
      </c>
      <c r="J40" s="40">
        <v>4070.8333333333321</v>
      </c>
      <c r="K40" s="31">
        <v>4019.7</v>
      </c>
      <c r="L40" s="31">
        <v>3954.55</v>
      </c>
      <c r="M40" s="31">
        <v>6.1410099999999996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6154.3</v>
      </c>
      <c r="D41" s="40">
        <v>6173.0999999999995</v>
      </c>
      <c r="E41" s="40">
        <v>6121.1999999999989</v>
      </c>
      <c r="F41" s="40">
        <v>6088.0999999999995</v>
      </c>
      <c r="G41" s="40">
        <v>6036.1999999999989</v>
      </c>
      <c r="H41" s="40">
        <v>6206.1999999999989</v>
      </c>
      <c r="I41" s="40">
        <v>6258.0999999999985</v>
      </c>
      <c r="J41" s="40">
        <v>6291.1999999999989</v>
      </c>
      <c r="K41" s="31">
        <v>6225</v>
      </c>
      <c r="L41" s="31">
        <v>6140</v>
      </c>
      <c r="M41" s="31">
        <v>10.021269999999999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12909.4</v>
      </c>
      <c r="D42" s="40">
        <v>12904.4</v>
      </c>
      <c r="E42" s="40">
        <v>12810</v>
      </c>
      <c r="F42" s="40">
        <v>12710.6</v>
      </c>
      <c r="G42" s="40">
        <v>12616.2</v>
      </c>
      <c r="H42" s="40">
        <v>13003.8</v>
      </c>
      <c r="I42" s="40">
        <v>13098.199999999997</v>
      </c>
      <c r="J42" s="40">
        <v>13197.599999999999</v>
      </c>
      <c r="K42" s="31">
        <v>12998.8</v>
      </c>
      <c r="L42" s="31">
        <v>12805</v>
      </c>
      <c r="M42" s="31">
        <v>2.7418100000000001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3895.5</v>
      </c>
      <c r="D43" s="40">
        <v>3891.1666666666665</v>
      </c>
      <c r="E43" s="40">
        <v>3844.333333333333</v>
      </c>
      <c r="F43" s="40">
        <v>3793.1666666666665</v>
      </c>
      <c r="G43" s="40">
        <v>3746.333333333333</v>
      </c>
      <c r="H43" s="40">
        <v>3942.333333333333</v>
      </c>
      <c r="I43" s="40">
        <v>3989.1666666666661</v>
      </c>
      <c r="J43" s="40">
        <v>4040.333333333333</v>
      </c>
      <c r="K43" s="31">
        <v>3938</v>
      </c>
      <c r="L43" s="31">
        <v>3840</v>
      </c>
      <c r="M43" s="31">
        <v>0.5333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2306.25</v>
      </c>
      <c r="D44" s="40">
        <v>2322.0166666666669</v>
      </c>
      <c r="E44" s="40">
        <v>2287.0333333333338</v>
      </c>
      <c r="F44" s="40">
        <v>2267.8166666666671</v>
      </c>
      <c r="G44" s="40">
        <v>2232.8333333333339</v>
      </c>
      <c r="H44" s="40">
        <v>2341.2333333333336</v>
      </c>
      <c r="I44" s="40">
        <v>2376.2166666666662</v>
      </c>
      <c r="J44" s="40">
        <v>2395.4333333333334</v>
      </c>
      <c r="K44" s="31">
        <v>2357</v>
      </c>
      <c r="L44" s="31">
        <v>2302.8000000000002</v>
      </c>
      <c r="M44" s="31">
        <v>5.0946800000000003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316.95</v>
      </c>
      <c r="D45" s="40">
        <v>317.26666666666665</v>
      </c>
      <c r="E45" s="40">
        <v>315.13333333333333</v>
      </c>
      <c r="F45" s="40">
        <v>313.31666666666666</v>
      </c>
      <c r="G45" s="40">
        <v>311.18333333333334</v>
      </c>
      <c r="H45" s="40">
        <v>319.08333333333331</v>
      </c>
      <c r="I45" s="40">
        <v>321.21666666666664</v>
      </c>
      <c r="J45" s="40">
        <v>323.0333333333333</v>
      </c>
      <c r="K45" s="31">
        <v>319.39999999999998</v>
      </c>
      <c r="L45" s="31">
        <v>315.45</v>
      </c>
      <c r="M45" s="31">
        <v>28.273669999999999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84.7</v>
      </c>
      <c r="D46" s="40">
        <v>84.516666666666666</v>
      </c>
      <c r="E46" s="40">
        <v>84.133333333333326</v>
      </c>
      <c r="F46" s="40">
        <v>83.566666666666663</v>
      </c>
      <c r="G46" s="40">
        <v>83.183333333333323</v>
      </c>
      <c r="H46" s="40">
        <v>85.083333333333329</v>
      </c>
      <c r="I46" s="40">
        <v>85.466666666666683</v>
      </c>
      <c r="J46" s="40">
        <v>86.033333333333331</v>
      </c>
      <c r="K46" s="31">
        <v>84.9</v>
      </c>
      <c r="L46" s="31">
        <v>83.95</v>
      </c>
      <c r="M46" s="31">
        <v>241.38879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76.3</v>
      </c>
      <c r="D47" s="40">
        <v>76.38333333333334</v>
      </c>
      <c r="E47" s="40">
        <v>75.566666666666677</v>
      </c>
      <c r="F47" s="40">
        <v>74.833333333333343</v>
      </c>
      <c r="G47" s="40">
        <v>74.01666666666668</v>
      </c>
      <c r="H47" s="40">
        <v>77.116666666666674</v>
      </c>
      <c r="I47" s="40">
        <v>77.933333333333337</v>
      </c>
      <c r="J47" s="40">
        <v>78.666666666666671</v>
      </c>
      <c r="K47" s="31">
        <v>77.2</v>
      </c>
      <c r="L47" s="31">
        <v>75.650000000000006</v>
      </c>
      <c r="M47" s="31">
        <v>24.841740000000001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1568.85</v>
      </c>
      <c r="D48" s="40">
        <v>1568</v>
      </c>
      <c r="E48" s="40">
        <v>1556.05</v>
      </c>
      <c r="F48" s="40">
        <v>1543.25</v>
      </c>
      <c r="G48" s="40">
        <v>1531.3</v>
      </c>
      <c r="H48" s="40">
        <v>1580.8</v>
      </c>
      <c r="I48" s="40">
        <v>1592.7499999999998</v>
      </c>
      <c r="J48" s="40">
        <v>1605.55</v>
      </c>
      <c r="K48" s="31">
        <v>1579.95</v>
      </c>
      <c r="L48" s="31">
        <v>1555.2</v>
      </c>
      <c r="M48" s="31">
        <v>5.1827100000000002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837.65</v>
      </c>
      <c r="D49" s="40">
        <v>840.35</v>
      </c>
      <c r="E49" s="40">
        <v>832.7</v>
      </c>
      <c r="F49" s="40">
        <v>827.75</v>
      </c>
      <c r="G49" s="40">
        <v>820.1</v>
      </c>
      <c r="H49" s="40">
        <v>845.30000000000007</v>
      </c>
      <c r="I49" s="40">
        <v>852.94999999999993</v>
      </c>
      <c r="J49" s="40">
        <v>857.90000000000009</v>
      </c>
      <c r="K49" s="31">
        <v>848</v>
      </c>
      <c r="L49" s="31">
        <v>835.4</v>
      </c>
      <c r="M49" s="31">
        <v>4.5726899999999997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181.65</v>
      </c>
      <c r="D50" s="40">
        <v>182.20000000000002</v>
      </c>
      <c r="E50" s="40">
        <v>179.60000000000002</v>
      </c>
      <c r="F50" s="40">
        <v>177.55</v>
      </c>
      <c r="G50" s="40">
        <v>174.95000000000002</v>
      </c>
      <c r="H50" s="40">
        <v>184.25000000000003</v>
      </c>
      <c r="I50" s="40">
        <v>186.85</v>
      </c>
      <c r="J50" s="40">
        <v>188.90000000000003</v>
      </c>
      <c r="K50" s="31">
        <v>184.8</v>
      </c>
      <c r="L50" s="31">
        <v>180.15</v>
      </c>
      <c r="M50" s="31">
        <v>51.76887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820.25</v>
      </c>
      <c r="D51" s="40">
        <v>820.75</v>
      </c>
      <c r="E51" s="40">
        <v>809.5</v>
      </c>
      <c r="F51" s="40">
        <v>798.75</v>
      </c>
      <c r="G51" s="40">
        <v>787.5</v>
      </c>
      <c r="H51" s="40">
        <v>831.5</v>
      </c>
      <c r="I51" s="40">
        <v>842.75</v>
      </c>
      <c r="J51" s="40">
        <v>853.5</v>
      </c>
      <c r="K51" s="31">
        <v>832</v>
      </c>
      <c r="L51" s="31">
        <v>810</v>
      </c>
      <c r="M51" s="31">
        <v>36.079990000000002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66.400000000000006</v>
      </c>
      <c r="D52" s="40">
        <v>66.583333333333329</v>
      </c>
      <c r="E52" s="40">
        <v>66.066666666666663</v>
      </c>
      <c r="F52" s="40">
        <v>65.733333333333334</v>
      </c>
      <c r="G52" s="40">
        <v>65.216666666666669</v>
      </c>
      <c r="H52" s="40">
        <v>66.916666666666657</v>
      </c>
      <c r="I52" s="40">
        <v>67.433333333333337</v>
      </c>
      <c r="J52" s="40">
        <v>67.766666666666652</v>
      </c>
      <c r="K52" s="31">
        <v>67.099999999999994</v>
      </c>
      <c r="L52" s="31">
        <v>66.25</v>
      </c>
      <c r="M52" s="31">
        <v>310.55765000000002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450.25</v>
      </c>
      <c r="D53" s="40">
        <v>451.66666666666669</v>
      </c>
      <c r="E53" s="40">
        <v>448.33333333333337</v>
      </c>
      <c r="F53" s="40">
        <v>446.41666666666669</v>
      </c>
      <c r="G53" s="40">
        <v>443.08333333333337</v>
      </c>
      <c r="H53" s="40">
        <v>453.58333333333337</v>
      </c>
      <c r="I53" s="40">
        <v>456.91666666666674</v>
      </c>
      <c r="J53" s="40">
        <v>458.83333333333337</v>
      </c>
      <c r="K53" s="31">
        <v>455</v>
      </c>
      <c r="L53" s="31">
        <v>449.75</v>
      </c>
      <c r="M53" s="31">
        <v>37.049370000000003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530.04999999999995</v>
      </c>
      <c r="D54" s="40">
        <v>531.25</v>
      </c>
      <c r="E54" s="40">
        <v>527</v>
      </c>
      <c r="F54" s="40">
        <v>523.95000000000005</v>
      </c>
      <c r="G54" s="40">
        <v>519.70000000000005</v>
      </c>
      <c r="H54" s="40">
        <v>534.29999999999995</v>
      </c>
      <c r="I54" s="40">
        <v>538.54999999999995</v>
      </c>
      <c r="J54" s="40">
        <v>541.59999999999991</v>
      </c>
      <c r="K54" s="31">
        <v>535.5</v>
      </c>
      <c r="L54" s="31">
        <v>528.20000000000005</v>
      </c>
      <c r="M54" s="31">
        <v>79.880439999999993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387.8</v>
      </c>
      <c r="D55" s="40">
        <v>387.59999999999997</v>
      </c>
      <c r="E55" s="40">
        <v>386.19999999999993</v>
      </c>
      <c r="F55" s="40">
        <v>384.59999999999997</v>
      </c>
      <c r="G55" s="40">
        <v>383.19999999999993</v>
      </c>
      <c r="H55" s="40">
        <v>389.19999999999993</v>
      </c>
      <c r="I55" s="40">
        <v>390.59999999999991</v>
      </c>
      <c r="J55" s="40">
        <v>392.19999999999993</v>
      </c>
      <c r="K55" s="31">
        <v>389</v>
      </c>
      <c r="L55" s="31">
        <v>386</v>
      </c>
      <c r="M55" s="31">
        <v>12.117459999999999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1326</v>
      </c>
      <c r="D56" s="40">
        <v>1332.0833333333333</v>
      </c>
      <c r="E56" s="40">
        <v>1311.1666666666665</v>
      </c>
      <c r="F56" s="40">
        <v>1296.3333333333333</v>
      </c>
      <c r="G56" s="40">
        <v>1275.4166666666665</v>
      </c>
      <c r="H56" s="40">
        <v>1346.9166666666665</v>
      </c>
      <c r="I56" s="40">
        <v>1367.833333333333</v>
      </c>
      <c r="J56" s="40">
        <v>1382.6666666666665</v>
      </c>
      <c r="K56" s="31">
        <v>1353</v>
      </c>
      <c r="L56" s="31">
        <v>1317.25</v>
      </c>
      <c r="M56" s="31">
        <v>1.4120299999999999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15238.35</v>
      </c>
      <c r="D57" s="40">
        <v>15298.283333333335</v>
      </c>
      <c r="E57" s="40">
        <v>15062.616666666669</v>
      </c>
      <c r="F57" s="40">
        <v>14886.883333333333</v>
      </c>
      <c r="G57" s="40">
        <v>14651.216666666667</v>
      </c>
      <c r="H57" s="40">
        <v>15474.01666666667</v>
      </c>
      <c r="I57" s="40">
        <v>15709.683333333338</v>
      </c>
      <c r="J57" s="40">
        <v>15885.416666666672</v>
      </c>
      <c r="K57" s="31">
        <v>15533.95</v>
      </c>
      <c r="L57" s="31">
        <v>15122.55</v>
      </c>
      <c r="M57" s="31">
        <v>0.64924999999999999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3485.5</v>
      </c>
      <c r="D58" s="40">
        <v>3480.0166666666664</v>
      </c>
      <c r="E58" s="40">
        <v>3470.583333333333</v>
      </c>
      <c r="F58" s="40">
        <v>3455.6666666666665</v>
      </c>
      <c r="G58" s="40">
        <v>3446.2333333333331</v>
      </c>
      <c r="H58" s="40">
        <v>3494.9333333333329</v>
      </c>
      <c r="I58" s="40">
        <v>3504.3666666666663</v>
      </c>
      <c r="J58" s="40">
        <v>3519.2833333333328</v>
      </c>
      <c r="K58" s="31">
        <v>3489.45</v>
      </c>
      <c r="L58" s="31">
        <v>3465.1</v>
      </c>
      <c r="M58" s="31">
        <v>1.82918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850.25</v>
      </c>
      <c r="D59" s="40">
        <v>841.11666666666667</v>
      </c>
      <c r="E59" s="40">
        <v>819.23333333333335</v>
      </c>
      <c r="F59" s="40">
        <v>788.2166666666667</v>
      </c>
      <c r="G59" s="40">
        <v>766.33333333333337</v>
      </c>
      <c r="H59" s="40">
        <v>872.13333333333333</v>
      </c>
      <c r="I59" s="40">
        <v>894.01666666666677</v>
      </c>
      <c r="J59" s="40">
        <v>925.0333333333333</v>
      </c>
      <c r="K59" s="31">
        <v>863</v>
      </c>
      <c r="L59" s="31">
        <v>810.1</v>
      </c>
      <c r="M59" s="31">
        <v>32.519919999999999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645.6</v>
      </c>
      <c r="D60" s="40">
        <v>646.16666666666663</v>
      </c>
      <c r="E60" s="40">
        <v>640.43333333333328</v>
      </c>
      <c r="F60" s="40">
        <v>635.26666666666665</v>
      </c>
      <c r="G60" s="40">
        <v>629.5333333333333</v>
      </c>
      <c r="H60" s="40">
        <v>651.33333333333326</v>
      </c>
      <c r="I60" s="40">
        <v>657.06666666666661</v>
      </c>
      <c r="J60" s="40">
        <v>662.23333333333323</v>
      </c>
      <c r="K60" s="31">
        <v>651.9</v>
      </c>
      <c r="L60" s="31">
        <v>641</v>
      </c>
      <c r="M60" s="31">
        <v>29.856999999999999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153.35</v>
      </c>
      <c r="D61" s="40">
        <v>152.96666666666667</v>
      </c>
      <c r="E61" s="40">
        <v>152.23333333333335</v>
      </c>
      <c r="F61" s="40">
        <v>151.11666666666667</v>
      </c>
      <c r="G61" s="40">
        <v>150.38333333333335</v>
      </c>
      <c r="H61" s="40">
        <v>154.08333333333334</v>
      </c>
      <c r="I61" s="40">
        <v>154.81666666666663</v>
      </c>
      <c r="J61" s="40">
        <v>155.93333333333334</v>
      </c>
      <c r="K61" s="31">
        <v>153.69999999999999</v>
      </c>
      <c r="L61" s="31">
        <v>151.85</v>
      </c>
      <c r="M61" s="31">
        <v>58.715449999999997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143.85</v>
      </c>
      <c r="D62" s="40">
        <v>143.43333333333331</v>
      </c>
      <c r="E62" s="40">
        <v>142.56666666666661</v>
      </c>
      <c r="F62" s="40">
        <v>141.2833333333333</v>
      </c>
      <c r="G62" s="40">
        <v>140.4166666666666</v>
      </c>
      <c r="H62" s="40">
        <v>144.71666666666661</v>
      </c>
      <c r="I62" s="40">
        <v>145.58333333333334</v>
      </c>
      <c r="J62" s="40">
        <v>146.86666666666662</v>
      </c>
      <c r="K62" s="31">
        <v>144.30000000000001</v>
      </c>
      <c r="L62" s="31">
        <v>142.15</v>
      </c>
      <c r="M62" s="31">
        <v>7.4348999999999998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517.95000000000005</v>
      </c>
      <c r="D63" s="40">
        <v>516.43333333333339</v>
      </c>
      <c r="E63" s="40">
        <v>511.51666666666677</v>
      </c>
      <c r="F63" s="40">
        <v>505.08333333333337</v>
      </c>
      <c r="G63" s="40">
        <v>500.16666666666674</v>
      </c>
      <c r="H63" s="40">
        <v>522.86666666666679</v>
      </c>
      <c r="I63" s="40">
        <v>527.7833333333333</v>
      </c>
      <c r="J63" s="40">
        <v>534.21666666666681</v>
      </c>
      <c r="K63" s="31">
        <v>521.35</v>
      </c>
      <c r="L63" s="31">
        <v>510</v>
      </c>
      <c r="M63" s="31">
        <v>18.425599999999999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965.65</v>
      </c>
      <c r="D64" s="40">
        <v>963.85</v>
      </c>
      <c r="E64" s="40">
        <v>957.85</v>
      </c>
      <c r="F64" s="40">
        <v>950.05</v>
      </c>
      <c r="G64" s="40">
        <v>944.05</v>
      </c>
      <c r="H64" s="40">
        <v>971.65000000000009</v>
      </c>
      <c r="I64" s="40">
        <v>977.65000000000009</v>
      </c>
      <c r="J64" s="40">
        <v>985.45000000000016</v>
      </c>
      <c r="K64" s="31">
        <v>969.85</v>
      </c>
      <c r="L64" s="31">
        <v>956.05</v>
      </c>
      <c r="M64" s="31">
        <v>13.176209999999999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162.94999999999999</v>
      </c>
      <c r="D65" s="40">
        <v>162.73333333333332</v>
      </c>
      <c r="E65" s="40">
        <v>161.86666666666665</v>
      </c>
      <c r="F65" s="40">
        <v>160.78333333333333</v>
      </c>
      <c r="G65" s="40">
        <v>159.91666666666666</v>
      </c>
      <c r="H65" s="40">
        <v>163.81666666666663</v>
      </c>
      <c r="I65" s="40">
        <v>164.68333333333331</v>
      </c>
      <c r="J65" s="40">
        <v>165.76666666666662</v>
      </c>
      <c r="K65" s="31">
        <v>163.6</v>
      </c>
      <c r="L65" s="31">
        <v>161.65</v>
      </c>
      <c r="M65" s="31">
        <v>14.72504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148.1</v>
      </c>
      <c r="D66" s="40">
        <v>147.75</v>
      </c>
      <c r="E66" s="40">
        <v>147</v>
      </c>
      <c r="F66" s="40">
        <v>145.9</v>
      </c>
      <c r="G66" s="40">
        <v>145.15</v>
      </c>
      <c r="H66" s="40">
        <v>148.85</v>
      </c>
      <c r="I66" s="40">
        <v>149.6</v>
      </c>
      <c r="J66" s="40">
        <v>150.69999999999999</v>
      </c>
      <c r="K66" s="31">
        <v>148.5</v>
      </c>
      <c r="L66" s="31">
        <v>146.65</v>
      </c>
      <c r="M66" s="31">
        <v>57.174419999999998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4320.3500000000004</v>
      </c>
      <c r="D67" s="40">
        <v>4346.7</v>
      </c>
      <c r="E67" s="40">
        <v>4273.6499999999996</v>
      </c>
      <c r="F67" s="40">
        <v>4226.95</v>
      </c>
      <c r="G67" s="40">
        <v>4153.8999999999996</v>
      </c>
      <c r="H67" s="40">
        <v>4393.3999999999996</v>
      </c>
      <c r="I67" s="40">
        <v>4466.4500000000007</v>
      </c>
      <c r="J67" s="40">
        <v>4513.1499999999996</v>
      </c>
      <c r="K67" s="31">
        <v>4419.75</v>
      </c>
      <c r="L67" s="31">
        <v>4300</v>
      </c>
      <c r="M67" s="31">
        <v>2.0875699999999999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1727.3</v>
      </c>
      <c r="D68" s="40">
        <v>1737.0333333333335</v>
      </c>
      <c r="E68" s="40">
        <v>1714.366666666667</v>
      </c>
      <c r="F68" s="40">
        <v>1701.4333333333334</v>
      </c>
      <c r="G68" s="40">
        <v>1678.7666666666669</v>
      </c>
      <c r="H68" s="40">
        <v>1749.9666666666672</v>
      </c>
      <c r="I68" s="40">
        <v>1772.6333333333337</v>
      </c>
      <c r="J68" s="40">
        <v>1785.5666666666673</v>
      </c>
      <c r="K68" s="31">
        <v>1759.7</v>
      </c>
      <c r="L68" s="31">
        <v>1724.1</v>
      </c>
      <c r="M68" s="31">
        <v>4.5892099999999996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679.4</v>
      </c>
      <c r="D69" s="40">
        <v>681.5</v>
      </c>
      <c r="E69" s="40">
        <v>673</v>
      </c>
      <c r="F69" s="40">
        <v>666.6</v>
      </c>
      <c r="G69" s="40">
        <v>658.1</v>
      </c>
      <c r="H69" s="40">
        <v>687.9</v>
      </c>
      <c r="I69" s="40">
        <v>696.4</v>
      </c>
      <c r="J69" s="40">
        <v>702.8</v>
      </c>
      <c r="K69" s="31">
        <v>690</v>
      </c>
      <c r="L69" s="31">
        <v>675.1</v>
      </c>
      <c r="M69" s="31">
        <v>15.68797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877.65</v>
      </c>
      <c r="D70" s="40">
        <v>879.80000000000007</v>
      </c>
      <c r="E70" s="40">
        <v>872.85000000000014</v>
      </c>
      <c r="F70" s="40">
        <v>868.05000000000007</v>
      </c>
      <c r="G70" s="40">
        <v>861.10000000000014</v>
      </c>
      <c r="H70" s="40">
        <v>884.60000000000014</v>
      </c>
      <c r="I70" s="40">
        <v>891.55000000000018</v>
      </c>
      <c r="J70" s="40">
        <v>896.35000000000014</v>
      </c>
      <c r="K70" s="31">
        <v>886.75</v>
      </c>
      <c r="L70" s="31">
        <v>875</v>
      </c>
      <c r="M70" s="31">
        <v>4.0004499999999998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454.95</v>
      </c>
      <c r="D71" s="40">
        <v>456.73333333333329</v>
      </c>
      <c r="E71" s="40">
        <v>447.36666666666656</v>
      </c>
      <c r="F71" s="40">
        <v>439.78333333333325</v>
      </c>
      <c r="G71" s="40">
        <v>430.41666666666652</v>
      </c>
      <c r="H71" s="40">
        <v>464.31666666666661</v>
      </c>
      <c r="I71" s="40">
        <v>473.68333333333328</v>
      </c>
      <c r="J71" s="40">
        <v>481.26666666666665</v>
      </c>
      <c r="K71" s="31">
        <v>466.1</v>
      </c>
      <c r="L71" s="31">
        <v>449.15</v>
      </c>
      <c r="M71" s="31">
        <v>15.93764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862.05</v>
      </c>
      <c r="D72" s="40">
        <v>861.55000000000007</v>
      </c>
      <c r="E72" s="40">
        <v>855.15000000000009</v>
      </c>
      <c r="F72" s="40">
        <v>848.25</v>
      </c>
      <c r="G72" s="40">
        <v>841.85</v>
      </c>
      <c r="H72" s="40">
        <v>868.45000000000016</v>
      </c>
      <c r="I72" s="40">
        <v>874.85</v>
      </c>
      <c r="J72" s="40">
        <v>881.75000000000023</v>
      </c>
      <c r="K72" s="31">
        <v>867.95</v>
      </c>
      <c r="L72" s="31">
        <v>854.65</v>
      </c>
      <c r="M72" s="31">
        <v>3.2472799999999999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314.2</v>
      </c>
      <c r="D73" s="40">
        <v>314.7833333333333</v>
      </c>
      <c r="E73" s="40">
        <v>310.86666666666662</v>
      </c>
      <c r="F73" s="40">
        <v>307.5333333333333</v>
      </c>
      <c r="G73" s="40">
        <v>303.61666666666662</v>
      </c>
      <c r="H73" s="40">
        <v>318.11666666666662</v>
      </c>
      <c r="I73" s="40">
        <v>322.03333333333336</v>
      </c>
      <c r="J73" s="40">
        <v>325.36666666666662</v>
      </c>
      <c r="K73" s="31">
        <v>318.7</v>
      </c>
      <c r="L73" s="31">
        <v>311.45</v>
      </c>
      <c r="M73" s="31">
        <v>165.48982000000001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589.15</v>
      </c>
      <c r="D74" s="40">
        <v>590.0333333333333</v>
      </c>
      <c r="E74" s="40">
        <v>584.71666666666658</v>
      </c>
      <c r="F74" s="40">
        <v>580.2833333333333</v>
      </c>
      <c r="G74" s="40">
        <v>574.96666666666658</v>
      </c>
      <c r="H74" s="40">
        <v>594.46666666666658</v>
      </c>
      <c r="I74" s="40">
        <v>599.78333333333319</v>
      </c>
      <c r="J74" s="40">
        <v>604.21666666666658</v>
      </c>
      <c r="K74" s="31">
        <v>595.35</v>
      </c>
      <c r="L74" s="31">
        <v>585.6</v>
      </c>
      <c r="M74" s="31">
        <v>9.3479899999999994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2196.4499999999998</v>
      </c>
      <c r="D75" s="40">
        <v>2173.5</v>
      </c>
      <c r="E75" s="40">
        <v>2148</v>
      </c>
      <c r="F75" s="40">
        <v>2099.5500000000002</v>
      </c>
      <c r="G75" s="40">
        <v>2074.0500000000002</v>
      </c>
      <c r="H75" s="40">
        <v>2221.9499999999998</v>
      </c>
      <c r="I75" s="40">
        <v>2247.4499999999998</v>
      </c>
      <c r="J75" s="40">
        <v>2295.8999999999996</v>
      </c>
      <c r="K75" s="31">
        <v>2199</v>
      </c>
      <c r="L75" s="31">
        <v>2125.0500000000002</v>
      </c>
      <c r="M75" s="31">
        <v>1.9578800000000001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1947.85</v>
      </c>
      <c r="D76" s="40">
        <v>1953.1499999999999</v>
      </c>
      <c r="E76" s="40">
        <v>1930.2999999999997</v>
      </c>
      <c r="F76" s="40">
        <v>1912.7499999999998</v>
      </c>
      <c r="G76" s="40">
        <v>1889.8999999999996</v>
      </c>
      <c r="H76" s="40">
        <v>1970.6999999999998</v>
      </c>
      <c r="I76" s="40">
        <v>1993.5499999999997</v>
      </c>
      <c r="J76" s="40">
        <v>2011.1</v>
      </c>
      <c r="K76" s="31">
        <v>1976</v>
      </c>
      <c r="L76" s="31">
        <v>1935.6</v>
      </c>
      <c r="M76" s="31">
        <v>6.1543599999999996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197.1</v>
      </c>
      <c r="D77" s="40">
        <v>198.29999999999998</v>
      </c>
      <c r="E77" s="40">
        <v>193.64999999999998</v>
      </c>
      <c r="F77" s="40">
        <v>190.2</v>
      </c>
      <c r="G77" s="40">
        <v>185.54999999999998</v>
      </c>
      <c r="H77" s="40">
        <v>201.74999999999997</v>
      </c>
      <c r="I77" s="40">
        <v>206.4</v>
      </c>
      <c r="J77" s="40">
        <v>209.84999999999997</v>
      </c>
      <c r="K77" s="31">
        <v>202.95</v>
      </c>
      <c r="L77" s="31">
        <v>194.85</v>
      </c>
      <c r="M77" s="31">
        <v>17.955290000000002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4606.05</v>
      </c>
      <c r="D78" s="40">
        <v>4597.2333333333327</v>
      </c>
      <c r="E78" s="40">
        <v>4575.7166666666653</v>
      </c>
      <c r="F78" s="40">
        <v>4545.3833333333323</v>
      </c>
      <c r="G78" s="40">
        <v>4523.866666666665</v>
      </c>
      <c r="H78" s="40">
        <v>4627.5666666666657</v>
      </c>
      <c r="I78" s="40">
        <v>4649.0833333333339</v>
      </c>
      <c r="J78" s="40">
        <v>4679.4166666666661</v>
      </c>
      <c r="K78" s="31">
        <v>4618.75</v>
      </c>
      <c r="L78" s="31">
        <v>4566.8999999999996</v>
      </c>
      <c r="M78" s="31">
        <v>2.33256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4586.2</v>
      </c>
      <c r="D79" s="40">
        <v>4604.4000000000005</v>
      </c>
      <c r="E79" s="40">
        <v>4508.8000000000011</v>
      </c>
      <c r="F79" s="40">
        <v>4431.4000000000005</v>
      </c>
      <c r="G79" s="40">
        <v>4335.8000000000011</v>
      </c>
      <c r="H79" s="40">
        <v>4681.8000000000011</v>
      </c>
      <c r="I79" s="40">
        <v>4777.4000000000015</v>
      </c>
      <c r="J79" s="40">
        <v>4854.8000000000011</v>
      </c>
      <c r="K79" s="31">
        <v>4700</v>
      </c>
      <c r="L79" s="31">
        <v>4527</v>
      </c>
      <c r="M79" s="31">
        <v>2.7779500000000001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3445.05</v>
      </c>
      <c r="D80" s="40">
        <v>3460.9</v>
      </c>
      <c r="E80" s="40">
        <v>3390.65</v>
      </c>
      <c r="F80" s="40">
        <v>3336.25</v>
      </c>
      <c r="G80" s="40">
        <v>3266</v>
      </c>
      <c r="H80" s="40">
        <v>3515.3</v>
      </c>
      <c r="I80" s="40">
        <v>3585.55</v>
      </c>
      <c r="J80" s="40">
        <v>3639.9500000000003</v>
      </c>
      <c r="K80" s="31">
        <v>3531.15</v>
      </c>
      <c r="L80" s="31">
        <v>3406.5</v>
      </c>
      <c r="M80" s="31">
        <v>2.4018600000000001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5437.1</v>
      </c>
      <c r="D81" s="40">
        <v>5466.7</v>
      </c>
      <c r="E81" s="40">
        <v>5399.4</v>
      </c>
      <c r="F81" s="40">
        <v>5361.7</v>
      </c>
      <c r="G81" s="40">
        <v>5294.4</v>
      </c>
      <c r="H81" s="40">
        <v>5504.4</v>
      </c>
      <c r="I81" s="40">
        <v>5571.7000000000007</v>
      </c>
      <c r="J81" s="40">
        <v>5609.4</v>
      </c>
      <c r="K81" s="31">
        <v>5534</v>
      </c>
      <c r="L81" s="31">
        <v>5429</v>
      </c>
      <c r="M81" s="31">
        <v>3.7048199999999998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2706.7</v>
      </c>
      <c r="D82" s="40">
        <v>2717.1833333333329</v>
      </c>
      <c r="E82" s="40">
        <v>2689.516666666666</v>
      </c>
      <c r="F82" s="40">
        <v>2672.333333333333</v>
      </c>
      <c r="G82" s="40">
        <v>2644.6666666666661</v>
      </c>
      <c r="H82" s="40">
        <v>2734.3666666666659</v>
      </c>
      <c r="I82" s="40">
        <v>2762.0333333333328</v>
      </c>
      <c r="J82" s="40">
        <v>2779.2166666666658</v>
      </c>
      <c r="K82" s="31">
        <v>2744.85</v>
      </c>
      <c r="L82" s="31">
        <v>2700</v>
      </c>
      <c r="M82" s="31">
        <v>4.8840899999999996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564.6</v>
      </c>
      <c r="D83" s="40">
        <v>567.36666666666667</v>
      </c>
      <c r="E83" s="40">
        <v>556.23333333333335</v>
      </c>
      <c r="F83" s="40">
        <v>547.86666666666667</v>
      </c>
      <c r="G83" s="40">
        <v>536.73333333333335</v>
      </c>
      <c r="H83" s="40">
        <v>575.73333333333335</v>
      </c>
      <c r="I83" s="40">
        <v>586.86666666666679</v>
      </c>
      <c r="J83" s="40">
        <v>595.23333333333335</v>
      </c>
      <c r="K83" s="31">
        <v>578.5</v>
      </c>
      <c r="L83" s="31">
        <v>559</v>
      </c>
      <c r="M83" s="31">
        <v>4.0653199999999998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1619.1</v>
      </c>
      <c r="D84" s="40">
        <v>1610.1166666666668</v>
      </c>
      <c r="E84" s="40">
        <v>1593.2333333333336</v>
      </c>
      <c r="F84" s="40">
        <v>1567.3666666666668</v>
      </c>
      <c r="G84" s="40">
        <v>1550.4833333333336</v>
      </c>
      <c r="H84" s="40">
        <v>1635.9833333333336</v>
      </c>
      <c r="I84" s="40">
        <v>1652.8666666666668</v>
      </c>
      <c r="J84" s="40">
        <v>1678.7333333333336</v>
      </c>
      <c r="K84" s="31">
        <v>1627</v>
      </c>
      <c r="L84" s="31">
        <v>1584.25</v>
      </c>
      <c r="M84" s="31">
        <v>0.67749000000000004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1199.9000000000001</v>
      </c>
      <c r="D85" s="40">
        <v>1201.2833333333335</v>
      </c>
      <c r="E85" s="40">
        <v>1193.616666666667</v>
      </c>
      <c r="F85" s="40">
        <v>1187.3333333333335</v>
      </c>
      <c r="G85" s="40">
        <v>1179.666666666667</v>
      </c>
      <c r="H85" s="40">
        <v>1207.5666666666671</v>
      </c>
      <c r="I85" s="40">
        <v>1215.2333333333336</v>
      </c>
      <c r="J85" s="40">
        <v>1221.5166666666671</v>
      </c>
      <c r="K85" s="31">
        <v>1208.95</v>
      </c>
      <c r="L85" s="31">
        <v>1195</v>
      </c>
      <c r="M85" s="31">
        <v>3.87934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183.8</v>
      </c>
      <c r="D86" s="40">
        <v>184.01666666666665</v>
      </c>
      <c r="E86" s="40">
        <v>183.33333333333331</v>
      </c>
      <c r="F86" s="40">
        <v>182.86666666666667</v>
      </c>
      <c r="G86" s="40">
        <v>182.18333333333334</v>
      </c>
      <c r="H86" s="40">
        <v>184.48333333333329</v>
      </c>
      <c r="I86" s="40">
        <v>185.16666666666663</v>
      </c>
      <c r="J86" s="40">
        <v>185.63333333333327</v>
      </c>
      <c r="K86" s="31">
        <v>184.7</v>
      </c>
      <c r="L86" s="31">
        <v>183.55</v>
      </c>
      <c r="M86" s="31">
        <v>10.602359999999999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89.25</v>
      </c>
      <c r="D87" s="40">
        <v>89.366666666666674</v>
      </c>
      <c r="E87" s="40">
        <v>88.383333333333354</v>
      </c>
      <c r="F87" s="40">
        <v>87.51666666666668</v>
      </c>
      <c r="G87" s="40">
        <v>86.53333333333336</v>
      </c>
      <c r="H87" s="40">
        <v>90.233333333333348</v>
      </c>
      <c r="I87" s="40">
        <v>91.216666666666669</v>
      </c>
      <c r="J87" s="40">
        <v>92.083333333333343</v>
      </c>
      <c r="K87" s="31">
        <v>90.35</v>
      </c>
      <c r="L87" s="31">
        <v>88.5</v>
      </c>
      <c r="M87" s="31">
        <v>175.95140000000001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233.85</v>
      </c>
      <c r="D88" s="40">
        <v>235</v>
      </c>
      <c r="E88" s="40">
        <v>232.05</v>
      </c>
      <c r="F88" s="40">
        <v>230.25</v>
      </c>
      <c r="G88" s="40">
        <v>227.3</v>
      </c>
      <c r="H88" s="40">
        <v>236.8</v>
      </c>
      <c r="I88" s="40">
        <v>239.75</v>
      </c>
      <c r="J88" s="40">
        <v>241.55</v>
      </c>
      <c r="K88" s="31">
        <v>237.95</v>
      </c>
      <c r="L88" s="31">
        <v>233.2</v>
      </c>
      <c r="M88" s="31">
        <v>19.01989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148.80000000000001</v>
      </c>
      <c r="D89" s="40">
        <v>149.23333333333335</v>
      </c>
      <c r="E89" s="40">
        <v>147.06666666666669</v>
      </c>
      <c r="F89" s="40">
        <v>145.33333333333334</v>
      </c>
      <c r="G89" s="40">
        <v>143.16666666666669</v>
      </c>
      <c r="H89" s="40">
        <v>150.9666666666667</v>
      </c>
      <c r="I89" s="40">
        <v>153.13333333333333</v>
      </c>
      <c r="J89" s="40">
        <v>154.8666666666667</v>
      </c>
      <c r="K89" s="31">
        <v>151.4</v>
      </c>
      <c r="L89" s="31">
        <v>147.5</v>
      </c>
      <c r="M89" s="31">
        <v>141.99449999999999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31.55</v>
      </c>
      <c r="D90" s="40">
        <v>31.650000000000002</v>
      </c>
      <c r="E90" s="40">
        <v>31.350000000000005</v>
      </c>
      <c r="F90" s="40">
        <v>31.150000000000002</v>
      </c>
      <c r="G90" s="40">
        <v>30.850000000000005</v>
      </c>
      <c r="H90" s="40">
        <v>31.850000000000005</v>
      </c>
      <c r="I90" s="40">
        <v>32.150000000000006</v>
      </c>
      <c r="J90" s="40">
        <v>32.350000000000009</v>
      </c>
      <c r="K90" s="31">
        <v>31.95</v>
      </c>
      <c r="L90" s="31">
        <v>31.45</v>
      </c>
      <c r="M90" s="31">
        <v>95.495549999999994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3683.8</v>
      </c>
      <c r="D91" s="40">
        <v>3662.9166666666665</v>
      </c>
      <c r="E91" s="40">
        <v>3620.8833333333332</v>
      </c>
      <c r="F91" s="40">
        <v>3557.9666666666667</v>
      </c>
      <c r="G91" s="40">
        <v>3515.9333333333334</v>
      </c>
      <c r="H91" s="40">
        <v>3725.833333333333</v>
      </c>
      <c r="I91" s="40">
        <v>3767.8666666666668</v>
      </c>
      <c r="J91" s="40">
        <v>3830.7833333333328</v>
      </c>
      <c r="K91" s="31">
        <v>3704.95</v>
      </c>
      <c r="L91" s="31">
        <v>3600</v>
      </c>
      <c r="M91" s="31">
        <v>2.7401300000000002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657.5</v>
      </c>
      <c r="D92" s="40">
        <v>658.11666666666667</v>
      </c>
      <c r="E92" s="40">
        <v>652.43333333333339</v>
      </c>
      <c r="F92" s="40">
        <v>647.36666666666667</v>
      </c>
      <c r="G92" s="40">
        <v>641.68333333333339</v>
      </c>
      <c r="H92" s="40">
        <v>663.18333333333339</v>
      </c>
      <c r="I92" s="40">
        <v>668.86666666666656</v>
      </c>
      <c r="J92" s="40">
        <v>673.93333333333339</v>
      </c>
      <c r="K92" s="31">
        <v>663.8</v>
      </c>
      <c r="L92" s="31">
        <v>653.04999999999995</v>
      </c>
      <c r="M92" s="31">
        <v>9.7696500000000004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656.35</v>
      </c>
      <c r="D93" s="40">
        <v>659.7833333333333</v>
      </c>
      <c r="E93" s="40">
        <v>647.56666666666661</v>
      </c>
      <c r="F93" s="40">
        <v>638.7833333333333</v>
      </c>
      <c r="G93" s="40">
        <v>626.56666666666661</v>
      </c>
      <c r="H93" s="40">
        <v>668.56666666666661</v>
      </c>
      <c r="I93" s="40">
        <v>680.7833333333333</v>
      </c>
      <c r="J93" s="40">
        <v>689.56666666666661</v>
      </c>
      <c r="K93" s="31">
        <v>672</v>
      </c>
      <c r="L93" s="31">
        <v>651</v>
      </c>
      <c r="M93" s="31">
        <v>3.13558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942.55</v>
      </c>
      <c r="D94" s="40">
        <v>947.01666666666677</v>
      </c>
      <c r="E94" s="40">
        <v>936.03333333333353</v>
      </c>
      <c r="F94" s="40">
        <v>929.51666666666677</v>
      </c>
      <c r="G94" s="40">
        <v>918.53333333333353</v>
      </c>
      <c r="H94" s="40">
        <v>953.53333333333353</v>
      </c>
      <c r="I94" s="40">
        <v>964.51666666666688</v>
      </c>
      <c r="J94" s="40">
        <v>971.03333333333353</v>
      </c>
      <c r="K94" s="31">
        <v>958</v>
      </c>
      <c r="L94" s="31">
        <v>940.5</v>
      </c>
      <c r="M94" s="31">
        <v>6.8291199999999996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554.6</v>
      </c>
      <c r="D95" s="40">
        <v>558.2833333333333</v>
      </c>
      <c r="E95" s="40">
        <v>546.56666666666661</v>
      </c>
      <c r="F95" s="40">
        <v>538.5333333333333</v>
      </c>
      <c r="G95" s="40">
        <v>526.81666666666661</v>
      </c>
      <c r="H95" s="40">
        <v>566.31666666666661</v>
      </c>
      <c r="I95" s="40">
        <v>578.0333333333333</v>
      </c>
      <c r="J95" s="40">
        <v>586.06666666666661</v>
      </c>
      <c r="K95" s="31">
        <v>570</v>
      </c>
      <c r="L95" s="31">
        <v>550.25</v>
      </c>
      <c r="M95" s="31">
        <v>2.1389499999999999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1514.15</v>
      </c>
      <c r="D96" s="40">
        <v>1522.45</v>
      </c>
      <c r="E96" s="40">
        <v>1495.9</v>
      </c>
      <c r="F96" s="40">
        <v>1477.65</v>
      </c>
      <c r="G96" s="40">
        <v>1451.1000000000001</v>
      </c>
      <c r="H96" s="40">
        <v>1540.7</v>
      </c>
      <c r="I96" s="40">
        <v>1567.2499999999998</v>
      </c>
      <c r="J96" s="40">
        <v>1585.5</v>
      </c>
      <c r="K96" s="31">
        <v>1549</v>
      </c>
      <c r="L96" s="31">
        <v>1504.2</v>
      </c>
      <c r="M96" s="31">
        <v>13.99422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1576.65</v>
      </c>
      <c r="D97" s="40">
        <v>1565.6000000000001</v>
      </c>
      <c r="E97" s="40">
        <v>1549.0500000000002</v>
      </c>
      <c r="F97" s="40">
        <v>1521.45</v>
      </c>
      <c r="G97" s="40">
        <v>1504.9</v>
      </c>
      <c r="H97" s="40">
        <v>1593.2000000000003</v>
      </c>
      <c r="I97" s="40">
        <v>1609.75</v>
      </c>
      <c r="J97" s="40">
        <v>1637.3500000000004</v>
      </c>
      <c r="K97" s="31">
        <v>1582.15</v>
      </c>
      <c r="L97" s="31">
        <v>1538</v>
      </c>
      <c r="M97" s="31">
        <v>21.760739999999998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680</v>
      </c>
      <c r="D98" s="40">
        <v>682.01666666666665</v>
      </c>
      <c r="E98" s="40">
        <v>676.48333333333335</v>
      </c>
      <c r="F98" s="40">
        <v>672.9666666666667</v>
      </c>
      <c r="G98" s="40">
        <v>667.43333333333339</v>
      </c>
      <c r="H98" s="40">
        <v>685.5333333333333</v>
      </c>
      <c r="I98" s="40">
        <v>691.06666666666661</v>
      </c>
      <c r="J98" s="40">
        <v>694.58333333333326</v>
      </c>
      <c r="K98" s="31">
        <v>687.55</v>
      </c>
      <c r="L98" s="31">
        <v>678.5</v>
      </c>
      <c r="M98" s="31">
        <v>6.1424200000000004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329.6</v>
      </c>
      <c r="D99" s="40">
        <v>327.26666666666665</v>
      </c>
      <c r="E99" s="40">
        <v>321.5333333333333</v>
      </c>
      <c r="F99" s="40">
        <v>313.46666666666664</v>
      </c>
      <c r="G99" s="40">
        <v>307.73333333333329</v>
      </c>
      <c r="H99" s="40">
        <v>335.33333333333331</v>
      </c>
      <c r="I99" s="40">
        <v>341.06666666666666</v>
      </c>
      <c r="J99" s="40">
        <v>349.13333333333333</v>
      </c>
      <c r="K99" s="31">
        <v>333</v>
      </c>
      <c r="L99" s="31">
        <v>319.2</v>
      </c>
      <c r="M99" s="31">
        <v>8.4019200000000005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967.95</v>
      </c>
      <c r="D100" s="40">
        <v>971.65</v>
      </c>
      <c r="E100" s="40">
        <v>960.3</v>
      </c>
      <c r="F100" s="40">
        <v>952.65</v>
      </c>
      <c r="G100" s="40">
        <v>941.3</v>
      </c>
      <c r="H100" s="40">
        <v>979.3</v>
      </c>
      <c r="I100" s="40">
        <v>990.65000000000009</v>
      </c>
      <c r="J100" s="40">
        <v>998.3</v>
      </c>
      <c r="K100" s="31">
        <v>983</v>
      </c>
      <c r="L100" s="31">
        <v>964</v>
      </c>
      <c r="M100" s="31">
        <v>29.977640000000001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2937.45</v>
      </c>
      <c r="D101" s="40">
        <v>2940.85</v>
      </c>
      <c r="E101" s="40">
        <v>2916.7</v>
      </c>
      <c r="F101" s="40">
        <v>2895.95</v>
      </c>
      <c r="G101" s="40">
        <v>2871.7999999999997</v>
      </c>
      <c r="H101" s="40">
        <v>2961.6</v>
      </c>
      <c r="I101" s="40">
        <v>2985.7500000000005</v>
      </c>
      <c r="J101" s="40">
        <v>3006.5</v>
      </c>
      <c r="K101" s="31">
        <v>2965</v>
      </c>
      <c r="L101" s="31">
        <v>2920.1</v>
      </c>
      <c r="M101" s="31">
        <v>1.15303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1501.85</v>
      </c>
      <c r="D102" s="40">
        <v>1497.3499999999997</v>
      </c>
      <c r="E102" s="40">
        <v>1488.5999999999995</v>
      </c>
      <c r="F102" s="40">
        <v>1475.3499999999997</v>
      </c>
      <c r="G102" s="40">
        <v>1466.5999999999995</v>
      </c>
      <c r="H102" s="40">
        <v>1510.5999999999995</v>
      </c>
      <c r="I102" s="40">
        <v>1519.35</v>
      </c>
      <c r="J102" s="40">
        <v>1532.5999999999995</v>
      </c>
      <c r="K102" s="31">
        <v>1506.1</v>
      </c>
      <c r="L102" s="31">
        <v>1484.1</v>
      </c>
      <c r="M102" s="31">
        <v>90.890709999999999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693.4</v>
      </c>
      <c r="D103" s="40">
        <v>690.5</v>
      </c>
      <c r="E103" s="40">
        <v>686.45</v>
      </c>
      <c r="F103" s="40">
        <v>679.5</v>
      </c>
      <c r="G103" s="40">
        <v>675.45</v>
      </c>
      <c r="H103" s="40">
        <v>697.45</v>
      </c>
      <c r="I103" s="40">
        <v>701.5</v>
      </c>
      <c r="J103" s="40">
        <v>708.45</v>
      </c>
      <c r="K103" s="31">
        <v>694.55</v>
      </c>
      <c r="L103" s="31">
        <v>683.55</v>
      </c>
      <c r="M103" s="31">
        <v>31.194299999999998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1032.55</v>
      </c>
      <c r="D104" s="40">
        <v>1036.7666666666667</v>
      </c>
      <c r="E104" s="40">
        <v>1023.5833333333333</v>
      </c>
      <c r="F104" s="40">
        <v>1014.6166666666666</v>
      </c>
      <c r="G104" s="40">
        <v>1001.4333333333332</v>
      </c>
      <c r="H104" s="40">
        <v>1045.7333333333333</v>
      </c>
      <c r="I104" s="40">
        <v>1058.9166666666667</v>
      </c>
      <c r="J104" s="40">
        <v>1067.8833333333334</v>
      </c>
      <c r="K104" s="31">
        <v>1049.95</v>
      </c>
      <c r="L104" s="31">
        <v>1027.8</v>
      </c>
      <c r="M104" s="31">
        <v>8.7989700000000006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2904.1</v>
      </c>
      <c r="D105" s="40">
        <v>2906.4666666666672</v>
      </c>
      <c r="E105" s="40">
        <v>2893.9333333333343</v>
      </c>
      <c r="F105" s="40">
        <v>2883.7666666666673</v>
      </c>
      <c r="G105" s="40">
        <v>2871.2333333333345</v>
      </c>
      <c r="H105" s="40">
        <v>2916.6333333333341</v>
      </c>
      <c r="I105" s="40">
        <v>2929.166666666667</v>
      </c>
      <c r="J105" s="40">
        <v>2939.3333333333339</v>
      </c>
      <c r="K105" s="31">
        <v>2919</v>
      </c>
      <c r="L105" s="31">
        <v>2896.3</v>
      </c>
      <c r="M105" s="31">
        <v>3.1726399999999999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392.25</v>
      </c>
      <c r="D106" s="40">
        <v>392.40000000000003</v>
      </c>
      <c r="E106" s="40">
        <v>389.85000000000008</v>
      </c>
      <c r="F106" s="40">
        <v>387.45000000000005</v>
      </c>
      <c r="G106" s="40">
        <v>384.90000000000009</v>
      </c>
      <c r="H106" s="40">
        <v>394.80000000000007</v>
      </c>
      <c r="I106" s="40">
        <v>397.35</v>
      </c>
      <c r="J106" s="40">
        <v>399.75000000000006</v>
      </c>
      <c r="K106" s="31">
        <v>394.95</v>
      </c>
      <c r="L106" s="31">
        <v>390</v>
      </c>
      <c r="M106" s="31">
        <v>54.679400000000001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1096.45</v>
      </c>
      <c r="D107" s="40">
        <v>1103.45</v>
      </c>
      <c r="E107" s="40">
        <v>1083</v>
      </c>
      <c r="F107" s="40">
        <v>1069.55</v>
      </c>
      <c r="G107" s="40">
        <v>1049.0999999999999</v>
      </c>
      <c r="H107" s="40">
        <v>1116.9000000000001</v>
      </c>
      <c r="I107" s="40">
        <v>1137.3500000000004</v>
      </c>
      <c r="J107" s="40">
        <v>1150.8000000000002</v>
      </c>
      <c r="K107" s="31">
        <v>1123.9000000000001</v>
      </c>
      <c r="L107" s="31">
        <v>1090</v>
      </c>
      <c r="M107" s="31">
        <v>2.8451499999999998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272.2</v>
      </c>
      <c r="D108" s="40">
        <v>272.35000000000002</v>
      </c>
      <c r="E108" s="40">
        <v>269.95000000000005</v>
      </c>
      <c r="F108" s="40">
        <v>267.70000000000005</v>
      </c>
      <c r="G108" s="40">
        <v>265.30000000000007</v>
      </c>
      <c r="H108" s="40">
        <v>274.60000000000002</v>
      </c>
      <c r="I108" s="40">
        <v>277</v>
      </c>
      <c r="J108" s="40">
        <v>279.25</v>
      </c>
      <c r="K108" s="31">
        <v>274.75</v>
      </c>
      <c r="L108" s="31">
        <v>270.10000000000002</v>
      </c>
      <c r="M108" s="31">
        <v>45.203940000000003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2436.6999999999998</v>
      </c>
      <c r="D109" s="40">
        <v>2440.75</v>
      </c>
      <c r="E109" s="40">
        <v>2425.9499999999998</v>
      </c>
      <c r="F109" s="40">
        <v>2415.1999999999998</v>
      </c>
      <c r="G109" s="40">
        <v>2400.3999999999996</v>
      </c>
      <c r="H109" s="40">
        <v>2451.5</v>
      </c>
      <c r="I109" s="40">
        <v>2466.3000000000002</v>
      </c>
      <c r="J109" s="40">
        <v>2477.0500000000002</v>
      </c>
      <c r="K109" s="31">
        <v>2455.5500000000002</v>
      </c>
      <c r="L109" s="31">
        <v>2430</v>
      </c>
      <c r="M109" s="31">
        <v>9.9439600000000006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334.85</v>
      </c>
      <c r="D110" s="40">
        <v>336.6</v>
      </c>
      <c r="E110" s="40">
        <v>330.35</v>
      </c>
      <c r="F110" s="40">
        <v>325.85000000000002</v>
      </c>
      <c r="G110" s="40">
        <v>319.60000000000002</v>
      </c>
      <c r="H110" s="40">
        <v>341.1</v>
      </c>
      <c r="I110" s="40">
        <v>347.35</v>
      </c>
      <c r="J110" s="40">
        <v>351.85</v>
      </c>
      <c r="K110" s="31">
        <v>342.85</v>
      </c>
      <c r="L110" s="31">
        <v>332.1</v>
      </c>
      <c r="M110" s="31">
        <v>11.957750000000001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2544.9</v>
      </c>
      <c r="D111" s="40">
        <v>2527.5333333333333</v>
      </c>
      <c r="E111" s="40">
        <v>2505.1166666666668</v>
      </c>
      <c r="F111" s="40">
        <v>2465.3333333333335</v>
      </c>
      <c r="G111" s="40">
        <v>2442.916666666667</v>
      </c>
      <c r="H111" s="40">
        <v>2567.3166666666666</v>
      </c>
      <c r="I111" s="40">
        <v>2589.7333333333336</v>
      </c>
      <c r="J111" s="40">
        <v>2629.5166666666664</v>
      </c>
      <c r="K111" s="31">
        <v>2549.9499999999998</v>
      </c>
      <c r="L111" s="31">
        <v>2487.75</v>
      </c>
      <c r="M111" s="31">
        <v>37.169359999999998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664.95</v>
      </c>
      <c r="D112" s="40">
        <v>661.43333333333339</v>
      </c>
      <c r="E112" s="40">
        <v>656.51666666666677</v>
      </c>
      <c r="F112" s="40">
        <v>648.08333333333337</v>
      </c>
      <c r="G112" s="40">
        <v>643.16666666666674</v>
      </c>
      <c r="H112" s="40">
        <v>669.86666666666679</v>
      </c>
      <c r="I112" s="40">
        <v>674.7833333333333</v>
      </c>
      <c r="J112" s="40">
        <v>683.21666666666681</v>
      </c>
      <c r="K112" s="31">
        <v>666.35</v>
      </c>
      <c r="L112" s="31">
        <v>653</v>
      </c>
      <c r="M112" s="31">
        <v>198.25411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1543.2</v>
      </c>
      <c r="D113" s="40">
        <v>1559.3999999999999</v>
      </c>
      <c r="E113" s="40">
        <v>1523.7999999999997</v>
      </c>
      <c r="F113" s="40">
        <v>1504.3999999999999</v>
      </c>
      <c r="G113" s="40">
        <v>1468.7999999999997</v>
      </c>
      <c r="H113" s="40">
        <v>1578.7999999999997</v>
      </c>
      <c r="I113" s="40">
        <v>1614.3999999999996</v>
      </c>
      <c r="J113" s="40">
        <v>1633.7999999999997</v>
      </c>
      <c r="K113" s="31">
        <v>1595</v>
      </c>
      <c r="L113" s="31">
        <v>1540</v>
      </c>
      <c r="M113" s="31">
        <v>4.8115899999999998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626.25</v>
      </c>
      <c r="D114" s="40">
        <v>625.94999999999993</v>
      </c>
      <c r="E114" s="40">
        <v>621.29999999999984</v>
      </c>
      <c r="F114" s="40">
        <v>616.34999999999991</v>
      </c>
      <c r="G114" s="40">
        <v>611.69999999999982</v>
      </c>
      <c r="H114" s="40">
        <v>630.89999999999986</v>
      </c>
      <c r="I114" s="40">
        <v>635.54999999999995</v>
      </c>
      <c r="J114" s="40">
        <v>640.49999999999989</v>
      </c>
      <c r="K114" s="31">
        <v>630.6</v>
      </c>
      <c r="L114" s="31">
        <v>621</v>
      </c>
      <c r="M114" s="31">
        <v>8.0767199999999999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690</v>
      </c>
      <c r="D115" s="40">
        <v>694.33333333333337</v>
      </c>
      <c r="E115" s="40">
        <v>672.66666666666674</v>
      </c>
      <c r="F115" s="40">
        <v>655.33333333333337</v>
      </c>
      <c r="G115" s="40">
        <v>633.66666666666674</v>
      </c>
      <c r="H115" s="40">
        <v>711.66666666666674</v>
      </c>
      <c r="I115" s="40">
        <v>733.33333333333348</v>
      </c>
      <c r="J115" s="40">
        <v>750.66666666666674</v>
      </c>
      <c r="K115" s="31">
        <v>716</v>
      </c>
      <c r="L115" s="31">
        <v>677</v>
      </c>
      <c r="M115" s="31">
        <v>6.6853199999999999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54</v>
      </c>
      <c r="D116" s="40">
        <v>54.016666666666673</v>
      </c>
      <c r="E116" s="40">
        <v>53.633333333333347</v>
      </c>
      <c r="F116" s="40">
        <v>53.266666666666673</v>
      </c>
      <c r="G116" s="40">
        <v>52.883333333333347</v>
      </c>
      <c r="H116" s="40">
        <v>54.383333333333347</v>
      </c>
      <c r="I116" s="40">
        <v>54.766666666666673</v>
      </c>
      <c r="J116" s="40">
        <v>55.133333333333347</v>
      </c>
      <c r="K116" s="31">
        <v>54.4</v>
      </c>
      <c r="L116" s="31">
        <v>53.65</v>
      </c>
      <c r="M116" s="31">
        <v>175.29320999999999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201.85</v>
      </c>
      <c r="D117" s="40">
        <v>201.79999999999998</v>
      </c>
      <c r="E117" s="40">
        <v>201.39999999999998</v>
      </c>
      <c r="F117" s="40">
        <v>200.95</v>
      </c>
      <c r="G117" s="40">
        <v>200.54999999999998</v>
      </c>
      <c r="H117" s="40">
        <v>202.24999999999997</v>
      </c>
      <c r="I117" s="40">
        <v>202.65</v>
      </c>
      <c r="J117" s="40">
        <v>203.09999999999997</v>
      </c>
      <c r="K117" s="31">
        <v>202.2</v>
      </c>
      <c r="L117" s="31">
        <v>201.35</v>
      </c>
      <c r="M117" s="31">
        <v>108.30410999999999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279.25</v>
      </c>
      <c r="D118" s="40">
        <v>276.43333333333334</v>
      </c>
      <c r="E118" s="40">
        <v>271.86666666666667</v>
      </c>
      <c r="F118" s="40">
        <v>264.48333333333335</v>
      </c>
      <c r="G118" s="40">
        <v>259.91666666666669</v>
      </c>
      <c r="H118" s="40">
        <v>283.81666666666666</v>
      </c>
      <c r="I118" s="40">
        <v>288.38333333333338</v>
      </c>
      <c r="J118" s="40">
        <v>295.76666666666665</v>
      </c>
      <c r="K118" s="31">
        <v>281</v>
      </c>
      <c r="L118" s="31">
        <v>269.05</v>
      </c>
      <c r="M118" s="31">
        <v>197.02477999999999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7226.7</v>
      </c>
      <c r="D119" s="40">
        <v>7262.2333333333336</v>
      </c>
      <c r="E119" s="40">
        <v>7174.4666666666672</v>
      </c>
      <c r="F119" s="40">
        <v>7122.2333333333336</v>
      </c>
      <c r="G119" s="40">
        <v>7034.4666666666672</v>
      </c>
      <c r="H119" s="40">
        <v>7314.4666666666672</v>
      </c>
      <c r="I119" s="40">
        <v>7402.2333333333336</v>
      </c>
      <c r="J119" s="40">
        <v>7454.4666666666672</v>
      </c>
      <c r="K119" s="31">
        <v>7350</v>
      </c>
      <c r="L119" s="31">
        <v>7210</v>
      </c>
      <c r="M119" s="31">
        <v>0.46282000000000001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150.69999999999999</v>
      </c>
      <c r="D120" s="40">
        <v>150.20000000000002</v>
      </c>
      <c r="E120" s="40">
        <v>148.35000000000002</v>
      </c>
      <c r="F120" s="40">
        <v>146</v>
      </c>
      <c r="G120" s="40">
        <v>144.15</v>
      </c>
      <c r="H120" s="40">
        <v>152.55000000000004</v>
      </c>
      <c r="I120" s="40">
        <v>154.4</v>
      </c>
      <c r="J120" s="40">
        <v>156.75000000000006</v>
      </c>
      <c r="K120" s="31">
        <v>152.05000000000001</v>
      </c>
      <c r="L120" s="31">
        <v>147.85</v>
      </c>
      <c r="M120" s="31">
        <v>64.095560000000006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107.8</v>
      </c>
      <c r="D121" s="40">
        <v>107.58333333333333</v>
      </c>
      <c r="E121" s="40">
        <v>107.06666666666666</v>
      </c>
      <c r="F121" s="40">
        <v>106.33333333333333</v>
      </c>
      <c r="G121" s="40">
        <v>105.81666666666666</v>
      </c>
      <c r="H121" s="40">
        <v>108.31666666666666</v>
      </c>
      <c r="I121" s="40">
        <v>108.83333333333334</v>
      </c>
      <c r="J121" s="40">
        <v>109.56666666666666</v>
      </c>
      <c r="K121" s="31">
        <v>108.1</v>
      </c>
      <c r="L121" s="31">
        <v>106.85</v>
      </c>
      <c r="M121" s="31">
        <v>74.849580000000003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2274.4499999999998</v>
      </c>
      <c r="D122" s="40">
        <v>2271.5166666666664</v>
      </c>
      <c r="E122" s="40">
        <v>2259.083333333333</v>
      </c>
      <c r="F122" s="40">
        <v>2243.7166666666667</v>
      </c>
      <c r="G122" s="40">
        <v>2231.2833333333333</v>
      </c>
      <c r="H122" s="40">
        <v>2286.8833333333328</v>
      </c>
      <c r="I122" s="40">
        <v>2299.3166666666662</v>
      </c>
      <c r="J122" s="40">
        <v>2314.6833333333325</v>
      </c>
      <c r="K122" s="31">
        <v>2283.9499999999998</v>
      </c>
      <c r="L122" s="31">
        <v>2256.15</v>
      </c>
      <c r="M122" s="31">
        <v>17.174469999999999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566.45000000000005</v>
      </c>
      <c r="D123" s="40">
        <v>568.85</v>
      </c>
      <c r="E123" s="40">
        <v>562.70000000000005</v>
      </c>
      <c r="F123" s="40">
        <v>558.95000000000005</v>
      </c>
      <c r="G123" s="40">
        <v>552.80000000000007</v>
      </c>
      <c r="H123" s="40">
        <v>572.6</v>
      </c>
      <c r="I123" s="40">
        <v>578.74999999999989</v>
      </c>
      <c r="J123" s="40">
        <v>582.5</v>
      </c>
      <c r="K123" s="31">
        <v>575</v>
      </c>
      <c r="L123" s="31">
        <v>565.1</v>
      </c>
      <c r="M123" s="31">
        <v>12.62274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239.15</v>
      </c>
      <c r="D124" s="40">
        <v>239.48333333333335</v>
      </c>
      <c r="E124" s="40">
        <v>237.9666666666667</v>
      </c>
      <c r="F124" s="40">
        <v>236.78333333333336</v>
      </c>
      <c r="G124" s="40">
        <v>235.26666666666671</v>
      </c>
      <c r="H124" s="40">
        <v>240.66666666666669</v>
      </c>
      <c r="I124" s="40">
        <v>242.18333333333334</v>
      </c>
      <c r="J124" s="40">
        <v>243.36666666666667</v>
      </c>
      <c r="K124" s="31">
        <v>241</v>
      </c>
      <c r="L124" s="31">
        <v>238.3</v>
      </c>
      <c r="M124" s="31">
        <v>13.52847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1055.9000000000001</v>
      </c>
      <c r="D125" s="40">
        <v>1053.2833333333335</v>
      </c>
      <c r="E125" s="40">
        <v>1046.616666666667</v>
      </c>
      <c r="F125" s="40">
        <v>1037.3333333333335</v>
      </c>
      <c r="G125" s="40">
        <v>1030.666666666667</v>
      </c>
      <c r="H125" s="40">
        <v>1062.5666666666671</v>
      </c>
      <c r="I125" s="40">
        <v>1069.2333333333336</v>
      </c>
      <c r="J125" s="40">
        <v>1078.5166666666671</v>
      </c>
      <c r="K125" s="31">
        <v>1059.95</v>
      </c>
      <c r="L125" s="31">
        <v>1044</v>
      </c>
      <c r="M125" s="31">
        <v>20.967580000000002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5156.95</v>
      </c>
      <c r="D126" s="40">
        <v>5239.75</v>
      </c>
      <c r="E126" s="40">
        <v>5049.5</v>
      </c>
      <c r="F126" s="40">
        <v>4942.05</v>
      </c>
      <c r="G126" s="40">
        <v>4751.8</v>
      </c>
      <c r="H126" s="40">
        <v>5347.2</v>
      </c>
      <c r="I126" s="40">
        <v>5537.45</v>
      </c>
      <c r="J126" s="40">
        <v>5644.9</v>
      </c>
      <c r="K126" s="31">
        <v>5430</v>
      </c>
      <c r="L126" s="31">
        <v>5132.3</v>
      </c>
      <c r="M126" s="31">
        <v>11.597530000000001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1544.95</v>
      </c>
      <c r="D127" s="40">
        <v>1545.8833333333334</v>
      </c>
      <c r="E127" s="40">
        <v>1535.3666666666668</v>
      </c>
      <c r="F127" s="40">
        <v>1525.7833333333333</v>
      </c>
      <c r="G127" s="40">
        <v>1515.2666666666667</v>
      </c>
      <c r="H127" s="40">
        <v>1555.4666666666669</v>
      </c>
      <c r="I127" s="40">
        <v>1565.9833333333338</v>
      </c>
      <c r="J127" s="40">
        <v>1575.5666666666671</v>
      </c>
      <c r="K127" s="31">
        <v>1556.4</v>
      </c>
      <c r="L127" s="31">
        <v>1536.3</v>
      </c>
      <c r="M127" s="31">
        <v>44.561599999999999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1824.45</v>
      </c>
      <c r="D128" s="40">
        <v>1818.4833333333333</v>
      </c>
      <c r="E128" s="40">
        <v>1807.9666666666667</v>
      </c>
      <c r="F128" s="40">
        <v>1791.4833333333333</v>
      </c>
      <c r="G128" s="40">
        <v>1780.9666666666667</v>
      </c>
      <c r="H128" s="40">
        <v>1834.9666666666667</v>
      </c>
      <c r="I128" s="40">
        <v>1845.4833333333336</v>
      </c>
      <c r="J128" s="40">
        <v>1861.9666666666667</v>
      </c>
      <c r="K128" s="31">
        <v>1829</v>
      </c>
      <c r="L128" s="31">
        <v>1802</v>
      </c>
      <c r="M128" s="31">
        <v>2.7284600000000001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2090.1999999999998</v>
      </c>
      <c r="D129" s="40">
        <v>2097</v>
      </c>
      <c r="E129" s="40">
        <v>2073.3000000000002</v>
      </c>
      <c r="F129" s="40">
        <v>2056.4</v>
      </c>
      <c r="G129" s="40">
        <v>2032.7000000000003</v>
      </c>
      <c r="H129" s="40">
        <v>2113.9</v>
      </c>
      <c r="I129" s="40">
        <v>2137.6</v>
      </c>
      <c r="J129" s="40">
        <v>2154.5</v>
      </c>
      <c r="K129" s="31">
        <v>2120.6999999999998</v>
      </c>
      <c r="L129" s="31">
        <v>2080.1</v>
      </c>
      <c r="M129" s="31">
        <v>0.51502999999999999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168.1</v>
      </c>
      <c r="D130" s="40">
        <v>169.35</v>
      </c>
      <c r="E130" s="40">
        <v>166.04999999999998</v>
      </c>
      <c r="F130" s="40">
        <v>164</v>
      </c>
      <c r="G130" s="40">
        <v>160.69999999999999</v>
      </c>
      <c r="H130" s="40">
        <v>171.39999999999998</v>
      </c>
      <c r="I130" s="40">
        <v>174.7</v>
      </c>
      <c r="J130" s="40">
        <v>176.74999999999997</v>
      </c>
      <c r="K130" s="31">
        <v>172.65</v>
      </c>
      <c r="L130" s="31">
        <v>167.3</v>
      </c>
      <c r="M130" s="31">
        <v>23.038810000000002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701.4</v>
      </c>
      <c r="D131" s="40">
        <v>699.63333333333333</v>
      </c>
      <c r="E131" s="40">
        <v>695.76666666666665</v>
      </c>
      <c r="F131" s="40">
        <v>690.13333333333333</v>
      </c>
      <c r="G131" s="40">
        <v>686.26666666666665</v>
      </c>
      <c r="H131" s="40">
        <v>705.26666666666665</v>
      </c>
      <c r="I131" s="40">
        <v>709.13333333333321</v>
      </c>
      <c r="J131" s="40">
        <v>714.76666666666665</v>
      </c>
      <c r="K131" s="31">
        <v>703.5</v>
      </c>
      <c r="L131" s="31">
        <v>694</v>
      </c>
      <c r="M131" s="31">
        <v>68.326949999999997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395</v>
      </c>
      <c r="D132" s="40">
        <v>396.73333333333335</v>
      </c>
      <c r="E132" s="40">
        <v>391.9666666666667</v>
      </c>
      <c r="F132" s="40">
        <v>388.93333333333334</v>
      </c>
      <c r="G132" s="40">
        <v>384.16666666666669</v>
      </c>
      <c r="H132" s="40">
        <v>399.76666666666671</v>
      </c>
      <c r="I132" s="40">
        <v>404.53333333333336</v>
      </c>
      <c r="J132" s="40">
        <v>407.56666666666672</v>
      </c>
      <c r="K132" s="31">
        <v>401.5</v>
      </c>
      <c r="L132" s="31">
        <v>393.7</v>
      </c>
      <c r="M132" s="31">
        <v>57.555669999999999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3090.5</v>
      </c>
      <c r="D133" s="40">
        <v>3095.5</v>
      </c>
      <c r="E133" s="40">
        <v>3070</v>
      </c>
      <c r="F133" s="40">
        <v>3049.5</v>
      </c>
      <c r="G133" s="40">
        <v>3024</v>
      </c>
      <c r="H133" s="40">
        <v>3116</v>
      </c>
      <c r="I133" s="40">
        <v>3141.5</v>
      </c>
      <c r="J133" s="40">
        <v>3162</v>
      </c>
      <c r="K133" s="31">
        <v>3121</v>
      </c>
      <c r="L133" s="31">
        <v>3075</v>
      </c>
      <c r="M133" s="31">
        <v>2.3693599999999999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1747.15</v>
      </c>
      <c r="D134" s="40">
        <v>1741.0833333333333</v>
      </c>
      <c r="E134" s="40">
        <v>1729.6666666666665</v>
      </c>
      <c r="F134" s="40">
        <v>1712.1833333333332</v>
      </c>
      <c r="G134" s="40">
        <v>1700.7666666666664</v>
      </c>
      <c r="H134" s="40">
        <v>1758.5666666666666</v>
      </c>
      <c r="I134" s="40">
        <v>1769.9833333333331</v>
      </c>
      <c r="J134" s="40">
        <v>1787.4666666666667</v>
      </c>
      <c r="K134" s="31">
        <v>1752.5</v>
      </c>
      <c r="L134" s="31">
        <v>1723.6</v>
      </c>
      <c r="M134" s="31">
        <v>20.66639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93.85</v>
      </c>
      <c r="D135" s="40">
        <v>93.649999999999991</v>
      </c>
      <c r="E135" s="40">
        <v>93.199999999999989</v>
      </c>
      <c r="F135" s="40">
        <v>92.55</v>
      </c>
      <c r="G135" s="40">
        <v>92.1</v>
      </c>
      <c r="H135" s="40">
        <v>94.299999999999983</v>
      </c>
      <c r="I135" s="40">
        <v>94.75</v>
      </c>
      <c r="J135" s="40">
        <v>95.399999999999977</v>
      </c>
      <c r="K135" s="31">
        <v>94.1</v>
      </c>
      <c r="L135" s="31">
        <v>93</v>
      </c>
      <c r="M135" s="31">
        <v>45.844180000000001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2829.35</v>
      </c>
      <c r="D136" s="40">
        <v>2860.1</v>
      </c>
      <c r="E136" s="40">
        <v>2780.2999999999997</v>
      </c>
      <c r="F136" s="40">
        <v>2731.25</v>
      </c>
      <c r="G136" s="40">
        <v>2651.45</v>
      </c>
      <c r="H136" s="40">
        <v>2909.1499999999996</v>
      </c>
      <c r="I136" s="40">
        <v>2988.95</v>
      </c>
      <c r="J136" s="40">
        <v>3037.9999999999995</v>
      </c>
      <c r="K136" s="31">
        <v>2939.9</v>
      </c>
      <c r="L136" s="31">
        <v>2811.05</v>
      </c>
      <c r="M136" s="31">
        <v>2.4940199999999999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461.9</v>
      </c>
      <c r="D137" s="40">
        <v>460.86666666666662</v>
      </c>
      <c r="E137" s="40">
        <v>457.13333333333321</v>
      </c>
      <c r="F137" s="40">
        <v>452.36666666666662</v>
      </c>
      <c r="G137" s="40">
        <v>448.63333333333321</v>
      </c>
      <c r="H137" s="40">
        <v>465.63333333333321</v>
      </c>
      <c r="I137" s="40">
        <v>469.36666666666667</v>
      </c>
      <c r="J137" s="40">
        <v>474.13333333333321</v>
      </c>
      <c r="K137" s="31">
        <v>464.6</v>
      </c>
      <c r="L137" s="31">
        <v>456.1</v>
      </c>
      <c r="M137" s="31">
        <v>34.026380000000003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4017.85</v>
      </c>
      <c r="D138" s="40">
        <v>4019.1166666666668</v>
      </c>
      <c r="E138" s="40">
        <v>3993.7333333333336</v>
      </c>
      <c r="F138" s="40">
        <v>3969.6166666666668</v>
      </c>
      <c r="G138" s="40">
        <v>3944.2333333333336</v>
      </c>
      <c r="H138" s="40">
        <v>4043.2333333333336</v>
      </c>
      <c r="I138" s="40">
        <v>4068.6166666666668</v>
      </c>
      <c r="J138" s="40">
        <v>4092.7333333333336</v>
      </c>
      <c r="K138" s="31">
        <v>4044.5</v>
      </c>
      <c r="L138" s="31">
        <v>3995</v>
      </c>
      <c r="M138" s="31">
        <v>1.29863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1513.6</v>
      </c>
      <c r="D139" s="40">
        <v>1509.9833333333333</v>
      </c>
      <c r="E139" s="40">
        <v>1504.9666666666667</v>
      </c>
      <c r="F139" s="40">
        <v>1496.3333333333333</v>
      </c>
      <c r="G139" s="40">
        <v>1491.3166666666666</v>
      </c>
      <c r="H139" s="40">
        <v>1518.6166666666668</v>
      </c>
      <c r="I139" s="40">
        <v>1523.6333333333337</v>
      </c>
      <c r="J139" s="40">
        <v>1532.2666666666669</v>
      </c>
      <c r="K139" s="31">
        <v>1515</v>
      </c>
      <c r="L139" s="31">
        <v>1501.35</v>
      </c>
      <c r="M139" s="31">
        <v>9.9583300000000001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670.95</v>
      </c>
      <c r="D140" s="40">
        <v>673.56666666666672</v>
      </c>
      <c r="E140" s="40">
        <v>664.78333333333342</v>
      </c>
      <c r="F140" s="40">
        <v>658.61666666666667</v>
      </c>
      <c r="G140" s="40">
        <v>649.83333333333337</v>
      </c>
      <c r="H140" s="40">
        <v>679.73333333333346</v>
      </c>
      <c r="I140" s="40">
        <v>688.51666666666677</v>
      </c>
      <c r="J140" s="40">
        <v>694.68333333333351</v>
      </c>
      <c r="K140" s="31">
        <v>682.35</v>
      </c>
      <c r="L140" s="31">
        <v>667.4</v>
      </c>
      <c r="M140" s="31">
        <v>11.53553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1165.0999999999999</v>
      </c>
      <c r="D141" s="40">
        <v>1162</v>
      </c>
      <c r="E141" s="40">
        <v>1154</v>
      </c>
      <c r="F141" s="40">
        <v>1142.9000000000001</v>
      </c>
      <c r="G141" s="40">
        <v>1134.9000000000001</v>
      </c>
      <c r="H141" s="40">
        <v>1173.0999999999999</v>
      </c>
      <c r="I141" s="40">
        <v>1181.0999999999999</v>
      </c>
      <c r="J141" s="40">
        <v>1192.1999999999998</v>
      </c>
      <c r="K141" s="31">
        <v>1170</v>
      </c>
      <c r="L141" s="31">
        <v>1150.9000000000001</v>
      </c>
      <c r="M141" s="31">
        <v>12.695349999999999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83115.8</v>
      </c>
      <c r="D142" s="40">
        <v>82188.96666666666</v>
      </c>
      <c r="E142" s="40">
        <v>80927.93333333332</v>
      </c>
      <c r="F142" s="40">
        <v>78740.066666666666</v>
      </c>
      <c r="G142" s="40">
        <v>77479.033333333326</v>
      </c>
      <c r="H142" s="40">
        <v>84376.833333333314</v>
      </c>
      <c r="I142" s="40">
        <v>85637.866666666669</v>
      </c>
      <c r="J142" s="40">
        <v>87825.733333333308</v>
      </c>
      <c r="K142" s="31">
        <v>83450</v>
      </c>
      <c r="L142" s="31">
        <v>80001.100000000006</v>
      </c>
      <c r="M142" s="31">
        <v>0.35724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1186.3</v>
      </c>
      <c r="D143" s="40">
        <v>1185.0333333333333</v>
      </c>
      <c r="E143" s="40">
        <v>1180.2666666666667</v>
      </c>
      <c r="F143" s="40">
        <v>1174.2333333333333</v>
      </c>
      <c r="G143" s="40">
        <v>1169.4666666666667</v>
      </c>
      <c r="H143" s="40">
        <v>1191.0666666666666</v>
      </c>
      <c r="I143" s="40">
        <v>1195.833333333333</v>
      </c>
      <c r="J143" s="40">
        <v>1201.8666666666666</v>
      </c>
      <c r="K143" s="31">
        <v>1189.8</v>
      </c>
      <c r="L143" s="31">
        <v>1179</v>
      </c>
      <c r="M143" s="31">
        <v>3.7280899999999999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163.25</v>
      </c>
      <c r="D144" s="40">
        <v>162.78333333333333</v>
      </c>
      <c r="E144" s="40">
        <v>161.96666666666667</v>
      </c>
      <c r="F144" s="40">
        <v>160.68333333333334</v>
      </c>
      <c r="G144" s="40">
        <v>159.86666666666667</v>
      </c>
      <c r="H144" s="40">
        <v>164.06666666666666</v>
      </c>
      <c r="I144" s="40">
        <v>164.88333333333333</v>
      </c>
      <c r="J144" s="40">
        <v>166.16666666666666</v>
      </c>
      <c r="K144" s="31">
        <v>163.6</v>
      </c>
      <c r="L144" s="31">
        <v>161.5</v>
      </c>
      <c r="M144" s="31">
        <v>34.406529999999997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781.15</v>
      </c>
      <c r="D145" s="40">
        <v>779</v>
      </c>
      <c r="E145" s="40">
        <v>775.8</v>
      </c>
      <c r="F145" s="40">
        <v>770.44999999999993</v>
      </c>
      <c r="G145" s="40">
        <v>767.24999999999989</v>
      </c>
      <c r="H145" s="40">
        <v>784.35</v>
      </c>
      <c r="I145" s="40">
        <v>787.55000000000007</v>
      </c>
      <c r="J145" s="40">
        <v>792.90000000000009</v>
      </c>
      <c r="K145" s="31">
        <v>782.2</v>
      </c>
      <c r="L145" s="31">
        <v>773.65</v>
      </c>
      <c r="M145" s="31">
        <v>21.894659999999998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185.05</v>
      </c>
      <c r="D146" s="40">
        <v>185</v>
      </c>
      <c r="E146" s="40">
        <v>183.05</v>
      </c>
      <c r="F146" s="40">
        <v>181.05</v>
      </c>
      <c r="G146" s="40">
        <v>179.10000000000002</v>
      </c>
      <c r="H146" s="40">
        <v>187</v>
      </c>
      <c r="I146" s="40">
        <v>188.95</v>
      </c>
      <c r="J146" s="40">
        <v>190.95</v>
      </c>
      <c r="K146" s="31">
        <v>186.95</v>
      </c>
      <c r="L146" s="31">
        <v>183</v>
      </c>
      <c r="M146" s="31">
        <v>76.264499999999998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531.35</v>
      </c>
      <c r="D147" s="40">
        <v>533.01666666666665</v>
      </c>
      <c r="E147" s="40">
        <v>526.63333333333333</v>
      </c>
      <c r="F147" s="40">
        <v>521.91666666666663</v>
      </c>
      <c r="G147" s="40">
        <v>515.5333333333333</v>
      </c>
      <c r="H147" s="40">
        <v>537.73333333333335</v>
      </c>
      <c r="I147" s="40">
        <v>544.11666666666656</v>
      </c>
      <c r="J147" s="40">
        <v>548.83333333333337</v>
      </c>
      <c r="K147" s="31">
        <v>539.4</v>
      </c>
      <c r="L147" s="31">
        <v>528.29999999999995</v>
      </c>
      <c r="M147" s="31">
        <v>24.711819999999999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7430.35</v>
      </c>
      <c r="D148" s="40">
        <v>7454.5166666666664</v>
      </c>
      <c r="E148" s="40">
        <v>7379.833333333333</v>
      </c>
      <c r="F148" s="40">
        <v>7329.3166666666666</v>
      </c>
      <c r="G148" s="40">
        <v>7254.6333333333332</v>
      </c>
      <c r="H148" s="40">
        <v>7505.0333333333328</v>
      </c>
      <c r="I148" s="40">
        <v>7579.7166666666672</v>
      </c>
      <c r="J148" s="40">
        <v>7630.2333333333327</v>
      </c>
      <c r="K148" s="31">
        <v>7529.2</v>
      </c>
      <c r="L148" s="31">
        <v>7404</v>
      </c>
      <c r="M148" s="31">
        <v>3.5003199999999999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1078.8499999999999</v>
      </c>
      <c r="D149" s="40">
        <v>1072.3333333333333</v>
      </c>
      <c r="E149" s="40">
        <v>1061.6666666666665</v>
      </c>
      <c r="F149" s="40">
        <v>1044.4833333333333</v>
      </c>
      <c r="G149" s="40">
        <v>1033.8166666666666</v>
      </c>
      <c r="H149" s="40">
        <v>1089.5166666666664</v>
      </c>
      <c r="I149" s="40">
        <v>1100.1833333333329</v>
      </c>
      <c r="J149" s="40">
        <v>1117.3666666666663</v>
      </c>
      <c r="K149" s="31">
        <v>1083</v>
      </c>
      <c r="L149" s="31">
        <v>1055.1500000000001</v>
      </c>
      <c r="M149" s="31">
        <v>8.0517299999999992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2495.6999999999998</v>
      </c>
      <c r="D150" s="40">
        <v>2487.3000000000002</v>
      </c>
      <c r="E150" s="40">
        <v>2465.9500000000003</v>
      </c>
      <c r="F150" s="40">
        <v>2436.2000000000003</v>
      </c>
      <c r="G150" s="40">
        <v>2414.8500000000004</v>
      </c>
      <c r="H150" s="40">
        <v>2517.0500000000002</v>
      </c>
      <c r="I150" s="40">
        <v>2538.4000000000005</v>
      </c>
      <c r="J150" s="40">
        <v>2568.15</v>
      </c>
      <c r="K150" s="31">
        <v>2508.65</v>
      </c>
      <c r="L150" s="31">
        <v>2457.5500000000002</v>
      </c>
      <c r="M150" s="31">
        <v>6.2263999999999999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2190.9499999999998</v>
      </c>
      <c r="D151" s="40">
        <v>2199.0166666666664</v>
      </c>
      <c r="E151" s="40">
        <v>2157.0333333333328</v>
      </c>
      <c r="F151" s="40">
        <v>2123.1166666666663</v>
      </c>
      <c r="G151" s="40">
        <v>2081.1333333333328</v>
      </c>
      <c r="H151" s="40">
        <v>2232.9333333333329</v>
      </c>
      <c r="I151" s="40">
        <v>2274.9166666666665</v>
      </c>
      <c r="J151" s="40">
        <v>2308.833333333333</v>
      </c>
      <c r="K151" s="31">
        <v>2241</v>
      </c>
      <c r="L151" s="31">
        <v>2165.1</v>
      </c>
      <c r="M151" s="31">
        <v>4.0561800000000003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1558.75</v>
      </c>
      <c r="D152" s="40">
        <v>1564.8333333333333</v>
      </c>
      <c r="E152" s="40">
        <v>1550.1666666666665</v>
      </c>
      <c r="F152" s="40">
        <v>1541.5833333333333</v>
      </c>
      <c r="G152" s="40">
        <v>1526.9166666666665</v>
      </c>
      <c r="H152" s="40">
        <v>1573.4166666666665</v>
      </c>
      <c r="I152" s="40">
        <v>1588.083333333333</v>
      </c>
      <c r="J152" s="40">
        <v>1596.6666666666665</v>
      </c>
      <c r="K152" s="31">
        <v>1579.5</v>
      </c>
      <c r="L152" s="31">
        <v>1556.25</v>
      </c>
      <c r="M152" s="31">
        <v>5.9631299999999996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1084.0999999999999</v>
      </c>
      <c r="D153" s="40">
        <v>1083.3333333333333</v>
      </c>
      <c r="E153" s="40">
        <v>1074.8166666666666</v>
      </c>
      <c r="F153" s="40">
        <v>1065.5333333333333</v>
      </c>
      <c r="G153" s="40">
        <v>1057.0166666666667</v>
      </c>
      <c r="H153" s="40">
        <v>1092.6166666666666</v>
      </c>
      <c r="I153" s="40">
        <v>1101.1333333333334</v>
      </c>
      <c r="J153" s="40">
        <v>1110.4166666666665</v>
      </c>
      <c r="K153" s="31">
        <v>1091.8499999999999</v>
      </c>
      <c r="L153" s="31">
        <v>1074.05</v>
      </c>
      <c r="M153" s="31">
        <v>3.9424399999999999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171.8</v>
      </c>
      <c r="D154" s="40">
        <v>170.73333333333335</v>
      </c>
      <c r="E154" s="40">
        <v>166.76666666666671</v>
      </c>
      <c r="F154" s="40">
        <v>161.73333333333335</v>
      </c>
      <c r="G154" s="40">
        <v>157.76666666666671</v>
      </c>
      <c r="H154" s="40">
        <v>175.76666666666671</v>
      </c>
      <c r="I154" s="40">
        <v>179.73333333333335</v>
      </c>
      <c r="J154" s="40">
        <v>184.76666666666671</v>
      </c>
      <c r="K154" s="31">
        <v>174.7</v>
      </c>
      <c r="L154" s="31">
        <v>165.7</v>
      </c>
      <c r="M154" s="31">
        <v>360.47460000000001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119.9</v>
      </c>
      <c r="D155" s="40">
        <v>120</v>
      </c>
      <c r="E155" s="40">
        <v>118</v>
      </c>
      <c r="F155" s="40">
        <v>116.1</v>
      </c>
      <c r="G155" s="40">
        <v>114.1</v>
      </c>
      <c r="H155" s="40">
        <v>121.9</v>
      </c>
      <c r="I155" s="40">
        <v>123.9</v>
      </c>
      <c r="J155" s="40">
        <v>125.80000000000001</v>
      </c>
      <c r="K155" s="31">
        <v>122</v>
      </c>
      <c r="L155" s="31">
        <v>118.1</v>
      </c>
      <c r="M155" s="31">
        <v>306.63035000000002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3823.25</v>
      </c>
      <c r="D156" s="40">
        <v>3832.75</v>
      </c>
      <c r="E156" s="40">
        <v>3770.5</v>
      </c>
      <c r="F156" s="40">
        <v>3717.75</v>
      </c>
      <c r="G156" s="40">
        <v>3655.5</v>
      </c>
      <c r="H156" s="40">
        <v>3885.5</v>
      </c>
      <c r="I156" s="40">
        <v>3947.75</v>
      </c>
      <c r="J156" s="40">
        <v>4000.5</v>
      </c>
      <c r="K156" s="31">
        <v>3895</v>
      </c>
      <c r="L156" s="31">
        <v>3780</v>
      </c>
      <c r="M156" s="31">
        <v>1.1089199999999999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17691.900000000001</v>
      </c>
      <c r="D157" s="40">
        <v>17675.333333333332</v>
      </c>
      <c r="E157" s="40">
        <v>17617.666666666664</v>
      </c>
      <c r="F157" s="40">
        <v>17543.433333333331</v>
      </c>
      <c r="G157" s="40">
        <v>17485.766666666663</v>
      </c>
      <c r="H157" s="40">
        <v>17749.566666666666</v>
      </c>
      <c r="I157" s="40">
        <v>17807.23333333333</v>
      </c>
      <c r="J157" s="40">
        <v>17881.466666666667</v>
      </c>
      <c r="K157" s="31">
        <v>17733</v>
      </c>
      <c r="L157" s="31">
        <v>17601.099999999999</v>
      </c>
      <c r="M157" s="31">
        <v>0.25003999999999998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380.15</v>
      </c>
      <c r="D158" s="40">
        <v>380.39999999999992</v>
      </c>
      <c r="E158" s="40">
        <v>377.09999999999985</v>
      </c>
      <c r="F158" s="40">
        <v>374.04999999999995</v>
      </c>
      <c r="G158" s="40">
        <v>370.74999999999989</v>
      </c>
      <c r="H158" s="40">
        <v>383.44999999999982</v>
      </c>
      <c r="I158" s="40">
        <v>386.74999999999989</v>
      </c>
      <c r="J158" s="40">
        <v>389.79999999999978</v>
      </c>
      <c r="K158" s="31">
        <v>383.7</v>
      </c>
      <c r="L158" s="31">
        <v>377.35</v>
      </c>
      <c r="M158" s="31">
        <v>4.8327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700.5</v>
      </c>
      <c r="D159" s="40">
        <v>703.6</v>
      </c>
      <c r="E159" s="40">
        <v>692.90000000000009</v>
      </c>
      <c r="F159" s="40">
        <v>685.30000000000007</v>
      </c>
      <c r="G159" s="40">
        <v>674.60000000000014</v>
      </c>
      <c r="H159" s="40">
        <v>711.2</v>
      </c>
      <c r="I159" s="40">
        <v>721.90000000000009</v>
      </c>
      <c r="J159" s="40">
        <v>729.5</v>
      </c>
      <c r="K159" s="31">
        <v>714.3</v>
      </c>
      <c r="L159" s="31">
        <v>696</v>
      </c>
      <c r="M159" s="31">
        <v>6.7561299999999997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120.4</v>
      </c>
      <c r="D160" s="40">
        <v>119.93333333333332</v>
      </c>
      <c r="E160" s="40">
        <v>119.06666666666665</v>
      </c>
      <c r="F160" s="40">
        <v>117.73333333333332</v>
      </c>
      <c r="G160" s="40">
        <v>116.86666666666665</v>
      </c>
      <c r="H160" s="40">
        <v>121.26666666666665</v>
      </c>
      <c r="I160" s="40">
        <v>122.13333333333333</v>
      </c>
      <c r="J160" s="40">
        <v>123.46666666666665</v>
      </c>
      <c r="K160" s="31">
        <v>120.8</v>
      </c>
      <c r="L160" s="31">
        <v>118.6</v>
      </c>
      <c r="M160" s="31">
        <v>85.807990000000004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169.05</v>
      </c>
      <c r="D161" s="40">
        <v>169.13333333333333</v>
      </c>
      <c r="E161" s="40">
        <v>167.26666666666665</v>
      </c>
      <c r="F161" s="40">
        <v>165.48333333333332</v>
      </c>
      <c r="G161" s="40">
        <v>163.61666666666665</v>
      </c>
      <c r="H161" s="40">
        <v>170.91666666666666</v>
      </c>
      <c r="I161" s="40">
        <v>172.78333333333333</v>
      </c>
      <c r="J161" s="40">
        <v>174.56666666666666</v>
      </c>
      <c r="K161" s="31">
        <v>171</v>
      </c>
      <c r="L161" s="31">
        <v>167.35</v>
      </c>
      <c r="M161" s="31">
        <v>8.1237600000000008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2957.85</v>
      </c>
      <c r="D162" s="40">
        <v>2958.8166666666671</v>
      </c>
      <c r="E162" s="40">
        <v>2942.6333333333341</v>
      </c>
      <c r="F162" s="40">
        <v>2927.416666666667</v>
      </c>
      <c r="G162" s="40">
        <v>2911.233333333334</v>
      </c>
      <c r="H162" s="40">
        <v>2974.0333333333342</v>
      </c>
      <c r="I162" s="40">
        <v>2990.2166666666676</v>
      </c>
      <c r="J162" s="40">
        <v>3005.4333333333343</v>
      </c>
      <c r="K162" s="31">
        <v>2975</v>
      </c>
      <c r="L162" s="31">
        <v>2943.6</v>
      </c>
      <c r="M162" s="31">
        <v>1.37022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32909.050000000003</v>
      </c>
      <c r="D163" s="40">
        <v>32981.366666666669</v>
      </c>
      <c r="E163" s="40">
        <v>32577.733333333337</v>
      </c>
      <c r="F163" s="40">
        <v>32246.416666666668</v>
      </c>
      <c r="G163" s="40">
        <v>31842.783333333336</v>
      </c>
      <c r="H163" s="40">
        <v>33312.683333333334</v>
      </c>
      <c r="I163" s="40">
        <v>33716.316666666666</v>
      </c>
      <c r="J163" s="40">
        <v>34047.633333333339</v>
      </c>
      <c r="K163" s="31">
        <v>33385</v>
      </c>
      <c r="L163" s="31">
        <v>32650.05</v>
      </c>
      <c r="M163" s="31">
        <v>0.37173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222.95</v>
      </c>
      <c r="D164" s="40">
        <v>223.29999999999998</v>
      </c>
      <c r="E164" s="40">
        <v>222.14999999999998</v>
      </c>
      <c r="F164" s="40">
        <v>221.35</v>
      </c>
      <c r="G164" s="40">
        <v>220.2</v>
      </c>
      <c r="H164" s="40">
        <v>224.09999999999997</v>
      </c>
      <c r="I164" s="40">
        <v>225.25</v>
      </c>
      <c r="J164" s="40">
        <v>226.04999999999995</v>
      </c>
      <c r="K164" s="31">
        <v>224.45</v>
      </c>
      <c r="L164" s="31">
        <v>222.5</v>
      </c>
      <c r="M164" s="31">
        <v>19.263269999999999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5739.9</v>
      </c>
      <c r="D165" s="40">
        <v>5734.6499999999987</v>
      </c>
      <c r="E165" s="40">
        <v>5694.3499999999976</v>
      </c>
      <c r="F165" s="40">
        <v>5648.7999999999993</v>
      </c>
      <c r="G165" s="40">
        <v>5608.4999999999982</v>
      </c>
      <c r="H165" s="40">
        <v>5780.1999999999971</v>
      </c>
      <c r="I165" s="40">
        <v>5820.4999999999982</v>
      </c>
      <c r="J165" s="40">
        <v>5866.0499999999965</v>
      </c>
      <c r="K165" s="31">
        <v>5774.95</v>
      </c>
      <c r="L165" s="31">
        <v>5689.1</v>
      </c>
      <c r="M165" s="31">
        <v>0.31913000000000002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2248.5</v>
      </c>
      <c r="D166" s="40">
        <v>2256.8333333333335</v>
      </c>
      <c r="E166" s="40">
        <v>2228.666666666667</v>
      </c>
      <c r="F166" s="40">
        <v>2208.8333333333335</v>
      </c>
      <c r="G166" s="40">
        <v>2180.666666666667</v>
      </c>
      <c r="H166" s="40">
        <v>2276.666666666667</v>
      </c>
      <c r="I166" s="40">
        <v>2304.8333333333339</v>
      </c>
      <c r="J166" s="40">
        <v>2324.666666666667</v>
      </c>
      <c r="K166" s="31">
        <v>2285</v>
      </c>
      <c r="L166" s="31">
        <v>2237</v>
      </c>
      <c r="M166" s="31">
        <v>3.5687600000000002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2321.5500000000002</v>
      </c>
      <c r="D167" s="40">
        <v>2322.9333333333334</v>
      </c>
      <c r="E167" s="40">
        <v>2311.916666666667</v>
      </c>
      <c r="F167" s="40">
        <v>2302.2833333333338</v>
      </c>
      <c r="G167" s="40">
        <v>2291.2666666666673</v>
      </c>
      <c r="H167" s="40">
        <v>2332.5666666666666</v>
      </c>
      <c r="I167" s="40">
        <v>2343.583333333333</v>
      </c>
      <c r="J167" s="40">
        <v>2353.2166666666662</v>
      </c>
      <c r="K167" s="31">
        <v>2333.9499999999998</v>
      </c>
      <c r="L167" s="31">
        <v>2313.3000000000002</v>
      </c>
      <c r="M167" s="31">
        <v>4.1728500000000004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1913.85</v>
      </c>
      <c r="D168" s="40">
        <v>1921.1166666666666</v>
      </c>
      <c r="E168" s="40">
        <v>1889.9333333333332</v>
      </c>
      <c r="F168" s="40">
        <v>1866.0166666666667</v>
      </c>
      <c r="G168" s="40">
        <v>1834.8333333333333</v>
      </c>
      <c r="H168" s="40">
        <v>1945.0333333333331</v>
      </c>
      <c r="I168" s="40">
        <v>1976.2166666666665</v>
      </c>
      <c r="J168" s="40">
        <v>2000.133333333333</v>
      </c>
      <c r="K168" s="31">
        <v>1952.3</v>
      </c>
      <c r="L168" s="31">
        <v>1897.2</v>
      </c>
      <c r="M168" s="31">
        <v>2.0650200000000001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124.25</v>
      </c>
      <c r="D169" s="40">
        <v>124.11666666666667</v>
      </c>
      <c r="E169" s="40">
        <v>123.63333333333335</v>
      </c>
      <c r="F169" s="40">
        <v>123.01666666666668</v>
      </c>
      <c r="G169" s="40">
        <v>122.53333333333336</v>
      </c>
      <c r="H169" s="40">
        <v>124.73333333333335</v>
      </c>
      <c r="I169" s="40">
        <v>125.21666666666667</v>
      </c>
      <c r="J169" s="40">
        <v>125.83333333333334</v>
      </c>
      <c r="K169" s="31">
        <v>124.6</v>
      </c>
      <c r="L169" s="31">
        <v>123.5</v>
      </c>
      <c r="M169" s="31">
        <v>28.540500000000002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228.65</v>
      </c>
      <c r="D170" s="40">
        <v>229.61666666666667</v>
      </c>
      <c r="E170" s="40">
        <v>227.33333333333334</v>
      </c>
      <c r="F170" s="40">
        <v>226.01666666666668</v>
      </c>
      <c r="G170" s="40">
        <v>223.73333333333335</v>
      </c>
      <c r="H170" s="40">
        <v>230.93333333333334</v>
      </c>
      <c r="I170" s="40">
        <v>233.21666666666664</v>
      </c>
      <c r="J170" s="40">
        <v>234.53333333333333</v>
      </c>
      <c r="K170" s="31">
        <v>231.9</v>
      </c>
      <c r="L170" s="31">
        <v>228.3</v>
      </c>
      <c r="M170" s="31">
        <v>46.486640000000001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303.60000000000002</v>
      </c>
      <c r="D171" s="40">
        <v>306.06666666666666</v>
      </c>
      <c r="E171" s="40">
        <v>299.13333333333333</v>
      </c>
      <c r="F171" s="40">
        <v>294.66666666666669</v>
      </c>
      <c r="G171" s="40">
        <v>287.73333333333335</v>
      </c>
      <c r="H171" s="40">
        <v>310.5333333333333</v>
      </c>
      <c r="I171" s="40">
        <v>317.46666666666658</v>
      </c>
      <c r="J171" s="40">
        <v>321.93333333333328</v>
      </c>
      <c r="K171" s="31">
        <v>313</v>
      </c>
      <c r="L171" s="31">
        <v>301.60000000000002</v>
      </c>
      <c r="M171" s="31">
        <v>10.63176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13017.45</v>
      </c>
      <c r="D172" s="40">
        <v>13073.166666666666</v>
      </c>
      <c r="E172" s="40">
        <v>12928.283333333333</v>
      </c>
      <c r="F172" s="40">
        <v>12839.116666666667</v>
      </c>
      <c r="G172" s="40">
        <v>12694.233333333334</v>
      </c>
      <c r="H172" s="40">
        <v>13162.333333333332</v>
      </c>
      <c r="I172" s="40">
        <v>13307.216666666667</v>
      </c>
      <c r="J172" s="40">
        <v>13396.383333333331</v>
      </c>
      <c r="K172" s="31">
        <v>13218.05</v>
      </c>
      <c r="L172" s="31">
        <v>12984</v>
      </c>
      <c r="M172" s="31">
        <v>5.0869999999999999E-2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40.9</v>
      </c>
      <c r="D173" s="40">
        <v>41</v>
      </c>
      <c r="E173" s="40">
        <v>40.75</v>
      </c>
      <c r="F173" s="40">
        <v>40.6</v>
      </c>
      <c r="G173" s="40">
        <v>40.35</v>
      </c>
      <c r="H173" s="40">
        <v>41.15</v>
      </c>
      <c r="I173" s="40">
        <v>41.4</v>
      </c>
      <c r="J173" s="40">
        <v>41.55</v>
      </c>
      <c r="K173" s="31">
        <v>41.25</v>
      </c>
      <c r="L173" s="31">
        <v>40.85</v>
      </c>
      <c r="M173" s="31">
        <v>337.38717000000003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219.4</v>
      </c>
      <c r="D174" s="40">
        <v>219.41666666666666</v>
      </c>
      <c r="E174" s="40">
        <v>216.98333333333332</v>
      </c>
      <c r="F174" s="40">
        <v>214.56666666666666</v>
      </c>
      <c r="G174" s="40">
        <v>212.13333333333333</v>
      </c>
      <c r="H174" s="40">
        <v>221.83333333333331</v>
      </c>
      <c r="I174" s="40">
        <v>224.26666666666665</v>
      </c>
      <c r="J174" s="40">
        <v>226.68333333333331</v>
      </c>
      <c r="K174" s="31">
        <v>221.85</v>
      </c>
      <c r="L174" s="31">
        <v>217</v>
      </c>
      <c r="M174" s="31">
        <v>59.571820000000002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148.65</v>
      </c>
      <c r="D175" s="40">
        <v>148.26666666666665</v>
      </c>
      <c r="E175" s="40">
        <v>147.5333333333333</v>
      </c>
      <c r="F175" s="40">
        <v>146.41666666666666</v>
      </c>
      <c r="G175" s="40">
        <v>145.68333333333331</v>
      </c>
      <c r="H175" s="40">
        <v>149.3833333333333</v>
      </c>
      <c r="I175" s="40">
        <v>150.11666666666665</v>
      </c>
      <c r="J175" s="40">
        <v>151.23333333333329</v>
      </c>
      <c r="K175" s="31">
        <v>149</v>
      </c>
      <c r="L175" s="31">
        <v>147.15</v>
      </c>
      <c r="M175" s="31">
        <v>24.712050000000001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2099.6999999999998</v>
      </c>
      <c r="D176" s="40">
        <v>2096.9333333333334</v>
      </c>
      <c r="E176" s="40">
        <v>2090.8166666666666</v>
      </c>
      <c r="F176" s="40">
        <v>2081.9333333333334</v>
      </c>
      <c r="G176" s="40">
        <v>2075.8166666666666</v>
      </c>
      <c r="H176" s="40">
        <v>2105.8166666666666</v>
      </c>
      <c r="I176" s="40">
        <v>2111.9333333333334</v>
      </c>
      <c r="J176" s="40">
        <v>2120.8166666666666</v>
      </c>
      <c r="K176" s="31">
        <v>2103.0500000000002</v>
      </c>
      <c r="L176" s="31">
        <v>2088.0500000000002</v>
      </c>
      <c r="M176" s="31">
        <v>30.999559999999999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988.7</v>
      </c>
      <c r="D177" s="40">
        <v>985.6</v>
      </c>
      <c r="E177" s="40">
        <v>979.7</v>
      </c>
      <c r="F177" s="40">
        <v>970.7</v>
      </c>
      <c r="G177" s="40">
        <v>964.80000000000007</v>
      </c>
      <c r="H177" s="40">
        <v>994.6</v>
      </c>
      <c r="I177" s="40">
        <v>1000.4999999999999</v>
      </c>
      <c r="J177" s="40">
        <v>1009.5</v>
      </c>
      <c r="K177" s="31">
        <v>991.5</v>
      </c>
      <c r="L177" s="31">
        <v>976.6</v>
      </c>
      <c r="M177" s="31">
        <v>9.9761799999999994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1052.6500000000001</v>
      </c>
      <c r="D178" s="40">
        <v>1048.3999999999999</v>
      </c>
      <c r="E178" s="40">
        <v>1040.2999999999997</v>
      </c>
      <c r="F178" s="40">
        <v>1027.9499999999998</v>
      </c>
      <c r="G178" s="40">
        <v>1019.8499999999997</v>
      </c>
      <c r="H178" s="40">
        <v>1060.7499999999998</v>
      </c>
      <c r="I178" s="40">
        <v>1068.8499999999997</v>
      </c>
      <c r="J178" s="40">
        <v>1081.1999999999998</v>
      </c>
      <c r="K178" s="31">
        <v>1056.5</v>
      </c>
      <c r="L178" s="31">
        <v>1036.05</v>
      </c>
      <c r="M178" s="31">
        <v>25.25938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7603.7</v>
      </c>
      <c r="D179" s="40">
        <v>7595.25</v>
      </c>
      <c r="E179" s="40">
        <v>7562.5</v>
      </c>
      <c r="F179" s="40">
        <v>7521.3</v>
      </c>
      <c r="G179" s="40">
        <v>7488.55</v>
      </c>
      <c r="H179" s="40">
        <v>7636.45</v>
      </c>
      <c r="I179" s="40">
        <v>7669.2</v>
      </c>
      <c r="J179" s="40">
        <v>7710.4</v>
      </c>
      <c r="K179" s="31">
        <v>7628</v>
      </c>
      <c r="L179" s="31">
        <v>7554.05</v>
      </c>
      <c r="M179" s="31">
        <v>0.53693999999999997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8009.35</v>
      </c>
      <c r="D180" s="40">
        <v>8009.666666666667</v>
      </c>
      <c r="E180" s="40">
        <v>7929.3333333333339</v>
      </c>
      <c r="F180" s="40">
        <v>7849.3166666666666</v>
      </c>
      <c r="G180" s="40">
        <v>7768.9833333333336</v>
      </c>
      <c r="H180" s="40">
        <v>8089.6833333333343</v>
      </c>
      <c r="I180" s="40">
        <v>8170.0166666666682</v>
      </c>
      <c r="J180" s="40">
        <v>8250.0333333333347</v>
      </c>
      <c r="K180" s="31">
        <v>8090</v>
      </c>
      <c r="L180" s="31">
        <v>7929.65</v>
      </c>
      <c r="M180" s="31">
        <v>0.20609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28070.400000000001</v>
      </c>
      <c r="D181" s="40">
        <v>28094.566666666666</v>
      </c>
      <c r="E181" s="40">
        <v>27775.833333333332</v>
      </c>
      <c r="F181" s="40">
        <v>27481.266666666666</v>
      </c>
      <c r="G181" s="40">
        <v>27162.533333333333</v>
      </c>
      <c r="H181" s="40">
        <v>28389.133333333331</v>
      </c>
      <c r="I181" s="40">
        <v>28707.866666666669</v>
      </c>
      <c r="J181" s="40">
        <v>29002.433333333331</v>
      </c>
      <c r="K181" s="31">
        <v>28413.3</v>
      </c>
      <c r="L181" s="31">
        <v>27800</v>
      </c>
      <c r="M181" s="31">
        <v>0.32129000000000002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1431.8</v>
      </c>
      <c r="D182" s="40">
        <v>1439.95</v>
      </c>
      <c r="E182" s="40">
        <v>1414.9</v>
      </c>
      <c r="F182" s="40">
        <v>1398</v>
      </c>
      <c r="G182" s="40">
        <v>1372.95</v>
      </c>
      <c r="H182" s="40">
        <v>1456.8500000000001</v>
      </c>
      <c r="I182" s="40">
        <v>1481.8999999999999</v>
      </c>
      <c r="J182" s="40">
        <v>1498.8000000000002</v>
      </c>
      <c r="K182" s="31">
        <v>1465</v>
      </c>
      <c r="L182" s="31">
        <v>1423.05</v>
      </c>
      <c r="M182" s="31">
        <v>11.05808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2006.85</v>
      </c>
      <c r="D183" s="40">
        <v>2015.5666666666666</v>
      </c>
      <c r="E183" s="40">
        <v>1992.3833333333332</v>
      </c>
      <c r="F183" s="40">
        <v>1977.9166666666665</v>
      </c>
      <c r="G183" s="40">
        <v>1954.7333333333331</v>
      </c>
      <c r="H183" s="40">
        <v>2030.0333333333333</v>
      </c>
      <c r="I183" s="40">
        <v>2053.2166666666667</v>
      </c>
      <c r="J183" s="40">
        <v>2067.6833333333334</v>
      </c>
      <c r="K183" s="31">
        <v>2038.75</v>
      </c>
      <c r="L183" s="31">
        <v>2001.1</v>
      </c>
      <c r="M183" s="31">
        <v>4.1049600000000002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429.1</v>
      </c>
      <c r="D184" s="40">
        <v>429.73333333333335</v>
      </c>
      <c r="E184" s="40">
        <v>427.66666666666669</v>
      </c>
      <c r="F184" s="40">
        <v>426.23333333333335</v>
      </c>
      <c r="G184" s="40">
        <v>424.16666666666669</v>
      </c>
      <c r="H184" s="40">
        <v>431.16666666666669</v>
      </c>
      <c r="I184" s="40">
        <v>433.23333333333329</v>
      </c>
      <c r="J184" s="40">
        <v>434.66666666666669</v>
      </c>
      <c r="K184" s="31">
        <v>431.8</v>
      </c>
      <c r="L184" s="31">
        <v>428.3</v>
      </c>
      <c r="M184" s="31">
        <v>128.31125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125.35</v>
      </c>
      <c r="D185" s="40">
        <v>125.63333333333333</v>
      </c>
      <c r="E185" s="40">
        <v>124.01666666666665</v>
      </c>
      <c r="F185" s="40">
        <v>122.68333333333332</v>
      </c>
      <c r="G185" s="40">
        <v>121.06666666666665</v>
      </c>
      <c r="H185" s="40">
        <v>126.96666666666665</v>
      </c>
      <c r="I185" s="40">
        <v>128.58333333333331</v>
      </c>
      <c r="J185" s="40">
        <v>129.91666666666666</v>
      </c>
      <c r="K185" s="31">
        <v>127.25</v>
      </c>
      <c r="L185" s="31">
        <v>124.3</v>
      </c>
      <c r="M185" s="31">
        <v>223.03326999999999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683</v>
      </c>
      <c r="D186" s="40">
        <v>680.44999999999993</v>
      </c>
      <c r="E186" s="40">
        <v>671.54999999999984</v>
      </c>
      <c r="F186" s="40">
        <v>660.09999999999991</v>
      </c>
      <c r="G186" s="40">
        <v>651.19999999999982</v>
      </c>
      <c r="H186" s="40">
        <v>691.89999999999986</v>
      </c>
      <c r="I186" s="40">
        <v>700.8</v>
      </c>
      <c r="J186" s="40">
        <v>712.24999999999989</v>
      </c>
      <c r="K186" s="31">
        <v>689.35</v>
      </c>
      <c r="L186" s="31">
        <v>669</v>
      </c>
      <c r="M186" s="31">
        <v>77.44032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521.25</v>
      </c>
      <c r="D187" s="40">
        <v>523.51666666666677</v>
      </c>
      <c r="E187" s="40">
        <v>517.63333333333355</v>
      </c>
      <c r="F187" s="40">
        <v>514.01666666666677</v>
      </c>
      <c r="G187" s="40">
        <v>508.13333333333355</v>
      </c>
      <c r="H187" s="40">
        <v>527.13333333333355</v>
      </c>
      <c r="I187" s="40">
        <v>533.01666666666677</v>
      </c>
      <c r="J187" s="40">
        <v>536.63333333333355</v>
      </c>
      <c r="K187" s="31">
        <v>529.4</v>
      </c>
      <c r="L187" s="31">
        <v>519.9</v>
      </c>
      <c r="M187" s="31">
        <v>12.108269999999999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583.85</v>
      </c>
      <c r="D188" s="40">
        <v>581.38333333333333</v>
      </c>
      <c r="E188" s="40">
        <v>577.61666666666667</v>
      </c>
      <c r="F188" s="40">
        <v>571.38333333333333</v>
      </c>
      <c r="G188" s="40">
        <v>567.61666666666667</v>
      </c>
      <c r="H188" s="40">
        <v>587.61666666666667</v>
      </c>
      <c r="I188" s="40">
        <v>591.38333333333333</v>
      </c>
      <c r="J188" s="40">
        <v>597.61666666666667</v>
      </c>
      <c r="K188" s="31">
        <v>585.15</v>
      </c>
      <c r="L188" s="31">
        <v>575.15</v>
      </c>
      <c r="M188" s="31">
        <v>4.9078799999999996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610</v>
      </c>
      <c r="D189" s="40">
        <v>606.88333333333333</v>
      </c>
      <c r="E189" s="40">
        <v>602.76666666666665</v>
      </c>
      <c r="F189" s="40">
        <v>595.5333333333333</v>
      </c>
      <c r="G189" s="40">
        <v>591.41666666666663</v>
      </c>
      <c r="H189" s="40">
        <v>614.11666666666667</v>
      </c>
      <c r="I189" s="40">
        <v>618.23333333333323</v>
      </c>
      <c r="J189" s="40">
        <v>625.4666666666667</v>
      </c>
      <c r="K189" s="31">
        <v>611</v>
      </c>
      <c r="L189" s="31">
        <v>599.65</v>
      </c>
      <c r="M189" s="31">
        <v>20.050830000000001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782.95</v>
      </c>
      <c r="D190" s="40">
        <v>780.11666666666679</v>
      </c>
      <c r="E190" s="40">
        <v>775.13333333333355</v>
      </c>
      <c r="F190" s="40">
        <v>767.31666666666672</v>
      </c>
      <c r="G190" s="40">
        <v>762.33333333333348</v>
      </c>
      <c r="H190" s="40">
        <v>787.93333333333362</v>
      </c>
      <c r="I190" s="40">
        <v>792.91666666666674</v>
      </c>
      <c r="J190" s="40">
        <v>800.73333333333369</v>
      </c>
      <c r="K190" s="31">
        <v>785.1</v>
      </c>
      <c r="L190" s="31">
        <v>772.3</v>
      </c>
      <c r="M190" s="31">
        <v>19.011150000000001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3187.55</v>
      </c>
      <c r="D191" s="40">
        <v>3192.1833333333329</v>
      </c>
      <c r="E191" s="40">
        <v>3170.3666666666659</v>
      </c>
      <c r="F191" s="40">
        <v>3153.1833333333329</v>
      </c>
      <c r="G191" s="40">
        <v>3131.3666666666659</v>
      </c>
      <c r="H191" s="40">
        <v>3209.3666666666659</v>
      </c>
      <c r="I191" s="40">
        <v>3231.1833333333325</v>
      </c>
      <c r="J191" s="40">
        <v>3248.3666666666659</v>
      </c>
      <c r="K191" s="31">
        <v>3214</v>
      </c>
      <c r="L191" s="31">
        <v>3175</v>
      </c>
      <c r="M191" s="31">
        <v>18.093389999999999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772.85</v>
      </c>
      <c r="D192" s="40">
        <v>773.48333333333323</v>
      </c>
      <c r="E192" s="40">
        <v>766.06666666666649</v>
      </c>
      <c r="F192" s="40">
        <v>759.2833333333333</v>
      </c>
      <c r="G192" s="40">
        <v>751.86666666666656</v>
      </c>
      <c r="H192" s="40">
        <v>780.26666666666642</v>
      </c>
      <c r="I192" s="40">
        <v>787.68333333333317</v>
      </c>
      <c r="J192" s="40">
        <v>794.46666666666636</v>
      </c>
      <c r="K192" s="31">
        <v>780.9</v>
      </c>
      <c r="L192" s="31">
        <v>766.7</v>
      </c>
      <c r="M192" s="31">
        <v>15.00414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4307.6499999999996</v>
      </c>
      <c r="D193" s="40">
        <v>4323.8666666666659</v>
      </c>
      <c r="E193" s="40">
        <v>4274.7833333333319</v>
      </c>
      <c r="F193" s="40">
        <v>4241.9166666666661</v>
      </c>
      <c r="G193" s="40">
        <v>4192.8333333333321</v>
      </c>
      <c r="H193" s="40">
        <v>4356.7333333333318</v>
      </c>
      <c r="I193" s="40">
        <v>4405.8166666666657</v>
      </c>
      <c r="J193" s="40">
        <v>4438.6833333333316</v>
      </c>
      <c r="K193" s="31">
        <v>4372.95</v>
      </c>
      <c r="L193" s="31">
        <v>4291</v>
      </c>
      <c r="M193" s="31">
        <v>1.6122399999999999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310.95</v>
      </c>
      <c r="D194" s="40">
        <v>310.45</v>
      </c>
      <c r="E194" s="40">
        <v>308.64999999999998</v>
      </c>
      <c r="F194" s="40">
        <v>306.34999999999997</v>
      </c>
      <c r="G194" s="40">
        <v>304.54999999999995</v>
      </c>
      <c r="H194" s="40">
        <v>312.75</v>
      </c>
      <c r="I194" s="40">
        <v>314.55000000000007</v>
      </c>
      <c r="J194" s="40">
        <v>316.85000000000002</v>
      </c>
      <c r="K194" s="31">
        <v>312.25</v>
      </c>
      <c r="L194" s="31">
        <v>308.14999999999998</v>
      </c>
      <c r="M194" s="31">
        <v>257.36308000000002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124.05</v>
      </c>
      <c r="D195" s="40">
        <v>124.08333333333333</v>
      </c>
      <c r="E195" s="40">
        <v>122.91666666666666</v>
      </c>
      <c r="F195" s="40">
        <v>121.78333333333333</v>
      </c>
      <c r="G195" s="40">
        <v>120.61666666666666</v>
      </c>
      <c r="H195" s="40">
        <v>125.21666666666665</v>
      </c>
      <c r="I195" s="40">
        <v>126.38333333333331</v>
      </c>
      <c r="J195" s="40">
        <v>127.51666666666665</v>
      </c>
      <c r="K195" s="31">
        <v>125.25</v>
      </c>
      <c r="L195" s="31">
        <v>122.95</v>
      </c>
      <c r="M195" s="31">
        <v>193.16578000000001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1228.75</v>
      </c>
      <c r="D196" s="40">
        <v>1231.7666666666667</v>
      </c>
      <c r="E196" s="40">
        <v>1220.0833333333333</v>
      </c>
      <c r="F196" s="40">
        <v>1211.4166666666665</v>
      </c>
      <c r="G196" s="40">
        <v>1199.7333333333331</v>
      </c>
      <c r="H196" s="40">
        <v>1240.4333333333334</v>
      </c>
      <c r="I196" s="40">
        <v>1252.1166666666668</v>
      </c>
      <c r="J196" s="40">
        <v>1260.7833333333335</v>
      </c>
      <c r="K196" s="31">
        <v>1243.45</v>
      </c>
      <c r="L196" s="31">
        <v>1223.0999999999999</v>
      </c>
      <c r="M196" s="31">
        <v>79.155280000000005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1050.1500000000001</v>
      </c>
      <c r="D197" s="40">
        <v>1053.3833333333334</v>
      </c>
      <c r="E197" s="40">
        <v>1044.7666666666669</v>
      </c>
      <c r="F197" s="40">
        <v>1039.3833333333334</v>
      </c>
      <c r="G197" s="40">
        <v>1030.7666666666669</v>
      </c>
      <c r="H197" s="40">
        <v>1058.7666666666669</v>
      </c>
      <c r="I197" s="40">
        <v>1067.3833333333332</v>
      </c>
      <c r="J197" s="40">
        <v>1072.7666666666669</v>
      </c>
      <c r="K197" s="31">
        <v>1062</v>
      </c>
      <c r="L197" s="31">
        <v>1048</v>
      </c>
      <c r="M197" s="31">
        <v>19.08081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1110.55</v>
      </c>
      <c r="D198" s="40">
        <v>1108.3333333333333</v>
      </c>
      <c r="E198" s="40">
        <v>1102.2166666666665</v>
      </c>
      <c r="F198" s="40">
        <v>1093.8833333333332</v>
      </c>
      <c r="G198" s="40">
        <v>1087.7666666666664</v>
      </c>
      <c r="H198" s="40">
        <v>1116.6666666666665</v>
      </c>
      <c r="I198" s="40">
        <v>1122.7833333333333</v>
      </c>
      <c r="J198" s="40">
        <v>1131.1166666666666</v>
      </c>
      <c r="K198" s="31">
        <v>1114.45</v>
      </c>
      <c r="L198" s="31">
        <v>1100</v>
      </c>
      <c r="M198" s="31">
        <v>2.9813000000000001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1724.25</v>
      </c>
      <c r="D199" s="40">
        <v>1725.5666666666666</v>
      </c>
      <c r="E199" s="40">
        <v>1716.1333333333332</v>
      </c>
      <c r="F199" s="40">
        <v>1708.0166666666667</v>
      </c>
      <c r="G199" s="40">
        <v>1698.5833333333333</v>
      </c>
      <c r="H199" s="40">
        <v>1733.6833333333332</v>
      </c>
      <c r="I199" s="40">
        <v>1743.1166666666666</v>
      </c>
      <c r="J199" s="40">
        <v>1751.2333333333331</v>
      </c>
      <c r="K199" s="31">
        <v>1735</v>
      </c>
      <c r="L199" s="31">
        <v>1717.45</v>
      </c>
      <c r="M199" s="31">
        <v>7.9791299999999996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3015.45</v>
      </c>
      <c r="D200" s="40">
        <v>3032.85</v>
      </c>
      <c r="E200" s="40">
        <v>2980.1</v>
      </c>
      <c r="F200" s="40">
        <v>2944.75</v>
      </c>
      <c r="G200" s="40">
        <v>2892</v>
      </c>
      <c r="H200" s="40">
        <v>3068.2</v>
      </c>
      <c r="I200" s="40">
        <v>3120.95</v>
      </c>
      <c r="J200" s="40">
        <v>3156.2999999999997</v>
      </c>
      <c r="K200" s="31">
        <v>3085.6</v>
      </c>
      <c r="L200" s="31">
        <v>2997.5</v>
      </c>
      <c r="M200" s="31">
        <v>3.8424100000000001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474.65</v>
      </c>
      <c r="D201" s="40">
        <v>473.16666666666669</v>
      </c>
      <c r="E201" s="40">
        <v>469.48333333333335</v>
      </c>
      <c r="F201" s="40">
        <v>464.31666666666666</v>
      </c>
      <c r="G201" s="40">
        <v>460.63333333333333</v>
      </c>
      <c r="H201" s="40">
        <v>478.33333333333337</v>
      </c>
      <c r="I201" s="40">
        <v>482.01666666666665</v>
      </c>
      <c r="J201" s="40">
        <v>487.18333333333339</v>
      </c>
      <c r="K201" s="31">
        <v>476.85</v>
      </c>
      <c r="L201" s="31">
        <v>468</v>
      </c>
      <c r="M201" s="31">
        <v>11.314159999999999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926.8</v>
      </c>
      <c r="D202" s="40">
        <v>921.4666666666667</v>
      </c>
      <c r="E202" s="40">
        <v>906.23333333333335</v>
      </c>
      <c r="F202" s="40">
        <v>885.66666666666663</v>
      </c>
      <c r="G202" s="40">
        <v>870.43333333333328</v>
      </c>
      <c r="H202" s="40">
        <v>942.03333333333342</v>
      </c>
      <c r="I202" s="40">
        <v>957.26666666666677</v>
      </c>
      <c r="J202" s="40">
        <v>977.83333333333348</v>
      </c>
      <c r="K202" s="31">
        <v>936.7</v>
      </c>
      <c r="L202" s="31">
        <v>900.9</v>
      </c>
      <c r="M202" s="31">
        <v>8.4210200000000004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831.95</v>
      </c>
      <c r="D203" s="40">
        <v>829.61666666666667</v>
      </c>
      <c r="E203" s="40">
        <v>825.43333333333339</v>
      </c>
      <c r="F203" s="40">
        <v>818.91666666666674</v>
      </c>
      <c r="G203" s="40">
        <v>814.73333333333346</v>
      </c>
      <c r="H203" s="40">
        <v>836.13333333333333</v>
      </c>
      <c r="I203" s="40">
        <v>840.31666666666649</v>
      </c>
      <c r="J203" s="40">
        <v>846.83333333333326</v>
      </c>
      <c r="K203" s="31">
        <v>833.8</v>
      </c>
      <c r="L203" s="31">
        <v>823.1</v>
      </c>
      <c r="M203" s="31">
        <v>26.104710000000001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7128.85</v>
      </c>
      <c r="D204" s="40">
        <v>7123.2666666666664</v>
      </c>
      <c r="E204" s="40">
        <v>7086.5333333333328</v>
      </c>
      <c r="F204" s="40">
        <v>7044.2166666666662</v>
      </c>
      <c r="G204" s="40">
        <v>7007.4833333333327</v>
      </c>
      <c r="H204" s="40">
        <v>7165.583333333333</v>
      </c>
      <c r="I204" s="40">
        <v>7202.3166666666666</v>
      </c>
      <c r="J204" s="40">
        <v>7244.6333333333332</v>
      </c>
      <c r="K204" s="31">
        <v>7160</v>
      </c>
      <c r="L204" s="31">
        <v>7080.95</v>
      </c>
      <c r="M204" s="31">
        <v>3.7286700000000002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37</v>
      </c>
      <c r="D205" s="40">
        <v>37.066666666666663</v>
      </c>
      <c r="E205" s="40">
        <v>36.833333333333329</v>
      </c>
      <c r="F205" s="40">
        <v>36.666666666666664</v>
      </c>
      <c r="G205" s="40">
        <v>36.43333333333333</v>
      </c>
      <c r="H205" s="40">
        <v>37.233333333333327</v>
      </c>
      <c r="I205" s="40">
        <v>37.466666666666661</v>
      </c>
      <c r="J205" s="40">
        <v>37.633333333333326</v>
      </c>
      <c r="K205" s="31">
        <v>37.299999999999997</v>
      </c>
      <c r="L205" s="31">
        <v>36.9</v>
      </c>
      <c r="M205" s="31">
        <v>64.386759999999995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1428.7</v>
      </c>
      <c r="D206" s="40">
        <v>1432.6333333333332</v>
      </c>
      <c r="E206" s="40">
        <v>1421.0666666666664</v>
      </c>
      <c r="F206" s="40">
        <v>1413.4333333333332</v>
      </c>
      <c r="G206" s="40">
        <v>1401.8666666666663</v>
      </c>
      <c r="H206" s="40">
        <v>1440.2666666666664</v>
      </c>
      <c r="I206" s="40">
        <v>1451.833333333333</v>
      </c>
      <c r="J206" s="40">
        <v>1459.4666666666665</v>
      </c>
      <c r="K206" s="31">
        <v>1444.2</v>
      </c>
      <c r="L206" s="31">
        <v>1425</v>
      </c>
      <c r="M206" s="31">
        <v>1.2228000000000001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651.29999999999995</v>
      </c>
      <c r="D207" s="40">
        <v>654.55000000000007</v>
      </c>
      <c r="E207" s="40">
        <v>646.10000000000014</v>
      </c>
      <c r="F207" s="40">
        <v>640.90000000000009</v>
      </c>
      <c r="G207" s="40">
        <v>632.45000000000016</v>
      </c>
      <c r="H207" s="40">
        <v>659.75000000000011</v>
      </c>
      <c r="I207" s="40">
        <v>668.20000000000016</v>
      </c>
      <c r="J207" s="40">
        <v>673.40000000000009</v>
      </c>
      <c r="K207" s="31">
        <v>663</v>
      </c>
      <c r="L207" s="31">
        <v>649.35</v>
      </c>
      <c r="M207" s="31">
        <v>8.3825199999999995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258.75</v>
      </c>
      <c r="D208" s="40">
        <v>259.66666666666669</v>
      </c>
      <c r="E208" s="40">
        <v>257.33333333333337</v>
      </c>
      <c r="F208" s="40">
        <v>255.91666666666669</v>
      </c>
      <c r="G208" s="40">
        <v>253.58333333333337</v>
      </c>
      <c r="H208" s="40">
        <v>261.08333333333337</v>
      </c>
      <c r="I208" s="40">
        <v>263.41666666666674</v>
      </c>
      <c r="J208" s="40">
        <v>264.83333333333337</v>
      </c>
      <c r="K208" s="31">
        <v>262</v>
      </c>
      <c r="L208" s="31">
        <v>258.25</v>
      </c>
      <c r="M208" s="31">
        <v>2.3132100000000002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787</v>
      </c>
      <c r="D209" s="40">
        <v>790.66666666666663</v>
      </c>
      <c r="E209" s="40">
        <v>777.33333333333326</v>
      </c>
      <c r="F209" s="40">
        <v>767.66666666666663</v>
      </c>
      <c r="G209" s="40">
        <v>754.33333333333326</v>
      </c>
      <c r="H209" s="40">
        <v>800.33333333333326</v>
      </c>
      <c r="I209" s="40">
        <v>813.66666666666652</v>
      </c>
      <c r="J209" s="40">
        <v>823.33333333333326</v>
      </c>
      <c r="K209" s="31">
        <v>804</v>
      </c>
      <c r="L209" s="31">
        <v>781</v>
      </c>
      <c r="M209" s="31">
        <v>5.2172200000000002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271.14999999999998</v>
      </c>
      <c r="D210" s="40">
        <v>271.89999999999998</v>
      </c>
      <c r="E210" s="40">
        <v>269.89999999999998</v>
      </c>
      <c r="F210" s="40">
        <v>268.64999999999998</v>
      </c>
      <c r="G210" s="40">
        <v>266.64999999999998</v>
      </c>
      <c r="H210" s="40">
        <v>273.14999999999998</v>
      </c>
      <c r="I210" s="40">
        <v>275.14999999999998</v>
      </c>
      <c r="J210" s="40">
        <v>276.39999999999998</v>
      </c>
      <c r="K210" s="31">
        <v>273.89999999999998</v>
      </c>
      <c r="L210" s="31">
        <v>270.64999999999998</v>
      </c>
      <c r="M210" s="31">
        <v>29.27619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8.85</v>
      </c>
      <c r="D211" s="40">
        <v>8.9166666666666661</v>
      </c>
      <c r="E211" s="40">
        <v>8.7333333333333325</v>
      </c>
      <c r="F211" s="40">
        <v>8.6166666666666671</v>
      </c>
      <c r="G211" s="40">
        <v>8.4333333333333336</v>
      </c>
      <c r="H211" s="40">
        <v>9.0333333333333314</v>
      </c>
      <c r="I211" s="40">
        <v>9.216666666666665</v>
      </c>
      <c r="J211" s="40">
        <v>9.3333333333333304</v>
      </c>
      <c r="K211" s="31">
        <v>9.1</v>
      </c>
      <c r="L211" s="31">
        <v>8.8000000000000007</v>
      </c>
      <c r="M211" s="31">
        <v>984.28363999999999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1033.5</v>
      </c>
      <c r="D212" s="40">
        <v>1029.4166666666667</v>
      </c>
      <c r="E212" s="40">
        <v>1020.9833333333336</v>
      </c>
      <c r="F212" s="40">
        <v>1008.4666666666668</v>
      </c>
      <c r="G212" s="40">
        <v>1000.0333333333336</v>
      </c>
      <c r="H212" s="40">
        <v>1041.9333333333334</v>
      </c>
      <c r="I212" s="40">
        <v>1050.3666666666663</v>
      </c>
      <c r="J212" s="40">
        <v>1062.8833333333334</v>
      </c>
      <c r="K212" s="31">
        <v>1037.8499999999999</v>
      </c>
      <c r="L212" s="31">
        <v>1016.9</v>
      </c>
      <c r="M212" s="31">
        <v>16.409179999999999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2217.9499999999998</v>
      </c>
      <c r="D213" s="40">
        <v>2215.2833333333333</v>
      </c>
      <c r="E213" s="40">
        <v>2203.7666666666664</v>
      </c>
      <c r="F213" s="40">
        <v>2189.583333333333</v>
      </c>
      <c r="G213" s="40">
        <v>2178.0666666666662</v>
      </c>
      <c r="H213" s="40">
        <v>2229.4666666666667</v>
      </c>
      <c r="I213" s="40">
        <v>2240.983333333334</v>
      </c>
      <c r="J213" s="40">
        <v>2255.166666666667</v>
      </c>
      <c r="K213" s="31">
        <v>2226.8000000000002</v>
      </c>
      <c r="L213" s="31">
        <v>2201.1</v>
      </c>
      <c r="M213" s="31">
        <v>0.41626000000000002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524.85</v>
      </c>
      <c r="D214" s="40">
        <v>525.65</v>
      </c>
      <c r="E214" s="40">
        <v>521.79999999999995</v>
      </c>
      <c r="F214" s="40">
        <v>518.75</v>
      </c>
      <c r="G214" s="40">
        <v>514.9</v>
      </c>
      <c r="H214" s="40">
        <v>528.69999999999993</v>
      </c>
      <c r="I214" s="40">
        <v>532.55000000000007</v>
      </c>
      <c r="J214" s="40">
        <v>535.59999999999991</v>
      </c>
      <c r="K214" s="40">
        <v>529.5</v>
      </c>
      <c r="L214" s="40">
        <v>522.6</v>
      </c>
      <c r="M214" s="40">
        <v>41.723579999999998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13</v>
      </c>
      <c r="D215" s="40">
        <v>13.066666666666668</v>
      </c>
      <c r="E215" s="40">
        <v>12.883333333333336</v>
      </c>
      <c r="F215" s="40">
        <v>12.766666666666667</v>
      </c>
      <c r="G215" s="40">
        <v>12.583333333333336</v>
      </c>
      <c r="H215" s="40">
        <v>13.183333333333337</v>
      </c>
      <c r="I215" s="40">
        <v>13.366666666666671</v>
      </c>
      <c r="J215" s="40">
        <v>13.483333333333338</v>
      </c>
      <c r="K215" s="40">
        <v>13.25</v>
      </c>
      <c r="L215" s="40">
        <v>12.95</v>
      </c>
      <c r="M215" s="40">
        <v>1014.54204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214.55</v>
      </c>
      <c r="D216" s="40">
        <v>214.85</v>
      </c>
      <c r="E216" s="40">
        <v>213.1</v>
      </c>
      <c r="F216" s="40">
        <v>211.65</v>
      </c>
      <c r="G216" s="40">
        <v>209.9</v>
      </c>
      <c r="H216" s="40">
        <v>216.29999999999998</v>
      </c>
      <c r="I216" s="40">
        <v>218.04999999999998</v>
      </c>
      <c r="J216" s="40">
        <v>219.49999999999997</v>
      </c>
      <c r="K216" s="40">
        <v>216.6</v>
      </c>
      <c r="L216" s="40">
        <v>213.4</v>
      </c>
      <c r="M216" s="40">
        <v>38.016260000000003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4"/>
      <c r="B1" s="375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44391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7" t="s">
        <v>16</v>
      </c>
      <c r="B9" s="369" t="s">
        <v>18</v>
      </c>
      <c r="C9" s="373" t="s">
        <v>20</v>
      </c>
      <c r="D9" s="373" t="s">
        <v>21</v>
      </c>
      <c r="E9" s="364" t="s">
        <v>22</v>
      </c>
      <c r="F9" s="365"/>
      <c r="G9" s="366"/>
      <c r="H9" s="364" t="s">
        <v>23</v>
      </c>
      <c r="I9" s="365"/>
      <c r="J9" s="366"/>
      <c r="K9" s="26"/>
      <c r="L9" s="27"/>
      <c r="M9" s="55"/>
      <c r="N9" s="1"/>
      <c r="O9" s="1"/>
    </row>
    <row r="10" spans="1:15" ht="42.75" customHeight="1">
      <c r="A10" s="371"/>
      <c r="B10" s="372"/>
      <c r="C10" s="372"/>
      <c r="D10" s="37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24242.05</v>
      </c>
      <c r="D11" s="40">
        <v>24297.716666666664</v>
      </c>
      <c r="E11" s="40">
        <v>24095.433333333327</v>
      </c>
      <c r="F11" s="40">
        <v>23948.816666666662</v>
      </c>
      <c r="G11" s="40">
        <v>23746.533333333326</v>
      </c>
      <c r="H11" s="40">
        <v>24444.333333333328</v>
      </c>
      <c r="I11" s="40">
        <v>24646.616666666661</v>
      </c>
      <c r="J11" s="40">
        <v>24793.23333333333</v>
      </c>
      <c r="K11" s="31">
        <v>24500</v>
      </c>
      <c r="L11" s="31">
        <v>24151.1</v>
      </c>
      <c r="M11" s="31">
        <v>1.702E-2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1787.05</v>
      </c>
      <c r="D12" s="40">
        <v>1768.8666666666668</v>
      </c>
      <c r="E12" s="40">
        <v>1733.7333333333336</v>
      </c>
      <c r="F12" s="40">
        <v>1680.4166666666667</v>
      </c>
      <c r="G12" s="40">
        <v>1645.2833333333335</v>
      </c>
      <c r="H12" s="40">
        <v>1822.1833333333336</v>
      </c>
      <c r="I12" s="40">
        <v>1857.3166666666668</v>
      </c>
      <c r="J12" s="40">
        <v>1910.6333333333337</v>
      </c>
      <c r="K12" s="31">
        <v>1804</v>
      </c>
      <c r="L12" s="31">
        <v>1715.55</v>
      </c>
      <c r="M12" s="31">
        <v>2.3512900000000001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1912.3</v>
      </c>
      <c r="D13" s="40">
        <v>1924.1000000000001</v>
      </c>
      <c r="E13" s="40">
        <v>1888.2000000000003</v>
      </c>
      <c r="F13" s="40">
        <v>1864.1000000000001</v>
      </c>
      <c r="G13" s="40">
        <v>1828.2000000000003</v>
      </c>
      <c r="H13" s="40">
        <v>1948.2000000000003</v>
      </c>
      <c r="I13" s="40">
        <v>1984.1000000000004</v>
      </c>
      <c r="J13" s="40">
        <v>2008.2000000000003</v>
      </c>
      <c r="K13" s="31">
        <v>1960</v>
      </c>
      <c r="L13" s="31">
        <v>1900</v>
      </c>
      <c r="M13" s="31">
        <v>0.17043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2084.8000000000002</v>
      </c>
      <c r="D14" s="40">
        <v>2082.3333333333335</v>
      </c>
      <c r="E14" s="40">
        <v>2072.9666666666672</v>
      </c>
      <c r="F14" s="40">
        <v>2061.1333333333337</v>
      </c>
      <c r="G14" s="40">
        <v>2051.7666666666673</v>
      </c>
      <c r="H14" s="40">
        <v>2094.166666666667</v>
      </c>
      <c r="I14" s="40">
        <v>2103.5333333333328</v>
      </c>
      <c r="J14" s="40">
        <v>2115.3666666666668</v>
      </c>
      <c r="K14" s="31">
        <v>2091.6999999999998</v>
      </c>
      <c r="L14" s="31">
        <v>2070.5</v>
      </c>
      <c r="M14" s="31">
        <v>4.2043699999999999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2118.85</v>
      </c>
      <c r="D15" s="40">
        <v>2103.9333333333329</v>
      </c>
      <c r="E15" s="40">
        <v>2074.766666666666</v>
      </c>
      <c r="F15" s="40">
        <v>2030.6833333333329</v>
      </c>
      <c r="G15" s="40">
        <v>2001.516666666666</v>
      </c>
      <c r="H15" s="40">
        <v>2148.016666666666</v>
      </c>
      <c r="I15" s="40">
        <v>2177.1833333333329</v>
      </c>
      <c r="J15" s="40">
        <v>2221.266666666666</v>
      </c>
      <c r="K15" s="31">
        <v>2133.1</v>
      </c>
      <c r="L15" s="31">
        <v>2059.85</v>
      </c>
      <c r="M15" s="31">
        <v>0.44649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1490.75</v>
      </c>
      <c r="D16" s="40">
        <v>1496.7333333333333</v>
      </c>
      <c r="E16" s="40">
        <v>1474.0166666666667</v>
      </c>
      <c r="F16" s="40">
        <v>1457.2833333333333</v>
      </c>
      <c r="G16" s="40">
        <v>1434.5666666666666</v>
      </c>
      <c r="H16" s="40">
        <v>1513.4666666666667</v>
      </c>
      <c r="I16" s="40">
        <v>1536.1833333333334</v>
      </c>
      <c r="J16" s="40">
        <v>1552.9166666666667</v>
      </c>
      <c r="K16" s="31">
        <v>1519.45</v>
      </c>
      <c r="L16" s="31">
        <v>1480</v>
      </c>
      <c r="M16" s="31">
        <v>2.2746900000000001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1181.7</v>
      </c>
      <c r="D17" s="40">
        <v>1187.25</v>
      </c>
      <c r="E17" s="40">
        <v>1172.5</v>
      </c>
      <c r="F17" s="40">
        <v>1163.3</v>
      </c>
      <c r="G17" s="40">
        <v>1148.55</v>
      </c>
      <c r="H17" s="40">
        <v>1196.45</v>
      </c>
      <c r="I17" s="40">
        <v>1211.2</v>
      </c>
      <c r="J17" s="40">
        <v>1220.4000000000001</v>
      </c>
      <c r="K17" s="31">
        <v>1202</v>
      </c>
      <c r="L17" s="31">
        <v>1178.05</v>
      </c>
      <c r="M17" s="31">
        <v>7.7796599999999998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718.3</v>
      </c>
      <c r="D18" s="40">
        <v>719.35</v>
      </c>
      <c r="E18" s="40">
        <v>714.95</v>
      </c>
      <c r="F18" s="40">
        <v>711.6</v>
      </c>
      <c r="G18" s="40">
        <v>707.2</v>
      </c>
      <c r="H18" s="40">
        <v>722.7</v>
      </c>
      <c r="I18" s="40">
        <v>727.09999999999991</v>
      </c>
      <c r="J18" s="40">
        <v>730.45</v>
      </c>
      <c r="K18" s="31">
        <v>723.75</v>
      </c>
      <c r="L18" s="31">
        <v>716</v>
      </c>
      <c r="M18" s="31">
        <v>1.1071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857.2</v>
      </c>
      <c r="D19" s="40">
        <v>855.06666666666661</v>
      </c>
      <c r="E19" s="40">
        <v>850.13333333333321</v>
      </c>
      <c r="F19" s="40">
        <v>843.06666666666661</v>
      </c>
      <c r="G19" s="40">
        <v>838.13333333333321</v>
      </c>
      <c r="H19" s="40">
        <v>862.13333333333321</v>
      </c>
      <c r="I19" s="40">
        <v>867.06666666666661</v>
      </c>
      <c r="J19" s="40">
        <v>874.13333333333321</v>
      </c>
      <c r="K19" s="31">
        <v>860</v>
      </c>
      <c r="L19" s="31">
        <v>848</v>
      </c>
      <c r="M19" s="31">
        <v>5.5175900000000002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2887.05</v>
      </c>
      <c r="D20" s="40">
        <v>2901.3666666666668</v>
      </c>
      <c r="E20" s="40">
        <v>2858.1833333333334</v>
      </c>
      <c r="F20" s="40">
        <v>2829.3166666666666</v>
      </c>
      <c r="G20" s="40">
        <v>2786.1333333333332</v>
      </c>
      <c r="H20" s="40">
        <v>2930.2333333333336</v>
      </c>
      <c r="I20" s="40">
        <v>2973.416666666667</v>
      </c>
      <c r="J20" s="40">
        <v>3002.2833333333338</v>
      </c>
      <c r="K20" s="31">
        <v>2944.55</v>
      </c>
      <c r="L20" s="31">
        <v>2872.5</v>
      </c>
      <c r="M20" s="31">
        <v>0.17727000000000001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17400.45</v>
      </c>
      <c r="D21" s="40">
        <v>17353.833333333332</v>
      </c>
      <c r="E21" s="40">
        <v>17266.666666666664</v>
      </c>
      <c r="F21" s="40">
        <v>17132.883333333331</v>
      </c>
      <c r="G21" s="40">
        <v>17045.716666666664</v>
      </c>
      <c r="H21" s="40">
        <v>17487.616666666665</v>
      </c>
      <c r="I21" s="40">
        <v>17574.783333333329</v>
      </c>
      <c r="J21" s="40">
        <v>17708.566666666666</v>
      </c>
      <c r="K21" s="31">
        <v>17441</v>
      </c>
      <c r="L21" s="31">
        <v>17220.05</v>
      </c>
      <c r="M21" s="31">
        <v>0.15861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1417.7</v>
      </c>
      <c r="D22" s="40">
        <v>1411.9666666666665</v>
      </c>
      <c r="E22" s="40">
        <v>1390.9333333333329</v>
      </c>
      <c r="F22" s="40">
        <v>1364.1666666666665</v>
      </c>
      <c r="G22" s="40">
        <v>1343.133333333333</v>
      </c>
      <c r="H22" s="40">
        <v>1438.7333333333329</v>
      </c>
      <c r="I22" s="40">
        <v>1459.7666666666662</v>
      </c>
      <c r="J22" s="40">
        <v>1486.5333333333328</v>
      </c>
      <c r="K22" s="31">
        <v>1433</v>
      </c>
      <c r="L22" s="31">
        <v>1385.2</v>
      </c>
      <c r="M22" s="31">
        <v>41.579549999999998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989.2</v>
      </c>
      <c r="D23" s="40">
        <v>994.91666666666663</v>
      </c>
      <c r="E23" s="40">
        <v>974.08333333333326</v>
      </c>
      <c r="F23" s="40">
        <v>958.96666666666658</v>
      </c>
      <c r="G23" s="40">
        <v>938.13333333333321</v>
      </c>
      <c r="H23" s="40">
        <v>1010.0333333333333</v>
      </c>
      <c r="I23" s="40">
        <v>1030.8666666666666</v>
      </c>
      <c r="J23" s="40">
        <v>1045.9833333333333</v>
      </c>
      <c r="K23" s="31">
        <v>1015.75</v>
      </c>
      <c r="L23" s="31">
        <v>979.8</v>
      </c>
      <c r="M23" s="31">
        <v>1.0969599999999999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704</v>
      </c>
      <c r="D24" s="40">
        <v>708.9666666666667</v>
      </c>
      <c r="E24" s="40">
        <v>697.03333333333342</v>
      </c>
      <c r="F24" s="40">
        <v>690.06666666666672</v>
      </c>
      <c r="G24" s="40">
        <v>678.13333333333344</v>
      </c>
      <c r="H24" s="40">
        <v>715.93333333333339</v>
      </c>
      <c r="I24" s="40">
        <v>727.86666666666679</v>
      </c>
      <c r="J24" s="40">
        <v>734.83333333333337</v>
      </c>
      <c r="K24" s="31">
        <v>720.9</v>
      </c>
      <c r="L24" s="31">
        <v>702</v>
      </c>
      <c r="M24" s="31">
        <v>122.87372000000001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923.7</v>
      </c>
      <c r="D25" s="40">
        <v>913.9</v>
      </c>
      <c r="E25" s="40">
        <v>899.8</v>
      </c>
      <c r="F25" s="40">
        <v>875.9</v>
      </c>
      <c r="G25" s="40">
        <v>861.8</v>
      </c>
      <c r="H25" s="40">
        <v>937.8</v>
      </c>
      <c r="I25" s="40">
        <v>951.90000000000009</v>
      </c>
      <c r="J25" s="40">
        <v>975.8</v>
      </c>
      <c r="K25" s="31">
        <v>928</v>
      </c>
      <c r="L25" s="31">
        <v>890</v>
      </c>
      <c r="M25" s="31">
        <v>2.55742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986.9</v>
      </c>
      <c r="D26" s="40">
        <v>979.30000000000007</v>
      </c>
      <c r="E26" s="40">
        <v>958.60000000000014</v>
      </c>
      <c r="F26" s="40">
        <v>930.30000000000007</v>
      </c>
      <c r="G26" s="40">
        <v>909.60000000000014</v>
      </c>
      <c r="H26" s="40">
        <v>1007.6000000000001</v>
      </c>
      <c r="I26" s="40">
        <v>1028.3000000000002</v>
      </c>
      <c r="J26" s="40">
        <v>1056.6000000000001</v>
      </c>
      <c r="K26" s="31">
        <v>1000</v>
      </c>
      <c r="L26" s="31">
        <v>951</v>
      </c>
      <c r="M26" s="31">
        <v>2.0048499999999998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123.6</v>
      </c>
      <c r="D27" s="40">
        <v>122.83333333333333</v>
      </c>
      <c r="E27" s="40">
        <v>120.76666666666665</v>
      </c>
      <c r="F27" s="40">
        <v>117.93333333333332</v>
      </c>
      <c r="G27" s="40">
        <v>115.86666666666665</v>
      </c>
      <c r="H27" s="40">
        <v>125.66666666666666</v>
      </c>
      <c r="I27" s="40">
        <v>127.73333333333335</v>
      </c>
      <c r="J27" s="40">
        <v>130.56666666666666</v>
      </c>
      <c r="K27" s="31">
        <v>124.9</v>
      </c>
      <c r="L27" s="31">
        <v>120</v>
      </c>
      <c r="M27" s="31">
        <v>75.280990000000003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229.45</v>
      </c>
      <c r="D28" s="40">
        <v>224.51666666666665</v>
      </c>
      <c r="E28" s="40">
        <v>218.5333333333333</v>
      </c>
      <c r="F28" s="40">
        <v>207.61666666666665</v>
      </c>
      <c r="G28" s="40">
        <v>201.6333333333333</v>
      </c>
      <c r="H28" s="40">
        <v>235.43333333333331</v>
      </c>
      <c r="I28" s="40">
        <v>241.41666666666666</v>
      </c>
      <c r="J28" s="40">
        <v>252.33333333333331</v>
      </c>
      <c r="K28" s="31">
        <v>230.5</v>
      </c>
      <c r="L28" s="31">
        <v>213.6</v>
      </c>
      <c r="M28" s="31">
        <v>182.36591000000001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414.7</v>
      </c>
      <c r="D29" s="40">
        <v>415.0333333333333</v>
      </c>
      <c r="E29" s="40">
        <v>406.31666666666661</v>
      </c>
      <c r="F29" s="40">
        <v>397.93333333333328</v>
      </c>
      <c r="G29" s="40">
        <v>389.21666666666658</v>
      </c>
      <c r="H29" s="40">
        <v>423.41666666666663</v>
      </c>
      <c r="I29" s="40">
        <v>432.13333333333333</v>
      </c>
      <c r="J29" s="40">
        <v>440.51666666666665</v>
      </c>
      <c r="K29" s="31">
        <v>423.75</v>
      </c>
      <c r="L29" s="31">
        <v>406.65</v>
      </c>
      <c r="M29" s="31">
        <v>11.65896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344.25</v>
      </c>
      <c r="D30" s="40">
        <v>357.11666666666662</v>
      </c>
      <c r="E30" s="40">
        <v>328.23333333333323</v>
      </c>
      <c r="F30" s="40">
        <v>312.21666666666664</v>
      </c>
      <c r="G30" s="40">
        <v>283.33333333333326</v>
      </c>
      <c r="H30" s="40">
        <v>373.13333333333321</v>
      </c>
      <c r="I30" s="40">
        <v>402.01666666666654</v>
      </c>
      <c r="J30" s="40">
        <v>418.03333333333319</v>
      </c>
      <c r="K30" s="31">
        <v>386</v>
      </c>
      <c r="L30" s="31">
        <v>341.1</v>
      </c>
      <c r="M30" s="31">
        <v>34.181280000000001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4430.55</v>
      </c>
      <c r="D31" s="40">
        <v>4420.2833333333328</v>
      </c>
      <c r="E31" s="40">
        <v>4390.5666666666657</v>
      </c>
      <c r="F31" s="40">
        <v>4350.583333333333</v>
      </c>
      <c r="G31" s="40">
        <v>4320.8666666666659</v>
      </c>
      <c r="H31" s="40">
        <v>4460.2666666666655</v>
      </c>
      <c r="I31" s="40">
        <v>4489.9833333333327</v>
      </c>
      <c r="J31" s="40">
        <v>4529.9666666666653</v>
      </c>
      <c r="K31" s="31">
        <v>4450</v>
      </c>
      <c r="L31" s="31">
        <v>4380.3</v>
      </c>
      <c r="M31" s="31">
        <v>0.27335999999999999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2156.85</v>
      </c>
      <c r="D32" s="40">
        <v>2160.1666666666665</v>
      </c>
      <c r="E32" s="40">
        <v>2142.333333333333</v>
      </c>
      <c r="F32" s="40">
        <v>2127.8166666666666</v>
      </c>
      <c r="G32" s="40">
        <v>2109.9833333333331</v>
      </c>
      <c r="H32" s="40">
        <v>2174.6833333333329</v>
      </c>
      <c r="I32" s="40">
        <v>2192.516666666666</v>
      </c>
      <c r="J32" s="40">
        <v>2207.0333333333328</v>
      </c>
      <c r="K32" s="31">
        <v>2178</v>
      </c>
      <c r="L32" s="31">
        <v>2145.65</v>
      </c>
      <c r="M32" s="31">
        <v>0.29220000000000002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2287.6999999999998</v>
      </c>
      <c r="D33" s="40">
        <v>2283.85</v>
      </c>
      <c r="E33" s="40">
        <v>2265.1499999999996</v>
      </c>
      <c r="F33" s="40">
        <v>2242.6</v>
      </c>
      <c r="G33" s="40">
        <v>2223.8999999999996</v>
      </c>
      <c r="H33" s="40">
        <v>2306.3999999999996</v>
      </c>
      <c r="I33" s="40">
        <v>2325.0999999999995</v>
      </c>
      <c r="J33" s="40">
        <v>2347.6499999999996</v>
      </c>
      <c r="K33" s="31">
        <v>2302.5500000000002</v>
      </c>
      <c r="L33" s="31">
        <v>2261.3000000000002</v>
      </c>
      <c r="M33" s="31">
        <v>3.5029999999999999E-2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126.55</v>
      </c>
      <c r="D34" s="40">
        <v>127.03333333333332</v>
      </c>
      <c r="E34" s="40">
        <v>124.96666666666664</v>
      </c>
      <c r="F34" s="40">
        <v>123.38333333333333</v>
      </c>
      <c r="G34" s="40">
        <v>121.31666666666665</v>
      </c>
      <c r="H34" s="40">
        <v>128.61666666666662</v>
      </c>
      <c r="I34" s="40">
        <v>130.68333333333334</v>
      </c>
      <c r="J34" s="40">
        <v>132.26666666666662</v>
      </c>
      <c r="K34" s="31">
        <v>129.1</v>
      </c>
      <c r="L34" s="31">
        <v>125.45</v>
      </c>
      <c r="M34" s="31">
        <v>3.2959999999999998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965</v>
      </c>
      <c r="D35" s="40">
        <v>971.35</v>
      </c>
      <c r="E35" s="40">
        <v>956.45</v>
      </c>
      <c r="F35" s="40">
        <v>947.9</v>
      </c>
      <c r="G35" s="40">
        <v>933</v>
      </c>
      <c r="H35" s="40">
        <v>979.90000000000009</v>
      </c>
      <c r="I35" s="40">
        <v>994.8</v>
      </c>
      <c r="J35" s="40">
        <v>1003.3500000000001</v>
      </c>
      <c r="K35" s="31">
        <v>986.25</v>
      </c>
      <c r="L35" s="31">
        <v>962.8</v>
      </c>
      <c r="M35" s="31">
        <v>3.7398199999999999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3352.75</v>
      </c>
      <c r="D36" s="40">
        <v>3351.5833333333335</v>
      </c>
      <c r="E36" s="40">
        <v>3329.166666666667</v>
      </c>
      <c r="F36" s="40">
        <v>3305.5833333333335</v>
      </c>
      <c r="G36" s="40">
        <v>3283.166666666667</v>
      </c>
      <c r="H36" s="40">
        <v>3375.166666666667</v>
      </c>
      <c r="I36" s="40">
        <v>3397.5833333333339</v>
      </c>
      <c r="J36" s="40">
        <v>3421.166666666667</v>
      </c>
      <c r="K36" s="31">
        <v>3374</v>
      </c>
      <c r="L36" s="31">
        <v>3328</v>
      </c>
      <c r="M36" s="31">
        <v>1.1485099999999999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3807.8</v>
      </c>
      <c r="D37" s="40">
        <v>3821.15</v>
      </c>
      <c r="E37" s="40">
        <v>3747.4</v>
      </c>
      <c r="F37" s="40">
        <v>3687</v>
      </c>
      <c r="G37" s="40">
        <v>3613.25</v>
      </c>
      <c r="H37" s="40">
        <v>3881.55</v>
      </c>
      <c r="I37" s="40">
        <v>3955.3</v>
      </c>
      <c r="J37" s="40">
        <v>4015.7000000000003</v>
      </c>
      <c r="K37" s="31">
        <v>3894.9</v>
      </c>
      <c r="L37" s="31">
        <v>3760.75</v>
      </c>
      <c r="M37" s="31">
        <v>1.99146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28.25</v>
      </c>
      <c r="D38" s="40">
        <v>28.25</v>
      </c>
      <c r="E38" s="40">
        <v>27.75</v>
      </c>
      <c r="F38" s="40">
        <v>27.25</v>
      </c>
      <c r="G38" s="40">
        <v>26.75</v>
      </c>
      <c r="H38" s="40">
        <v>28.75</v>
      </c>
      <c r="I38" s="40">
        <v>29.25</v>
      </c>
      <c r="J38" s="40">
        <v>29.75</v>
      </c>
      <c r="K38" s="31">
        <v>28.75</v>
      </c>
      <c r="L38" s="31">
        <v>27.75</v>
      </c>
      <c r="M38" s="31">
        <v>172.04228000000001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737.95</v>
      </c>
      <c r="D39" s="40">
        <v>738.66666666666663</v>
      </c>
      <c r="E39" s="40">
        <v>735.38333333333321</v>
      </c>
      <c r="F39" s="40">
        <v>732.81666666666661</v>
      </c>
      <c r="G39" s="40">
        <v>729.53333333333319</v>
      </c>
      <c r="H39" s="40">
        <v>741.23333333333323</v>
      </c>
      <c r="I39" s="40">
        <v>744.51666666666677</v>
      </c>
      <c r="J39" s="40">
        <v>747.08333333333326</v>
      </c>
      <c r="K39" s="31">
        <v>741.95</v>
      </c>
      <c r="L39" s="31">
        <v>736.1</v>
      </c>
      <c r="M39" s="31">
        <v>3.7136499999999999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3009.6</v>
      </c>
      <c r="D40" s="40">
        <v>3030.8166666666671</v>
      </c>
      <c r="E40" s="40">
        <v>2973.7833333333342</v>
      </c>
      <c r="F40" s="40">
        <v>2937.9666666666672</v>
      </c>
      <c r="G40" s="40">
        <v>2880.9333333333343</v>
      </c>
      <c r="H40" s="40">
        <v>3066.6333333333341</v>
      </c>
      <c r="I40" s="40">
        <v>3123.666666666667</v>
      </c>
      <c r="J40" s="40">
        <v>3159.483333333334</v>
      </c>
      <c r="K40" s="31">
        <v>3087.85</v>
      </c>
      <c r="L40" s="31">
        <v>2995</v>
      </c>
      <c r="M40" s="31">
        <v>0.91971999999999998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368.95</v>
      </c>
      <c r="D41" s="40">
        <v>370.15000000000003</v>
      </c>
      <c r="E41" s="40">
        <v>366.00000000000006</v>
      </c>
      <c r="F41" s="40">
        <v>363.05</v>
      </c>
      <c r="G41" s="40">
        <v>358.90000000000003</v>
      </c>
      <c r="H41" s="40">
        <v>373.10000000000008</v>
      </c>
      <c r="I41" s="40">
        <v>377.25000000000006</v>
      </c>
      <c r="J41" s="40">
        <v>380.2000000000001</v>
      </c>
      <c r="K41" s="31">
        <v>374.3</v>
      </c>
      <c r="L41" s="31">
        <v>367.2</v>
      </c>
      <c r="M41" s="31">
        <v>37.25976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1036.45</v>
      </c>
      <c r="D42" s="40">
        <v>1025.8166666666666</v>
      </c>
      <c r="E42" s="40">
        <v>1003.6333333333332</v>
      </c>
      <c r="F42" s="40">
        <v>970.81666666666661</v>
      </c>
      <c r="G42" s="40">
        <v>948.63333333333321</v>
      </c>
      <c r="H42" s="40">
        <v>1058.6333333333332</v>
      </c>
      <c r="I42" s="40">
        <v>1080.8166666666666</v>
      </c>
      <c r="J42" s="40">
        <v>1113.6333333333332</v>
      </c>
      <c r="K42" s="31">
        <v>1048</v>
      </c>
      <c r="L42" s="31">
        <v>993</v>
      </c>
      <c r="M42" s="31">
        <v>6.8519899999999998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3750.3</v>
      </c>
      <c r="D43" s="40">
        <v>3747.0833333333335</v>
      </c>
      <c r="E43" s="40">
        <v>3724.2166666666672</v>
      </c>
      <c r="F43" s="40">
        <v>3698.1333333333337</v>
      </c>
      <c r="G43" s="40">
        <v>3675.2666666666673</v>
      </c>
      <c r="H43" s="40">
        <v>3773.166666666667</v>
      </c>
      <c r="I43" s="40">
        <v>3796.0333333333328</v>
      </c>
      <c r="J43" s="40">
        <v>3822.1166666666668</v>
      </c>
      <c r="K43" s="31">
        <v>3769.95</v>
      </c>
      <c r="L43" s="31">
        <v>3721</v>
      </c>
      <c r="M43" s="31">
        <v>2.4611200000000002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235.75</v>
      </c>
      <c r="D44" s="40">
        <v>234.35</v>
      </c>
      <c r="E44" s="40">
        <v>231.2</v>
      </c>
      <c r="F44" s="40">
        <v>226.65</v>
      </c>
      <c r="G44" s="40">
        <v>223.5</v>
      </c>
      <c r="H44" s="40">
        <v>238.89999999999998</v>
      </c>
      <c r="I44" s="40">
        <v>242.05</v>
      </c>
      <c r="J44" s="40">
        <v>246.59999999999997</v>
      </c>
      <c r="K44" s="31">
        <v>237.5</v>
      </c>
      <c r="L44" s="31">
        <v>229.8</v>
      </c>
      <c r="M44" s="31">
        <v>78.799030000000002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378.95</v>
      </c>
      <c r="D45" s="40">
        <v>380.31666666666666</v>
      </c>
      <c r="E45" s="40">
        <v>369.63333333333333</v>
      </c>
      <c r="F45" s="40">
        <v>360.31666666666666</v>
      </c>
      <c r="G45" s="40">
        <v>349.63333333333333</v>
      </c>
      <c r="H45" s="40">
        <v>389.63333333333333</v>
      </c>
      <c r="I45" s="40">
        <v>400.31666666666661</v>
      </c>
      <c r="J45" s="40">
        <v>409.63333333333333</v>
      </c>
      <c r="K45" s="31">
        <v>391</v>
      </c>
      <c r="L45" s="31">
        <v>371</v>
      </c>
      <c r="M45" s="31">
        <v>5.2693099999999999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127</v>
      </c>
      <c r="D46" s="40">
        <v>126.76666666666667</v>
      </c>
      <c r="E46" s="40">
        <v>126.23333333333333</v>
      </c>
      <c r="F46" s="40">
        <v>125.46666666666667</v>
      </c>
      <c r="G46" s="40">
        <v>124.93333333333334</v>
      </c>
      <c r="H46" s="40">
        <v>127.53333333333333</v>
      </c>
      <c r="I46" s="40">
        <v>128.06666666666666</v>
      </c>
      <c r="J46" s="40">
        <v>128.83333333333331</v>
      </c>
      <c r="K46" s="31">
        <v>127.3</v>
      </c>
      <c r="L46" s="31">
        <v>126</v>
      </c>
      <c r="M46" s="31">
        <v>111.59267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112</v>
      </c>
      <c r="D47" s="40">
        <v>113.36666666666667</v>
      </c>
      <c r="E47" s="40">
        <v>109.78333333333335</v>
      </c>
      <c r="F47" s="40">
        <v>107.56666666666668</v>
      </c>
      <c r="G47" s="40">
        <v>103.98333333333335</v>
      </c>
      <c r="H47" s="40">
        <v>115.58333333333334</v>
      </c>
      <c r="I47" s="40">
        <v>119.16666666666666</v>
      </c>
      <c r="J47" s="40">
        <v>121.38333333333334</v>
      </c>
      <c r="K47" s="31">
        <v>116.95</v>
      </c>
      <c r="L47" s="31">
        <v>111.15</v>
      </c>
      <c r="M47" s="31">
        <v>44.420310000000001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2993.85</v>
      </c>
      <c r="D48" s="40">
        <v>3000.1</v>
      </c>
      <c r="E48" s="40">
        <v>2979.1</v>
      </c>
      <c r="F48" s="40">
        <v>2964.35</v>
      </c>
      <c r="G48" s="40">
        <v>2943.35</v>
      </c>
      <c r="H48" s="40">
        <v>3014.85</v>
      </c>
      <c r="I48" s="40">
        <v>3035.85</v>
      </c>
      <c r="J48" s="40">
        <v>3050.6</v>
      </c>
      <c r="K48" s="31">
        <v>3021.1</v>
      </c>
      <c r="L48" s="31">
        <v>2985.35</v>
      </c>
      <c r="M48" s="31">
        <v>7.03484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166.2</v>
      </c>
      <c r="D49" s="40">
        <v>167.83333333333334</v>
      </c>
      <c r="E49" s="40">
        <v>162.36666666666667</v>
      </c>
      <c r="F49" s="40">
        <v>158.53333333333333</v>
      </c>
      <c r="G49" s="40">
        <v>153.06666666666666</v>
      </c>
      <c r="H49" s="40">
        <v>171.66666666666669</v>
      </c>
      <c r="I49" s="40">
        <v>177.13333333333333</v>
      </c>
      <c r="J49" s="40">
        <v>180.9666666666667</v>
      </c>
      <c r="K49" s="31">
        <v>173.3</v>
      </c>
      <c r="L49" s="31">
        <v>164</v>
      </c>
      <c r="M49" s="31">
        <v>52.018389999999997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3575.8</v>
      </c>
      <c r="D50" s="40">
        <v>3582.8833333333337</v>
      </c>
      <c r="E50" s="40">
        <v>3555.9666666666672</v>
      </c>
      <c r="F50" s="40">
        <v>3536.1333333333337</v>
      </c>
      <c r="G50" s="40">
        <v>3509.2166666666672</v>
      </c>
      <c r="H50" s="40">
        <v>3602.7166666666672</v>
      </c>
      <c r="I50" s="40">
        <v>3629.6333333333341</v>
      </c>
      <c r="J50" s="40">
        <v>3649.4666666666672</v>
      </c>
      <c r="K50" s="31">
        <v>3609.8</v>
      </c>
      <c r="L50" s="31">
        <v>3563.05</v>
      </c>
      <c r="M50" s="31">
        <v>0.10843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2046</v>
      </c>
      <c r="D51" s="40">
        <v>2066.7000000000003</v>
      </c>
      <c r="E51" s="40">
        <v>1999.4000000000005</v>
      </c>
      <c r="F51" s="40">
        <v>1952.8000000000002</v>
      </c>
      <c r="G51" s="40">
        <v>1885.5000000000005</v>
      </c>
      <c r="H51" s="40">
        <v>2113.3000000000006</v>
      </c>
      <c r="I51" s="40">
        <v>2180.6000000000008</v>
      </c>
      <c r="J51" s="40">
        <v>2227.2000000000007</v>
      </c>
      <c r="K51" s="31">
        <v>2134</v>
      </c>
      <c r="L51" s="31">
        <v>2020.1</v>
      </c>
      <c r="M51" s="31">
        <v>5.9189499999999997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9297.4</v>
      </c>
      <c r="D52" s="40">
        <v>9283.7666666666664</v>
      </c>
      <c r="E52" s="40">
        <v>9219.1833333333325</v>
      </c>
      <c r="F52" s="40">
        <v>9140.9666666666653</v>
      </c>
      <c r="G52" s="40">
        <v>9076.3833333333314</v>
      </c>
      <c r="H52" s="40">
        <v>9361.9833333333336</v>
      </c>
      <c r="I52" s="40">
        <v>9426.5666666666693</v>
      </c>
      <c r="J52" s="40">
        <v>9504.7833333333347</v>
      </c>
      <c r="K52" s="31">
        <v>9348.35</v>
      </c>
      <c r="L52" s="31">
        <v>9205.5499999999993</v>
      </c>
      <c r="M52" s="31">
        <v>0.1162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956.95</v>
      </c>
      <c r="D53" s="40">
        <v>953.38333333333333</v>
      </c>
      <c r="E53" s="40">
        <v>941.76666666666665</v>
      </c>
      <c r="F53" s="40">
        <v>926.58333333333337</v>
      </c>
      <c r="G53" s="40">
        <v>914.9666666666667</v>
      </c>
      <c r="H53" s="40">
        <v>968.56666666666661</v>
      </c>
      <c r="I53" s="40">
        <v>980.18333333333317</v>
      </c>
      <c r="J53" s="40">
        <v>995.36666666666656</v>
      </c>
      <c r="K53" s="31">
        <v>965</v>
      </c>
      <c r="L53" s="31">
        <v>938.2</v>
      </c>
      <c r="M53" s="31">
        <v>17.269349999999999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639.85</v>
      </c>
      <c r="D54" s="40">
        <v>643.80000000000007</v>
      </c>
      <c r="E54" s="40">
        <v>632.05000000000018</v>
      </c>
      <c r="F54" s="40">
        <v>624.25000000000011</v>
      </c>
      <c r="G54" s="40">
        <v>612.50000000000023</v>
      </c>
      <c r="H54" s="40">
        <v>651.60000000000014</v>
      </c>
      <c r="I54" s="40">
        <v>663.34999999999991</v>
      </c>
      <c r="J54" s="40">
        <v>671.15000000000009</v>
      </c>
      <c r="K54" s="31">
        <v>655.55</v>
      </c>
      <c r="L54" s="31">
        <v>636</v>
      </c>
      <c r="M54" s="31">
        <v>5.2250899999999998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3355</v>
      </c>
      <c r="D55" s="40">
        <v>3344.1833333333329</v>
      </c>
      <c r="E55" s="40">
        <v>3318.3666666666659</v>
      </c>
      <c r="F55" s="40">
        <v>3281.7333333333331</v>
      </c>
      <c r="G55" s="40">
        <v>3255.9166666666661</v>
      </c>
      <c r="H55" s="40">
        <v>3380.8166666666657</v>
      </c>
      <c r="I55" s="40">
        <v>3406.6333333333323</v>
      </c>
      <c r="J55" s="40">
        <v>3443.2666666666655</v>
      </c>
      <c r="K55" s="31">
        <v>3370</v>
      </c>
      <c r="L55" s="31">
        <v>3307.55</v>
      </c>
      <c r="M55" s="31">
        <v>2.6406800000000001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770.75</v>
      </c>
      <c r="D56" s="40">
        <v>766.25</v>
      </c>
      <c r="E56" s="40">
        <v>759.5</v>
      </c>
      <c r="F56" s="40">
        <v>748.25</v>
      </c>
      <c r="G56" s="40">
        <v>741.5</v>
      </c>
      <c r="H56" s="40">
        <v>777.5</v>
      </c>
      <c r="I56" s="40">
        <v>784.25</v>
      </c>
      <c r="J56" s="40">
        <v>795.5</v>
      </c>
      <c r="K56" s="31">
        <v>773</v>
      </c>
      <c r="L56" s="31">
        <v>755</v>
      </c>
      <c r="M56" s="31">
        <v>98.109759999999994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2613.3000000000002</v>
      </c>
      <c r="D57" s="40">
        <v>2629.8666666666668</v>
      </c>
      <c r="E57" s="40">
        <v>2587.1833333333334</v>
      </c>
      <c r="F57" s="40">
        <v>2561.0666666666666</v>
      </c>
      <c r="G57" s="40">
        <v>2518.3833333333332</v>
      </c>
      <c r="H57" s="40">
        <v>2655.9833333333336</v>
      </c>
      <c r="I57" s="40">
        <v>2698.666666666667</v>
      </c>
      <c r="J57" s="40">
        <v>2724.7833333333338</v>
      </c>
      <c r="K57" s="31">
        <v>2672.55</v>
      </c>
      <c r="L57" s="31">
        <v>2603.75</v>
      </c>
      <c r="M57" s="31">
        <v>0.3342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1305.3499999999999</v>
      </c>
      <c r="D58" s="40">
        <v>1307.0833333333333</v>
      </c>
      <c r="E58" s="40">
        <v>1299.2666666666664</v>
      </c>
      <c r="F58" s="40">
        <v>1293.1833333333332</v>
      </c>
      <c r="G58" s="40">
        <v>1285.3666666666663</v>
      </c>
      <c r="H58" s="40">
        <v>1313.1666666666665</v>
      </c>
      <c r="I58" s="40">
        <v>1320.9833333333336</v>
      </c>
      <c r="J58" s="40">
        <v>1327.0666666666666</v>
      </c>
      <c r="K58" s="31">
        <v>1314.9</v>
      </c>
      <c r="L58" s="31">
        <v>1301</v>
      </c>
      <c r="M58" s="31">
        <v>0.90834000000000004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1103.05</v>
      </c>
      <c r="D59" s="40">
        <v>1070.3500000000001</v>
      </c>
      <c r="E59" s="40">
        <v>1025.7000000000003</v>
      </c>
      <c r="F59" s="40">
        <v>948.35000000000014</v>
      </c>
      <c r="G59" s="40">
        <v>903.70000000000027</v>
      </c>
      <c r="H59" s="40">
        <v>1147.7000000000003</v>
      </c>
      <c r="I59" s="40">
        <v>1192.3500000000004</v>
      </c>
      <c r="J59" s="40">
        <v>1269.7000000000003</v>
      </c>
      <c r="K59" s="31">
        <v>1115</v>
      </c>
      <c r="L59" s="31">
        <v>993</v>
      </c>
      <c r="M59" s="31">
        <v>87.879909999999995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3966.1</v>
      </c>
      <c r="D60" s="40">
        <v>3980.1166666666663</v>
      </c>
      <c r="E60" s="40">
        <v>3940.5333333333328</v>
      </c>
      <c r="F60" s="40">
        <v>3914.9666666666667</v>
      </c>
      <c r="G60" s="40">
        <v>3875.3833333333332</v>
      </c>
      <c r="H60" s="40">
        <v>4005.6833333333325</v>
      </c>
      <c r="I60" s="40">
        <v>4045.2666666666655</v>
      </c>
      <c r="J60" s="40">
        <v>4070.8333333333321</v>
      </c>
      <c r="K60" s="31">
        <v>4019.7</v>
      </c>
      <c r="L60" s="31">
        <v>3954.55</v>
      </c>
      <c r="M60" s="31">
        <v>6.1410099999999996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295.8</v>
      </c>
      <c r="D61" s="40">
        <v>295.60000000000002</v>
      </c>
      <c r="E61" s="40">
        <v>293.60000000000002</v>
      </c>
      <c r="F61" s="40">
        <v>291.39999999999998</v>
      </c>
      <c r="G61" s="40">
        <v>289.39999999999998</v>
      </c>
      <c r="H61" s="40">
        <v>297.80000000000007</v>
      </c>
      <c r="I61" s="40">
        <v>299.80000000000007</v>
      </c>
      <c r="J61" s="40">
        <v>302.00000000000011</v>
      </c>
      <c r="K61" s="31">
        <v>297.60000000000002</v>
      </c>
      <c r="L61" s="31">
        <v>293.39999999999998</v>
      </c>
      <c r="M61" s="31">
        <v>4.0708900000000003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1037.45</v>
      </c>
      <c r="D62" s="40">
        <v>1037.8</v>
      </c>
      <c r="E62" s="40">
        <v>1025.6499999999999</v>
      </c>
      <c r="F62" s="40">
        <v>1013.8499999999999</v>
      </c>
      <c r="G62" s="40">
        <v>1001.6999999999998</v>
      </c>
      <c r="H62" s="40">
        <v>1049.5999999999999</v>
      </c>
      <c r="I62" s="40">
        <v>1061.75</v>
      </c>
      <c r="J62" s="40">
        <v>1073.55</v>
      </c>
      <c r="K62" s="31">
        <v>1049.95</v>
      </c>
      <c r="L62" s="31">
        <v>1026</v>
      </c>
      <c r="M62" s="31">
        <v>0.78081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6154.3</v>
      </c>
      <c r="D63" s="40">
        <v>6173.0999999999995</v>
      </c>
      <c r="E63" s="40">
        <v>6121.1999999999989</v>
      </c>
      <c r="F63" s="40">
        <v>6088.0999999999995</v>
      </c>
      <c r="G63" s="40">
        <v>6036.1999999999989</v>
      </c>
      <c r="H63" s="40">
        <v>6206.1999999999989</v>
      </c>
      <c r="I63" s="40">
        <v>6258.0999999999985</v>
      </c>
      <c r="J63" s="40">
        <v>6291.1999999999989</v>
      </c>
      <c r="K63" s="31">
        <v>6225</v>
      </c>
      <c r="L63" s="31">
        <v>6140</v>
      </c>
      <c r="M63" s="31">
        <v>10.021269999999999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12909.4</v>
      </c>
      <c r="D64" s="40">
        <v>12904.4</v>
      </c>
      <c r="E64" s="40">
        <v>12810</v>
      </c>
      <c r="F64" s="40">
        <v>12710.6</v>
      </c>
      <c r="G64" s="40">
        <v>12616.2</v>
      </c>
      <c r="H64" s="40">
        <v>13003.8</v>
      </c>
      <c r="I64" s="40">
        <v>13098.199999999997</v>
      </c>
      <c r="J64" s="40">
        <v>13197.599999999999</v>
      </c>
      <c r="K64" s="31">
        <v>12998.8</v>
      </c>
      <c r="L64" s="31">
        <v>12805</v>
      </c>
      <c r="M64" s="31">
        <v>2.7418100000000001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3895.5</v>
      </c>
      <c r="D65" s="40">
        <v>3891.1666666666665</v>
      </c>
      <c r="E65" s="40">
        <v>3844.333333333333</v>
      </c>
      <c r="F65" s="40">
        <v>3793.1666666666665</v>
      </c>
      <c r="G65" s="40">
        <v>3746.333333333333</v>
      </c>
      <c r="H65" s="40">
        <v>3942.333333333333</v>
      </c>
      <c r="I65" s="40">
        <v>3989.1666666666661</v>
      </c>
      <c r="J65" s="40">
        <v>4040.333333333333</v>
      </c>
      <c r="K65" s="31">
        <v>3938</v>
      </c>
      <c r="L65" s="31">
        <v>3840</v>
      </c>
      <c r="M65" s="31">
        <v>0.5333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2963.5</v>
      </c>
      <c r="D66" s="40">
        <v>2977.6166666666668</v>
      </c>
      <c r="E66" s="40">
        <v>2920.8833333333337</v>
      </c>
      <c r="F66" s="40">
        <v>2878.2666666666669</v>
      </c>
      <c r="G66" s="40">
        <v>2821.5333333333338</v>
      </c>
      <c r="H66" s="40">
        <v>3020.2333333333336</v>
      </c>
      <c r="I66" s="40">
        <v>3076.9666666666672</v>
      </c>
      <c r="J66" s="40">
        <v>3119.5833333333335</v>
      </c>
      <c r="K66" s="31">
        <v>3034.35</v>
      </c>
      <c r="L66" s="31">
        <v>2935</v>
      </c>
      <c r="M66" s="31">
        <v>1.36181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2306.25</v>
      </c>
      <c r="D67" s="40">
        <v>2322.0166666666669</v>
      </c>
      <c r="E67" s="40">
        <v>2287.0333333333338</v>
      </c>
      <c r="F67" s="40">
        <v>2267.8166666666671</v>
      </c>
      <c r="G67" s="40">
        <v>2232.8333333333339</v>
      </c>
      <c r="H67" s="40">
        <v>2341.2333333333336</v>
      </c>
      <c r="I67" s="40">
        <v>2376.2166666666662</v>
      </c>
      <c r="J67" s="40">
        <v>2395.4333333333334</v>
      </c>
      <c r="K67" s="31">
        <v>2357</v>
      </c>
      <c r="L67" s="31">
        <v>2302.8000000000002</v>
      </c>
      <c r="M67" s="31">
        <v>5.0946800000000003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138.19999999999999</v>
      </c>
      <c r="D68" s="40">
        <v>138.48333333333332</v>
      </c>
      <c r="E68" s="40">
        <v>137.71666666666664</v>
      </c>
      <c r="F68" s="40">
        <v>137.23333333333332</v>
      </c>
      <c r="G68" s="40">
        <v>136.46666666666664</v>
      </c>
      <c r="H68" s="40">
        <v>138.96666666666664</v>
      </c>
      <c r="I68" s="40">
        <v>139.73333333333335</v>
      </c>
      <c r="J68" s="40">
        <v>140.21666666666664</v>
      </c>
      <c r="K68" s="31">
        <v>139.25</v>
      </c>
      <c r="L68" s="31">
        <v>138</v>
      </c>
      <c r="M68" s="31">
        <v>1.5222199999999999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350.2</v>
      </c>
      <c r="D69" s="40">
        <v>349.83333333333331</v>
      </c>
      <c r="E69" s="40">
        <v>341.66666666666663</v>
      </c>
      <c r="F69" s="40">
        <v>333.13333333333333</v>
      </c>
      <c r="G69" s="40">
        <v>324.96666666666664</v>
      </c>
      <c r="H69" s="40">
        <v>358.36666666666662</v>
      </c>
      <c r="I69" s="40">
        <v>366.53333333333325</v>
      </c>
      <c r="J69" s="40">
        <v>375.06666666666661</v>
      </c>
      <c r="K69" s="31">
        <v>358</v>
      </c>
      <c r="L69" s="31">
        <v>341.3</v>
      </c>
      <c r="M69" s="31">
        <v>16.910270000000001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316.95</v>
      </c>
      <c r="D70" s="40">
        <v>317.26666666666665</v>
      </c>
      <c r="E70" s="40">
        <v>315.13333333333333</v>
      </c>
      <c r="F70" s="40">
        <v>313.31666666666666</v>
      </c>
      <c r="G70" s="40">
        <v>311.18333333333334</v>
      </c>
      <c r="H70" s="40">
        <v>319.08333333333331</v>
      </c>
      <c r="I70" s="40">
        <v>321.21666666666664</v>
      </c>
      <c r="J70" s="40">
        <v>323.0333333333333</v>
      </c>
      <c r="K70" s="31">
        <v>319.39999999999998</v>
      </c>
      <c r="L70" s="31">
        <v>315.45</v>
      </c>
      <c r="M70" s="31">
        <v>28.273669999999999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84.7</v>
      </c>
      <c r="D71" s="40">
        <v>84.516666666666666</v>
      </c>
      <c r="E71" s="40">
        <v>84.133333333333326</v>
      </c>
      <c r="F71" s="40">
        <v>83.566666666666663</v>
      </c>
      <c r="G71" s="40">
        <v>83.183333333333323</v>
      </c>
      <c r="H71" s="40">
        <v>85.083333333333329</v>
      </c>
      <c r="I71" s="40">
        <v>85.466666666666683</v>
      </c>
      <c r="J71" s="40">
        <v>86.033333333333331</v>
      </c>
      <c r="K71" s="31">
        <v>84.9</v>
      </c>
      <c r="L71" s="31">
        <v>83.95</v>
      </c>
      <c r="M71" s="31">
        <v>241.38879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76.3</v>
      </c>
      <c r="D72" s="40">
        <v>76.38333333333334</v>
      </c>
      <c r="E72" s="40">
        <v>75.566666666666677</v>
      </c>
      <c r="F72" s="40">
        <v>74.833333333333343</v>
      </c>
      <c r="G72" s="40">
        <v>74.01666666666668</v>
      </c>
      <c r="H72" s="40">
        <v>77.116666666666674</v>
      </c>
      <c r="I72" s="40">
        <v>77.933333333333337</v>
      </c>
      <c r="J72" s="40">
        <v>78.666666666666671</v>
      </c>
      <c r="K72" s="31">
        <v>77.2</v>
      </c>
      <c r="L72" s="31">
        <v>75.650000000000006</v>
      </c>
      <c r="M72" s="31">
        <v>24.841740000000001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24.3</v>
      </c>
      <c r="D73" s="40">
        <v>24.3</v>
      </c>
      <c r="E73" s="40">
        <v>23.85</v>
      </c>
      <c r="F73" s="40">
        <v>23.400000000000002</v>
      </c>
      <c r="G73" s="40">
        <v>22.950000000000003</v>
      </c>
      <c r="H73" s="40">
        <v>24.75</v>
      </c>
      <c r="I73" s="40">
        <v>25.199999999999996</v>
      </c>
      <c r="J73" s="40">
        <v>25.65</v>
      </c>
      <c r="K73" s="31">
        <v>24.75</v>
      </c>
      <c r="L73" s="31">
        <v>23.85</v>
      </c>
      <c r="M73" s="31">
        <v>54.072920000000003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1568.85</v>
      </c>
      <c r="D74" s="40">
        <v>1568</v>
      </c>
      <c r="E74" s="40">
        <v>1556.05</v>
      </c>
      <c r="F74" s="40">
        <v>1543.25</v>
      </c>
      <c r="G74" s="40">
        <v>1531.3</v>
      </c>
      <c r="H74" s="40">
        <v>1580.8</v>
      </c>
      <c r="I74" s="40">
        <v>1592.7499999999998</v>
      </c>
      <c r="J74" s="40">
        <v>1605.55</v>
      </c>
      <c r="K74" s="31">
        <v>1579.95</v>
      </c>
      <c r="L74" s="31">
        <v>1555.2</v>
      </c>
      <c r="M74" s="31">
        <v>5.1827100000000002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5686.95</v>
      </c>
      <c r="D75" s="40">
        <v>5674.9833333333336</v>
      </c>
      <c r="E75" s="40">
        <v>5650.0166666666673</v>
      </c>
      <c r="F75" s="40">
        <v>5613.0833333333339</v>
      </c>
      <c r="G75" s="40">
        <v>5588.1166666666677</v>
      </c>
      <c r="H75" s="40">
        <v>5711.916666666667</v>
      </c>
      <c r="I75" s="40">
        <v>5736.8833333333341</v>
      </c>
      <c r="J75" s="40">
        <v>5773.8166666666666</v>
      </c>
      <c r="K75" s="31">
        <v>5699.95</v>
      </c>
      <c r="L75" s="31">
        <v>5638.05</v>
      </c>
      <c r="M75" s="31">
        <v>6.7250000000000004E-2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837.65</v>
      </c>
      <c r="D76" s="40">
        <v>840.35</v>
      </c>
      <c r="E76" s="40">
        <v>832.7</v>
      </c>
      <c r="F76" s="40">
        <v>827.75</v>
      </c>
      <c r="G76" s="40">
        <v>820.1</v>
      </c>
      <c r="H76" s="40">
        <v>845.30000000000007</v>
      </c>
      <c r="I76" s="40">
        <v>852.94999999999993</v>
      </c>
      <c r="J76" s="40">
        <v>857.90000000000009</v>
      </c>
      <c r="K76" s="31">
        <v>848</v>
      </c>
      <c r="L76" s="31">
        <v>835.4</v>
      </c>
      <c r="M76" s="31">
        <v>4.5726899999999997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376.15</v>
      </c>
      <c r="D77" s="40">
        <v>378.83333333333331</v>
      </c>
      <c r="E77" s="40">
        <v>370.66666666666663</v>
      </c>
      <c r="F77" s="40">
        <v>365.18333333333334</v>
      </c>
      <c r="G77" s="40">
        <v>357.01666666666665</v>
      </c>
      <c r="H77" s="40">
        <v>384.31666666666661</v>
      </c>
      <c r="I77" s="40">
        <v>392.48333333333323</v>
      </c>
      <c r="J77" s="40">
        <v>397.96666666666658</v>
      </c>
      <c r="K77" s="31">
        <v>387</v>
      </c>
      <c r="L77" s="31">
        <v>373.35</v>
      </c>
      <c r="M77" s="31">
        <v>2.2088000000000001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181.65</v>
      </c>
      <c r="D78" s="40">
        <v>182.20000000000002</v>
      </c>
      <c r="E78" s="40">
        <v>179.60000000000002</v>
      </c>
      <c r="F78" s="40">
        <v>177.55</v>
      </c>
      <c r="G78" s="40">
        <v>174.95000000000002</v>
      </c>
      <c r="H78" s="40">
        <v>184.25000000000003</v>
      </c>
      <c r="I78" s="40">
        <v>186.85</v>
      </c>
      <c r="J78" s="40">
        <v>188.90000000000003</v>
      </c>
      <c r="K78" s="31">
        <v>184.8</v>
      </c>
      <c r="L78" s="31">
        <v>180.15</v>
      </c>
      <c r="M78" s="31">
        <v>51.76887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820.25</v>
      </c>
      <c r="D79" s="40">
        <v>820.75</v>
      </c>
      <c r="E79" s="40">
        <v>809.5</v>
      </c>
      <c r="F79" s="40">
        <v>798.75</v>
      </c>
      <c r="G79" s="40">
        <v>787.5</v>
      </c>
      <c r="H79" s="40">
        <v>831.5</v>
      </c>
      <c r="I79" s="40">
        <v>842.75</v>
      </c>
      <c r="J79" s="40">
        <v>853.5</v>
      </c>
      <c r="K79" s="31">
        <v>832</v>
      </c>
      <c r="L79" s="31">
        <v>810</v>
      </c>
      <c r="M79" s="31">
        <v>36.079990000000002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66.400000000000006</v>
      </c>
      <c r="D80" s="40">
        <v>66.583333333333329</v>
      </c>
      <c r="E80" s="40">
        <v>66.066666666666663</v>
      </c>
      <c r="F80" s="40">
        <v>65.733333333333334</v>
      </c>
      <c r="G80" s="40">
        <v>65.216666666666669</v>
      </c>
      <c r="H80" s="40">
        <v>66.916666666666657</v>
      </c>
      <c r="I80" s="40">
        <v>67.433333333333337</v>
      </c>
      <c r="J80" s="40">
        <v>67.766666666666652</v>
      </c>
      <c r="K80" s="31">
        <v>67.099999999999994</v>
      </c>
      <c r="L80" s="31">
        <v>66.25</v>
      </c>
      <c r="M80" s="31">
        <v>310.55765000000002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450.25</v>
      </c>
      <c r="D81" s="40">
        <v>451.66666666666669</v>
      </c>
      <c r="E81" s="40">
        <v>448.33333333333337</v>
      </c>
      <c r="F81" s="40">
        <v>446.41666666666669</v>
      </c>
      <c r="G81" s="40">
        <v>443.08333333333337</v>
      </c>
      <c r="H81" s="40">
        <v>453.58333333333337</v>
      </c>
      <c r="I81" s="40">
        <v>456.91666666666674</v>
      </c>
      <c r="J81" s="40">
        <v>458.83333333333337</v>
      </c>
      <c r="K81" s="31">
        <v>455</v>
      </c>
      <c r="L81" s="31">
        <v>449.75</v>
      </c>
      <c r="M81" s="31">
        <v>37.049370000000003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13665.4</v>
      </c>
      <c r="D82" s="40">
        <v>13741.533333333333</v>
      </c>
      <c r="E82" s="40">
        <v>13423.866666666665</v>
      </c>
      <c r="F82" s="40">
        <v>13182.333333333332</v>
      </c>
      <c r="G82" s="40">
        <v>12864.666666666664</v>
      </c>
      <c r="H82" s="40">
        <v>13983.066666666666</v>
      </c>
      <c r="I82" s="40">
        <v>14300.733333333334</v>
      </c>
      <c r="J82" s="40">
        <v>14542.266666666666</v>
      </c>
      <c r="K82" s="31">
        <v>14059.2</v>
      </c>
      <c r="L82" s="31">
        <v>13500</v>
      </c>
      <c r="M82" s="31">
        <v>2.1069999999999998E-2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530.04999999999995</v>
      </c>
      <c r="D83" s="40">
        <v>531.25</v>
      </c>
      <c r="E83" s="40">
        <v>527</v>
      </c>
      <c r="F83" s="40">
        <v>523.95000000000005</v>
      </c>
      <c r="G83" s="40">
        <v>519.70000000000005</v>
      </c>
      <c r="H83" s="40">
        <v>534.29999999999995</v>
      </c>
      <c r="I83" s="40">
        <v>538.54999999999995</v>
      </c>
      <c r="J83" s="40">
        <v>541.59999999999991</v>
      </c>
      <c r="K83" s="31">
        <v>535.5</v>
      </c>
      <c r="L83" s="31">
        <v>528.20000000000005</v>
      </c>
      <c r="M83" s="31">
        <v>79.880439999999993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387.8</v>
      </c>
      <c r="D84" s="40">
        <v>387.59999999999997</v>
      </c>
      <c r="E84" s="40">
        <v>386.19999999999993</v>
      </c>
      <c r="F84" s="40">
        <v>384.59999999999997</v>
      </c>
      <c r="G84" s="40">
        <v>383.19999999999993</v>
      </c>
      <c r="H84" s="40">
        <v>389.19999999999993</v>
      </c>
      <c r="I84" s="40">
        <v>390.59999999999991</v>
      </c>
      <c r="J84" s="40">
        <v>392.19999999999993</v>
      </c>
      <c r="K84" s="31">
        <v>389</v>
      </c>
      <c r="L84" s="31">
        <v>386</v>
      </c>
      <c r="M84" s="31">
        <v>12.117459999999999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1318.6</v>
      </c>
      <c r="D85" s="40">
        <v>1334.8666666666666</v>
      </c>
      <c r="E85" s="40">
        <v>1289.7333333333331</v>
      </c>
      <c r="F85" s="40">
        <v>1260.8666666666666</v>
      </c>
      <c r="G85" s="40">
        <v>1215.7333333333331</v>
      </c>
      <c r="H85" s="40">
        <v>1363.7333333333331</v>
      </c>
      <c r="I85" s="40">
        <v>1408.8666666666668</v>
      </c>
      <c r="J85" s="40">
        <v>1437.7333333333331</v>
      </c>
      <c r="K85" s="31">
        <v>1380</v>
      </c>
      <c r="L85" s="31">
        <v>1306</v>
      </c>
      <c r="M85" s="31">
        <v>2.8828100000000001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384.9</v>
      </c>
      <c r="D86" s="40">
        <v>386.43333333333334</v>
      </c>
      <c r="E86" s="40">
        <v>382.4666666666667</v>
      </c>
      <c r="F86" s="40">
        <v>380.03333333333336</v>
      </c>
      <c r="G86" s="40">
        <v>376.06666666666672</v>
      </c>
      <c r="H86" s="40">
        <v>388.86666666666667</v>
      </c>
      <c r="I86" s="40">
        <v>392.83333333333326</v>
      </c>
      <c r="J86" s="40">
        <v>395.26666666666665</v>
      </c>
      <c r="K86" s="31">
        <v>390.4</v>
      </c>
      <c r="L86" s="31">
        <v>384</v>
      </c>
      <c r="M86" s="31">
        <v>6.0709099999999996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113.55</v>
      </c>
      <c r="D87" s="40">
        <v>114.28333333333335</v>
      </c>
      <c r="E87" s="40">
        <v>112.36666666666669</v>
      </c>
      <c r="F87" s="40">
        <v>111.18333333333334</v>
      </c>
      <c r="G87" s="40">
        <v>109.26666666666668</v>
      </c>
      <c r="H87" s="40">
        <v>115.4666666666667</v>
      </c>
      <c r="I87" s="40">
        <v>117.38333333333335</v>
      </c>
      <c r="J87" s="40">
        <v>118.56666666666671</v>
      </c>
      <c r="K87" s="31">
        <v>116.2</v>
      </c>
      <c r="L87" s="31">
        <v>113.1</v>
      </c>
      <c r="M87" s="31">
        <v>2.3427899999999999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5885.2</v>
      </c>
      <c r="D88" s="40">
        <v>5888.55</v>
      </c>
      <c r="E88" s="40">
        <v>5847.1</v>
      </c>
      <c r="F88" s="40">
        <v>5809</v>
      </c>
      <c r="G88" s="40">
        <v>5767.55</v>
      </c>
      <c r="H88" s="40">
        <v>5926.6500000000005</v>
      </c>
      <c r="I88" s="40">
        <v>5968.0999999999995</v>
      </c>
      <c r="J88" s="40">
        <v>6006.2000000000007</v>
      </c>
      <c r="K88" s="31">
        <v>5930</v>
      </c>
      <c r="L88" s="31">
        <v>5850.45</v>
      </c>
      <c r="M88" s="31">
        <v>0.22792000000000001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868.7</v>
      </c>
      <c r="D89" s="40">
        <v>866.2833333333333</v>
      </c>
      <c r="E89" s="40">
        <v>853.56666666666661</v>
      </c>
      <c r="F89" s="40">
        <v>838.43333333333328</v>
      </c>
      <c r="G89" s="40">
        <v>825.71666666666658</v>
      </c>
      <c r="H89" s="40">
        <v>881.41666666666663</v>
      </c>
      <c r="I89" s="40">
        <v>894.13333333333333</v>
      </c>
      <c r="J89" s="40">
        <v>909.26666666666665</v>
      </c>
      <c r="K89" s="31">
        <v>879</v>
      </c>
      <c r="L89" s="31">
        <v>851.15</v>
      </c>
      <c r="M89" s="31">
        <v>1.2731300000000001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1326</v>
      </c>
      <c r="D90" s="40">
        <v>1332.0833333333333</v>
      </c>
      <c r="E90" s="40">
        <v>1311.1666666666665</v>
      </c>
      <c r="F90" s="40">
        <v>1296.3333333333333</v>
      </c>
      <c r="G90" s="40">
        <v>1275.4166666666665</v>
      </c>
      <c r="H90" s="40">
        <v>1346.9166666666665</v>
      </c>
      <c r="I90" s="40">
        <v>1367.833333333333</v>
      </c>
      <c r="J90" s="40">
        <v>1382.6666666666665</v>
      </c>
      <c r="K90" s="31">
        <v>1353</v>
      </c>
      <c r="L90" s="31">
        <v>1317.25</v>
      </c>
      <c r="M90" s="31">
        <v>1.4120299999999999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15238.35</v>
      </c>
      <c r="D91" s="40">
        <v>15298.283333333335</v>
      </c>
      <c r="E91" s="40">
        <v>15062.616666666669</v>
      </c>
      <c r="F91" s="40">
        <v>14886.883333333333</v>
      </c>
      <c r="G91" s="40">
        <v>14651.216666666667</v>
      </c>
      <c r="H91" s="40">
        <v>15474.01666666667</v>
      </c>
      <c r="I91" s="40">
        <v>15709.683333333338</v>
      </c>
      <c r="J91" s="40">
        <v>15885.416666666672</v>
      </c>
      <c r="K91" s="31">
        <v>15533.95</v>
      </c>
      <c r="L91" s="31">
        <v>15122.55</v>
      </c>
      <c r="M91" s="31">
        <v>0.64924999999999999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324.60000000000002</v>
      </c>
      <c r="D92" s="40">
        <v>324.26666666666671</v>
      </c>
      <c r="E92" s="40">
        <v>318.18333333333339</v>
      </c>
      <c r="F92" s="40">
        <v>311.76666666666671</v>
      </c>
      <c r="G92" s="40">
        <v>305.68333333333339</v>
      </c>
      <c r="H92" s="40">
        <v>330.68333333333339</v>
      </c>
      <c r="I92" s="40">
        <v>336.76666666666677</v>
      </c>
      <c r="J92" s="40">
        <v>343.18333333333339</v>
      </c>
      <c r="K92" s="31">
        <v>330.35</v>
      </c>
      <c r="L92" s="31">
        <v>317.85000000000002</v>
      </c>
      <c r="M92" s="31">
        <v>5.6420000000000003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3485.5</v>
      </c>
      <c r="D93" s="40">
        <v>3480.0166666666664</v>
      </c>
      <c r="E93" s="40">
        <v>3470.583333333333</v>
      </c>
      <c r="F93" s="40">
        <v>3455.6666666666665</v>
      </c>
      <c r="G93" s="40">
        <v>3446.2333333333331</v>
      </c>
      <c r="H93" s="40">
        <v>3494.9333333333329</v>
      </c>
      <c r="I93" s="40">
        <v>3504.3666666666663</v>
      </c>
      <c r="J93" s="40">
        <v>3519.2833333333328</v>
      </c>
      <c r="K93" s="31">
        <v>3489.45</v>
      </c>
      <c r="L93" s="31">
        <v>3465.1</v>
      </c>
      <c r="M93" s="31">
        <v>1.82918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173.8</v>
      </c>
      <c r="D94" s="40">
        <v>174.54999999999998</v>
      </c>
      <c r="E94" s="40">
        <v>171.89999999999998</v>
      </c>
      <c r="F94" s="40">
        <v>170</v>
      </c>
      <c r="G94" s="40">
        <v>167.35</v>
      </c>
      <c r="H94" s="40">
        <v>176.44999999999996</v>
      </c>
      <c r="I94" s="40">
        <v>179.1</v>
      </c>
      <c r="J94" s="40">
        <v>180.99999999999994</v>
      </c>
      <c r="K94" s="31">
        <v>177.2</v>
      </c>
      <c r="L94" s="31">
        <v>172.65</v>
      </c>
      <c r="M94" s="31">
        <v>26.026610000000002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386.2</v>
      </c>
      <c r="D95" s="40">
        <v>386.5</v>
      </c>
      <c r="E95" s="40">
        <v>380.7</v>
      </c>
      <c r="F95" s="40">
        <v>375.2</v>
      </c>
      <c r="G95" s="40">
        <v>369.4</v>
      </c>
      <c r="H95" s="40">
        <v>392</v>
      </c>
      <c r="I95" s="40">
        <v>397.79999999999995</v>
      </c>
      <c r="J95" s="40">
        <v>403.3</v>
      </c>
      <c r="K95" s="31">
        <v>392.3</v>
      </c>
      <c r="L95" s="31">
        <v>381</v>
      </c>
      <c r="M95" s="31">
        <v>4.0882899999999998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850.25</v>
      </c>
      <c r="D96" s="40">
        <v>841.11666666666667</v>
      </c>
      <c r="E96" s="40">
        <v>819.23333333333335</v>
      </c>
      <c r="F96" s="40">
        <v>788.2166666666667</v>
      </c>
      <c r="G96" s="40">
        <v>766.33333333333337</v>
      </c>
      <c r="H96" s="40">
        <v>872.13333333333333</v>
      </c>
      <c r="I96" s="40">
        <v>894.01666666666677</v>
      </c>
      <c r="J96" s="40">
        <v>925.0333333333333</v>
      </c>
      <c r="K96" s="31">
        <v>863</v>
      </c>
      <c r="L96" s="31">
        <v>810.1</v>
      </c>
      <c r="M96" s="31">
        <v>32.519919999999999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2729.05</v>
      </c>
      <c r="D97" s="40">
        <v>2718.0166666666669</v>
      </c>
      <c r="E97" s="40">
        <v>2636.0333333333338</v>
      </c>
      <c r="F97" s="40">
        <v>2543.0166666666669</v>
      </c>
      <c r="G97" s="40">
        <v>2461.0333333333338</v>
      </c>
      <c r="H97" s="40">
        <v>2811.0333333333338</v>
      </c>
      <c r="I97" s="40">
        <v>2893.0166666666664</v>
      </c>
      <c r="J97" s="40">
        <v>2986.0333333333338</v>
      </c>
      <c r="K97" s="31">
        <v>2800</v>
      </c>
      <c r="L97" s="31">
        <v>2625</v>
      </c>
      <c r="M97" s="31">
        <v>0.48138999999999998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351.05</v>
      </c>
      <c r="D98" s="40">
        <v>349.84999999999997</v>
      </c>
      <c r="E98" s="40">
        <v>346.69999999999993</v>
      </c>
      <c r="F98" s="40">
        <v>342.34999999999997</v>
      </c>
      <c r="G98" s="40">
        <v>339.19999999999993</v>
      </c>
      <c r="H98" s="40">
        <v>354.19999999999993</v>
      </c>
      <c r="I98" s="40">
        <v>357.34999999999991</v>
      </c>
      <c r="J98" s="40">
        <v>361.69999999999993</v>
      </c>
      <c r="K98" s="31">
        <v>353</v>
      </c>
      <c r="L98" s="31">
        <v>345.5</v>
      </c>
      <c r="M98" s="31">
        <v>2.4091800000000001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645.6</v>
      </c>
      <c r="D99" s="40">
        <v>646.16666666666663</v>
      </c>
      <c r="E99" s="40">
        <v>640.43333333333328</v>
      </c>
      <c r="F99" s="40">
        <v>635.26666666666665</v>
      </c>
      <c r="G99" s="40">
        <v>629.5333333333333</v>
      </c>
      <c r="H99" s="40">
        <v>651.33333333333326</v>
      </c>
      <c r="I99" s="40">
        <v>657.06666666666661</v>
      </c>
      <c r="J99" s="40">
        <v>662.23333333333323</v>
      </c>
      <c r="K99" s="31">
        <v>651.9</v>
      </c>
      <c r="L99" s="31">
        <v>641</v>
      </c>
      <c r="M99" s="31">
        <v>29.856999999999999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552.1</v>
      </c>
      <c r="D100" s="40">
        <v>542.88333333333333</v>
      </c>
      <c r="E100" s="40">
        <v>530.76666666666665</v>
      </c>
      <c r="F100" s="40">
        <v>509.43333333333328</v>
      </c>
      <c r="G100" s="40">
        <v>497.31666666666661</v>
      </c>
      <c r="H100" s="40">
        <v>564.2166666666667</v>
      </c>
      <c r="I100" s="40">
        <v>576.33333333333326</v>
      </c>
      <c r="J100" s="40">
        <v>597.66666666666674</v>
      </c>
      <c r="K100" s="31">
        <v>555</v>
      </c>
      <c r="L100" s="31">
        <v>521.54999999999995</v>
      </c>
      <c r="M100" s="31">
        <v>29.60464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153.35</v>
      </c>
      <c r="D101" s="40">
        <v>152.96666666666667</v>
      </c>
      <c r="E101" s="40">
        <v>152.23333333333335</v>
      </c>
      <c r="F101" s="40">
        <v>151.11666666666667</v>
      </c>
      <c r="G101" s="40">
        <v>150.38333333333335</v>
      </c>
      <c r="H101" s="40">
        <v>154.08333333333334</v>
      </c>
      <c r="I101" s="40">
        <v>154.81666666666663</v>
      </c>
      <c r="J101" s="40">
        <v>155.93333333333334</v>
      </c>
      <c r="K101" s="31">
        <v>153.69999999999999</v>
      </c>
      <c r="L101" s="31">
        <v>151.85</v>
      </c>
      <c r="M101" s="31">
        <v>58.715449999999997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690.25</v>
      </c>
      <c r="D102" s="40">
        <v>682.5333333333333</v>
      </c>
      <c r="E102" s="40">
        <v>666.06666666666661</v>
      </c>
      <c r="F102" s="40">
        <v>641.88333333333333</v>
      </c>
      <c r="G102" s="40">
        <v>625.41666666666663</v>
      </c>
      <c r="H102" s="40">
        <v>706.71666666666658</v>
      </c>
      <c r="I102" s="40">
        <v>723.18333333333328</v>
      </c>
      <c r="J102" s="40">
        <v>747.36666666666656</v>
      </c>
      <c r="K102" s="31">
        <v>699</v>
      </c>
      <c r="L102" s="31">
        <v>658.35</v>
      </c>
      <c r="M102" s="31">
        <v>6.6320399999999999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529.9</v>
      </c>
      <c r="D103" s="40">
        <v>530.7833333333333</v>
      </c>
      <c r="E103" s="40">
        <v>525.61666666666656</v>
      </c>
      <c r="F103" s="40">
        <v>521.33333333333326</v>
      </c>
      <c r="G103" s="40">
        <v>516.16666666666652</v>
      </c>
      <c r="H103" s="40">
        <v>535.06666666666661</v>
      </c>
      <c r="I103" s="40">
        <v>540.23333333333335</v>
      </c>
      <c r="J103" s="40">
        <v>544.51666666666665</v>
      </c>
      <c r="K103" s="31">
        <v>535.95000000000005</v>
      </c>
      <c r="L103" s="31">
        <v>526.5</v>
      </c>
      <c r="M103" s="31">
        <v>0.38384000000000001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642.6</v>
      </c>
      <c r="D104" s="40">
        <v>642.19999999999993</v>
      </c>
      <c r="E104" s="40">
        <v>635.39999999999986</v>
      </c>
      <c r="F104" s="40">
        <v>628.19999999999993</v>
      </c>
      <c r="G104" s="40">
        <v>621.39999999999986</v>
      </c>
      <c r="H104" s="40">
        <v>649.39999999999986</v>
      </c>
      <c r="I104" s="40">
        <v>656.19999999999982</v>
      </c>
      <c r="J104" s="40">
        <v>663.39999999999986</v>
      </c>
      <c r="K104" s="31">
        <v>649</v>
      </c>
      <c r="L104" s="31">
        <v>635</v>
      </c>
      <c r="M104" s="31">
        <v>0.87577000000000005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143.85</v>
      </c>
      <c r="D105" s="40">
        <v>143.43333333333331</v>
      </c>
      <c r="E105" s="40">
        <v>142.56666666666661</v>
      </c>
      <c r="F105" s="40">
        <v>141.2833333333333</v>
      </c>
      <c r="G105" s="40">
        <v>140.4166666666666</v>
      </c>
      <c r="H105" s="40">
        <v>144.71666666666661</v>
      </c>
      <c r="I105" s="40">
        <v>145.58333333333334</v>
      </c>
      <c r="J105" s="40">
        <v>146.86666666666662</v>
      </c>
      <c r="K105" s="31">
        <v>144.30000000000001</v>
      </c>
      <c r="L105" s="31">
        <v>142.15</v>
      </c>
      <c r="M105" s="31">
        <v>7.4348999999999998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1353.05</v>
      </c>
      <c r="D106" s="40">
        <v>1347.7833333333331</v>
      </c>
      <c r="E106" s="40">
        <v>1326.7166666666662</v>
      </c>
      <c r="F106" s="40">
        <v>1300.3833333333332</v>
      </c>
      <c r="G106" s="40">
        <v>1279.3166666666664</v>
      </c>
      <c r="H106" s="40">
        <v>1374.1166666666661</v>
      </c>
      <c r="I106" s="40">
        <v>1395.1833333333332</v>
      </c>
      <c r="J106" s="40">
        <v>1421.516666666666</v>
      </c>
      <c r="K106" s="31">
        <v>1368.85</v>
      </c>
      <c r="L106" s="31">
        <v>1321.45</v>
      </c>
      <c r="M106" s="31">
        <v>4.7777599999999998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27</v>
      </c>
      <c r="D107" s="40">
        <v>26.766666666666666</v>
      </c>
      <c r="E107" s="40">
        <v>26.283333333333331</v>
      </c>
      <c r="F107" s="40">
        <v>25.566666666666666</v>
      </c>
      <c r="G107" s="40">
        <v>25.083333333333332</v>
      </c>
      <c r="H107" s="40">
        <v>27.483333333333331</v>
      </c>
      <c r="I107" s="40">
        <v>27.966666666666665</v>
      </c>
      <c r="J107" s="40">
        <v>28.68333333333333</v>
      </c>
      <c r="K107" s="31">
        <v>27.25</v>
      </c>
      <c r="L107" s="31">
        <v>26.05</v>
      </c>
      <c r="M107" s="31">
        <v>215.71127999999999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1254.45</v>
      </c>
      <c r="D108" s="40">
        <v>1208.1166666666666</v>
      </c>
      <c r="E108" s="40">
        <v>1136.4333333333332</v>
      </c>
      <c r="F108" s="40">
        <v>1018.4166666666665</v>
      </c>
      <c r="G108" s="40">
        <v>946.73333333333312</v>
      </c>
      <c r="H108" s="40">
        <v>1326.1333333333332</v>
      </c>
      <c r="I108" s="40">
        <v>1397.8166666666666</v>
      </c>
      <c r="J108" s="40">
        <v>1515.8333333333333</v>
      </c>
      <c r="K108" s="31">
        <v>1279.8</v>
      </c>
      <c r="L108" s="31">
        <v>1090.0999999999999</v>
      </c>
      <c r="M108" s="31">
        <v>59.235280000000003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428.2</v>
      </c>
      <c r="D109" s="40">
        <v>423.26666666666665</v>
      </c>
      <c r="E109" s="40">
        <v>412.13333333333333</v>
      </c>
      <c r="F109" s="40">
        <v>396.06666666666666</v>
      </c>
      <c r="G109" s="40">
        <v>384.93333333333334</v>
      </c>
      <c r="H109" s="40">
        <v>439.33333333333331</v>
      </c>
      <c r="I109" s="40">
        <v>450.46666666666664</v>
      </c>
      <c r="J109" s="40">
        <v>466.5333333333333</v>
      </c>
      <c r="K109" s="31">
        <v>434.4</v>
      </c>
      <c r="L109" s="31">
        <v>407.2</v>
      </c>
      <c r="M109" s="31">
        <v>8.7575599999999998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707.45</v>
      </c>
      <c r="D110" s="40">
        <v>709.48333333333323</v>
      </c>
      <c r="E110" s="40">
        <v>698.96666666666647</v>
      </c>
      <c r="F110" s="40">
        <v>690.48333333333323</v>
      </c>
      <c r="G110" s="40">
        <v>679.96666666666647</v>
      </c>
      <c r="H110" s="40">
        <v>717.96666666666647</v>
      </c>
      <c r="I110" s="40">
        <v>728.48333333333312</v>
      </c>
      <c r="J110" s="40">
        <v>736.96666666666647</v>
      </c>
      <c r="K110" s="31">
        <v>720</v>
      </c>
      <c r="L110" s="31">
        <v>701</v>
      </c>
      <c r="M110" s="31">
        <v>8.6764500000000009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4428.45</v>
      </c>
      <c r="D111" s="40">
        <v>4462.8166666666666</v>
      </c>
      <c r="E111" s="40">
        <v>4365.6333333333332</v>
      </c>
      <c r="F111" s="40">
        <v>4302.8166666666666</v>
      </c>
      <c r="G111" s="40">
        <v>4205.6333333333332</v>
      </c>
      <c r="H111" s="40">
        <v>4525.6333333333332</v>
      </c>
      <c r="I111" s="40">
        <v>4622.8166666666657</v>
      </c>
      <c r="J111" s="40">
        <v>4685.6333333333332</v>
      </c>
      <c r="K111" s="31">
        <v>4560</v>
      </c>
      <c r="L111" s="31">
        <v>4400</v>
      </c>
      <c r="M111" s="31">
        <v>0.10567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188.85</v>
      </c>
      <c r="D112" s="40">
        <v>190.51666666666665</v>
      </c>
      <c r="E112" s="40">
        <v>186.18333333333331</v>
      </c>
      <c r="F112" s="40">
        <v>183.51666666666665</v>
      </c>
      <c r="G112" s="40">
        <v>179.18333333333331</v>
      </c>
      <c r="H112" s="40">
        <v>193.18333333333331</v>
      </c>
      <c r="I112" s="40">
        <v>197.51666666666668</v>
      </c>
      <c r="J112" s="40">
        <v>200.18333333333331</v>
      </c>
      <c r="K112" s="31">
        <v>194.85</v>
      </c>
      <c r="L112" s="31">
        <v>187.85</v>
      </c>
      <c r="M112" s="31">
        <v>5.2948700000000004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304.75</v>
      </c>
      <c r="D113" s="40">
        <v>304.93333333333334</v>
      </c>
      <c r="E113" s="40">
        <v>302.16666666666669</v>
      </c>
      <c r="F113" s="40">
        <v>299.58333333333337</v>
      </c>
      <c r="G113" s="40">
        <v>296.81666666666672</v>
      </c>
      <c r="H113" s="40">
        <v>307.51666666666665</v>
      </c>
      <c r="I113" s="40">
        <v>310.2833333333333</v>
      </c>
      <c r="J113" s="40">
        <v>312.86666666666662</v>
      </c>
      <c r="K113" s="31">
        <v>307.7</v>
      </c>
      <c r="L113" s="31">
        <v>302.35000000000002</v>
      </c>
      <c r="M113" s="31">
        <v>11.392620000000001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648</v>
      </c>
      <c r="D114" s="40">
        <v>648.2833333333333</v>
      </c>
      <c r="E114" s="40">
        <v>642.56666666666661</v>
      </c>
      <c r="F114" s="40">
        <v>637.13333333333333</v>
      </c>
      <c r="G114" s="40">
        <v>631.41666666666663</v>
      </c>
      <c r="H114" s="40">
        <v>653.71666666666658</v>
      </c>
      <c r="I114" s="40">
        <v>659.43333333333328</v>
      </c>
      <c r="J114" s="40">
        <v>664.86666666666656</v>
      </c>
      <c r="K114" s="31">
        <v>654</v>
      </c>
      <c r="L114" s="31">
        <v>642.85</v>
      </c>
      <c r="M114" s="31">
        <v>0.34501999999999999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517.95000000000005</v>
      </c>
      <c r="D115" s="40">
        <v>516.43333333333339</v>
      </c>
      <c r="E115" s="40">
        <v>511.51666666666677</v>
      </c>
      <c r="F115" s="40">
        <v>505.08333333333337</v>
      </c>
      <c r="G115" s="40">
        <v>500.16666666666674</v>
      </c>
      <c r="H115" s="40">
        <v>522.86666666666679</v>
      </c>
      <c r="I115" s="40">
        <v>527.7833333333333</v>
      </c>
      <c r="J115" s="40">
        <v>534.21666666666681</v>
      </c>
      <c r="K115" s="31">
        <v>521.35</v>
      </c>
      <c r="L115" s="31">
        <v>510</v>
      </c>
      <c r="M115" s="31">
        <v>18.425599999999999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965.65</v>
      </c>
      <c r="D116" s="40">
        <v>963.85</v>
      </c>
      <c r="E116" s="40">
        <v>957.85</v>
      </c>
      <c r="F116" s="40">
        <v>950.05</v>
      </c>
      <c r="G116" s="40">
        <v>944.05</v>
      </c>
      <c r="H116" s="40">
        <v>971.65000000000009</v>
      </c>
      <c r="I116" s="40">
        <v>977.65000000000009</v>
      </c>
      <c r="J116" s="40">
        <v>985.45000000000016</v>
      </c>
      <c r="K116" s="31">
        <v>969.85</v>
      </c>
      <c r="L116" s="31">
        <v>956.05</v>
      </c>
      <c r="M116" s="31">
        <v>13.176209999999999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162.94999999999999</v>
      </c>
      <c r="D117" s="40">
        <v>162.73333333333332</v>
      </c>
      <c r="E117" s="40">
        <v>161.86666666666665</v>
      </c>
      <c r="F117" s="40">
        <v>160.78333333333333</v>
      </c>
      <c r="G117" s="40">
        <v>159.91666666666666</v>
      </c>
      <c r="H117" s="40">
        <v>163.81666666666663</v>
      </c>
      <c r="I117" s="40">
        <v>164.68333333333331</v>
      </c>
      <c r="J117" s="40">
        <v>165.76666666666662</v>
      </c>
      <c r="K117" s="31">
        <v>163.6</v>
      </c>
      <c r="L117" s="31">
        <v>161.65</v>
      </c>
      <c r="M117" s="31">
        <v>14.72504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148.1</v>
      </c>
      <c r="D118" s="40">
        <v>147.75</v>
      </c>
      <c r="E118" s="40">
        <v>147</v>
      </c>
      <c r="F118" s="40">
        <v>145.9</v>
      </c>
      <c r="G118" s="40">
        <v>145.15</v>
      </c>
      <c r="H118" s="40">
        <v>148.85</v>
      </c>
      <c r="I118" s="40">
        <v>149.6</v>
      </c>
      <c r="J118" s="40">
        <v>150.69999999999999</v>
      </c>
      <c r="K118" s="31">
        <v>148.5</v>
      </c>
      <c r="L118" s="31">
        <v>146.65</v>
      </c>
      <c r="M118" s="31">
        <v>57.174419999999998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390.25</v>
      </c>
      <c r="D119" s="40">
        <v>391.06666666666666</v>
      </c>
      <c r="E119" s="40">
        <v>387.18333333333334</v>
      </c>
      <c r="F119" s="40">
        <v>384.11666666666667</v>
      </c>
      <c r="G119" s="40">
        <v>380.23333333333335</v>
      </c>
      <c r="H119" s="40">
        <v>394.13333333333333</v>
      </c>
      <c r="I119" s="40">
        <v>398.01666666666665</v>
      </c>
      <c r="J119" s="40">
        <v>401.08333333333331</v>
      </c>
      <c r="K119" s="31">
        <v>394.95</v>
      </c>
      <c r="L119" s="31">
        <v>388</v>
      </c>
      <c r="M119" s="31">
        <v>3.5679599999999998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4320.3500000000004</v>
      </c>
      <c r="D120" s="40">
        <v>4346.7</v>
      </c>
      <c r="E120" s="40">
        <v>4273.6499999999996</v>
      </c>
      <c r="F120" s="40">
        <v>4226.95</v>
      </c>
      <c r="G120" s="40">
        <v>4153.8999999999996</v>
      </c>
      <c r="H120" s="40">
        <v>4393.3999999999996</v>
      </c>
      <c r="I120" s="40">
        <v>4466.4500000000007</v>
      </c>
      <c r="J120" s="40">
        <v>4513.1499999999996</v>
      </c>
      <c r="K120" s="31">
        <v>4419.75</v>
      </c>
      <c r="L120" s="31">
        <v>4300</v>
      </c>
      <c r="M120" s="31">
        <v>2.0875699999999999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1727.3</v>
      </c>
      <c r="D121" s="40">
        <v>1737.0333333333335</v>
      </c>
      <c r="E121" s="40">
        <v>1714.366666666667</v>
      </c>
      <c r="F121" s="40">
        <v>1701.4333333333334</v>
      </c>
      <c r="G121" s="40">
        <v>1678.7666666666669</v>
      </c>
      <c r="H121" s="40">
        <v>1749.9666666666672</v>
      </c>
      <c r="I121" s="40">
        <v>1772.6333333333337</v>
      </c>
      <c r="J121" s="40">
        <v>1785.5666666666673</v>
      </c>
      <c r="K121" s="31">
        <v>1759.7</v>
      </c>
      <c r="L121" s="31">
        <v>1724.1</v>
      </c>
      <c r="M121" s="31">
        <v>4.5892099999999996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3011.4</v>
      </c>
      <c r="D122" s="40">
        <v>2971.4666666666667</v>
      </c>
      <c r="E122" s="40">
        <v>2894.9333333333334</v>
      </c>
      <c r="F122" s="40">
        <v>2778.4666666666667</v>
      </c>
      <c r="G122" s="40">
        <v>2701.9333333333334</v>
      </c>
      <c r="H122" s="40">
        <v>3087.9333333333334</v>
      </c>
      <c r="I122" s="40">
        <v>3164.4666666666672</v>
      </c>
      <c r="J122" s="40">
        <v>3280.9333333333334</v>
      </c>
      <c r="K122" s="31">
        <v>3048</v>
      </c>
      <c r="L122" s="31">
        <v>2855</v>
      </c>
      <c r="M122" s="31">
        <v>6.6614300000000002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679.4</v>
      </c>
      <c r="D123" s="40">
        <v>681.5</v>
      </c>
      <c r="E123" s="40">
        <v>673</v>
      </c>
      <c r="F123" s="40">
        <v>666.6</v>
      </c>
      <c r="G123" s="40">
        <v>658.1</v>
      </c>
      <c r="H123" s="40">
        <v>687.9</v>
      </c>
      <c r="I123" s="40">
        <v>696.4</v>
      </c>
      <c r="J123" s="40">
        <v>702.8</v>
      </c>
      <c r="K123" s="31">
        <v>690</v>
      </c>
      <c r="L123" s="31">
        <v>675.1</v>
      </c>
      <c r="M123" s="31">
        <v>15.68797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877.65</v>
      </c>
      <c r="D124" s="40">
        <v>879.80000000000007</v>
      </c>
      <c r="E124" s="40">
        <v>872.85000000000014</v>
      </c>
      <c r="F124" s="40">
        <v>868.05000000000007</v>
      </c>
      <c r="G124" s="40">
        <v>861.10000000000014</v>
      </c>
      <c r="H124" s="40">
        <v>884.60000000000014</v>
      </c>
      <c r="I124" s="40">
        <v>891.55000000000018</v>
      </c>
      <c r="J124" s="40">
        <v>896.35000000000014</v>
      </c>
      <c r="K124" s="31">
        <v>886.75</v>
      </c>
      <c r="L124" s="31">
        <v>875</v>
      </c>
      <c r="M124" s="31">
        <v>4.0004499999999998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720.65</v>
      </c>
      <c r="D125" s="40">
        <v>714.9</v>
      </c>
      <c r="E125" s="40">
        <v>706.84999999999991</v>
      </c>
      <c r="F125" s="40">
        <v>693.05</v>
      </c>
      <c r="G125" s="40">
        <v>684.99999999999989</v>
      </c>
      <c r="H125" s="40">
        <v>728.69999999999993</v>
      </c>
      <c r="I125" s="40">
        <v>736.74999999999989</v>
      </c>
      <c r="J125" s="40">
        <v>750.55</v>
      </c>
      <c r="K125" s="31">
        <v>722.95</v>
      </c>
      <c r="L125" s="31">
        <v>701.1</v>
      </c>
      <c r="M125" s="31">
        <v>1.9170100000000001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454.95</v>
      </c>
      <c r="D126" s="40">
        <v>456.73333333333329</v>
      </c>
      <c r="E126" s="40">
        <v>447.36666666666656</v>
      </c>
      <c r="F126" s="40">
        <v>439.78333333333325</v>
      </c>
      <c r="G126" s="40">
        <v>430.41666666666652</v>
      </c>
      <c r="H126" s="40">
        <v>464.31666666666661</v>
      </c>
      <c r="I126" s="40">
        <v>473.68333333333328</v>
      </c>
      <c r="J126" s="40">
        <v>481.26666666666665</v>
      </c>
      <c r="K126" s="31">
        <v>466.1</v>
      </c>
      <c r="L126" s="31">
        <v>449.15</v>
      </c>
      <c r="M126" s="31">
        <v>15.93764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862.05</v>
      </c>
      <c r="D127" s="40">
        <v>861.55000000000007</v>
      </c>
      <c r="E127" s="40">
        <v>855.15000000000009</v>
      </c>
      <c r="F127" s="40">
        <v>848.25</v>
      </c>
      <c r="G127" s="40">
        <v>841.85</v>
      </c>
      <c r="H127" s="40">
        <v>868.45000000000016</v>
      </c>
      <c r="I127" s="40">
        <v>874.85</v>
      </c>
      <c r="J127" s="40">
        <v>881.75000000000023</v>
      </c>
      <c r="K127" s="31">
        <v>867.95</v>
      </c>
      <c r="L127" s="31">
        <v>854.65</v>
      </c>
      <c r="M127" s="31">
        <v>3.2472799999999999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856.9</v>
      </c>
      <c r="D128" s="40">
        <v>855.66666666666663</v>
      </c>
      <c r="E128" s="40">
        <v>849.88333333333321</v>
      </c>
      <c r="F128" s="40">
        <v>842.86666666666656</v>
      </c>
      <c r="G128" s="40">
        <v>837.08333333333314</v>
      </c>
      <c r="H128" s="40">
        <v>862.68333333333328</v>
      </c>
      <c r="I128" s="40">
        <v>868.46666666666681</v>
      </c>
      <c r="J128" s="40">
        <v>875.48333333333335</v>
      </c>
      <c r="K128" s="31">
        <v>861.45</v>
      </c>
      <c r="L128" s="31">
        <v>848.65</v>
      </c>
      <c r="M128" s="31">
        <v>2.1726999999999999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105.85</v>
      </c>
      <c r="D129" s="40">
        <v>106</v>
      </c>
      <c r="E129" s="40">
        <v>105.25</v>
      </c>
      <c r="F129" s="40">
        <v>104.65</v>
      </c>
      <c r="G129" s="40">
        <v>103.9</v>
      </c>
      <c r="H129" s="40">
        <v>106.6</v>
      </c>
      <c r="I129" s="40">
        <v>107.35</v>
      </c>
      <c r="J129" s="40">
        <v>107.94999999999999</v>
      </c>
      <c r="K129" s="31">
        <v>106.75</v>
      </c>
      <c r="L129" s="31">
        <v>105.4</v>
      </c>
      <c r="M129" s="31">
        <v>9.87087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903.05</v>
      </c>
      <c r="D130" s="40">
        <v>902.68333333333339</v>
      </c>
      <c r="E130" s="40">
        <v>881.36666666666679</v>
      </c>
      <c r="F130" s="40">
        <v>859.68333333333339</v>
      </c>
      <c r="G130" s="40">
        <v>838.36666666666679</v>
      </c>
      <c r="H130" s="40">
        <v>924.36666666666679</v>
      </c>
      <c r="I130" s="40">
        <v>945.68333333333339</v>
      </c>
      <c r="J130" s="40">
        <v>967.36666666666679</v>
      </c>
      <c r="K130" s="31">
        <v>924</v>
      </c>
      <c r="L130" s="31">
        <v>881</v>
      </c>
      <c r="M130" s="31">
        <v>3.3231899999999999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314.2</v>
      </c>
      <c r="D131" s="40">
        <v>314.7833333333333</v>
      </c>
      <c r="E131" s="40">
        <v>310.86666666666662</v>
      </c>
      <c r="F131" s="40">
        <v>307.5333333333333</v>
      </c>
      <c r="G131" s="40">
        <v>303.61666666666662</v>
      </c>
      <c r="H131" s="40">
        <v>318.11666666666662</v>
      </c>
      <c r="I131" s="40">
        <v>322.03333333333336</v>
      </c>
      <c r="J131" s="40">
        <v>325.36666666666662</v>
      </c>
      <c r="K131" s="31">
        <v>318.7</v>
      </c>
      <c r="L131" s="31">
        <v>311.45</v>
      </c>
      <c r="M131" s="31">
        <v>165.48982000000001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589.15</v>
      </c>
      <c r="D132" s="40">
        <v>590.0333333333333</v>
      </c>
      <c r="E132" s="40">
        <v>584.71666666666658</v>
      </c>
      <c r="F132" s="40">
        <v>580.2833333333333</v>
      </c>
      <c r="G132" s="40">
        <v>574.96666666666658</v>
      </c>
      <c r="H132" s="40">
        <v>594.46666666666658</v>
      </c>
      <c r="I132" s="40">
        <v>599.78333333333319</v>
      </c>
      <c r="J132" s="40">
        <v>604.21666666666658</v>
      </c>
      <c r="K132" s="31">
        <v>595.35</v>
      </c>
      <c r="L132" s="31">
        <v>585.6</v>
      </c>
      <c r="M132" s="31">
        <v>9.3479899999999994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2196.4499999999998</v>
      </c>
      <c r="D133" s="40">
        <v>2173.5</v>
      </c>
      <c r="E133" s="40">
        <v>2148</v>
      </c>
      <c r="F133" s="40">
        <v>2099.5500000000002</v>
      </c>
      <c r="G133" s="40">
        <v>2074.0500000000002</v>
      </c>
      <c r="H133" s="40">
        <v>2221.9499999999998</v>
      </c>
      <c r="I133" s="40">
        <v>2247.4499999999998</v>
      </c>
      <c r="J133" s="40">
        <v>2295.8999999999996</v>
      </c>
      <c r="K133" s="31">
        <v>2199</v>
      </c>
      <c r="L133" s="31">
        <v>2125.0500000000002</v>
      </c>
      <c r="M133" s="31">
        <v>1.9578800000000001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1947.85</v>
      </c>
      <c r="D134" s="40">
        <v>1953.1499999999999</v>
      </c>
      <c r="E134" s="40">
        <v>1930.2999999999997</v>
      </c>
      <c r="F134" s="40">
        <v>1912.7499999999998</v>
      </c>
      <c r="G134" s="40">
        <v>1889.8999999999996</v>
      </c>
      <c r="H134" s="40">
        <v>1970.6999999999998</v>
      </c>
      <c r="I134" s="40">
        <v>1993.5499999999997</v>
      </c>
      <c r="J134" s="40">
        <v>2011.1</v>
      </c>
      <c r="K134" s="31">
        <v>1976</v>
      </c>
      <c r="L134" s="31">
        <v>1935.6</v>
      </c>
      <c r="M134" s="31">
        <v>6.1543599999999996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188.2</v>
      </c>
      <c r="D135" s="40">
        <v>189.06666666666669</v>
      </c>
      <c r="E135" s="40">
        <v>186.33333333333337</v>
      </c>
      <c r="F135" s="40">
        <v>184.46666666666667</v>
      </c>
      <c r="G135" s="40">
        <v>181.73333333333335</v>
      </c>
      <c r="H135" s="40">
        <v>190.93333333333339</v>
      </c>
      <c r="I135" s="40">
        <v>193.66666666666669</v>
      </c>
      <c r="J135" s="40">
        <v>195.53333333333342</v>
      </c>
      <c r="K135" s="31">
        <v>191.8</v>
      </c>
      <c r="L135" s="31">
        <v>187.2</v>
      </c>
      <c r="M135" s="31">
        <v>22.850999999999999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197.1</v>
      </c>
      <c r="D136" s="40">
        <v>198.29999999999998</v>
      </c>
      <c r="E136" s="40">
        <v>193.64999999999998</v>
      </c>
      <c r="F136" s="40">
        <v>190.2</v>
      </c>
      <c r="G136" s="40">
        <v>185.54999999999998</v>
      </c>
      <c r="H136" s="40">
        <v>201.74999999999997</v>
      </c>
      <c r="I136" s="40">
        <v>206.4</v>
      </c>
      <c r="J136" s="40">
        <v>209.84999999999997</v>
      </c>
      <c r="K136" s="31">
        <v>202.95</v>
      </c>
      <c r="L136" s="31">
        <v>194.85</v>
      </c>
      <c r="M136" s="31">
        <v>17.955290000000002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1000.25</v>
      </c>
      <c r="D137" s="40">
        <v>1003.2833333333333</v>
      </c>
      <c r="E137" s="40">
        <v>991.96666666666658</v>
      </c>
      <c r="F137" s="40">
        <v>983.68333333333328</v>
      </c>
      <c r="G137" s="40">
        <v>972.36666666666656</v>
      </c>
      <c r="H137" s="40">
        <v>1011.5666666666666</v>
      </c>
      <c r="I137" s="40">
        <v>1022.8833333333332</v>
      </c>
      <c r="J137" s="40">
        <v>1031.1666666666665</v>
      </c>
      <c r="K137" s="31">
        <v>1014.6</v>
      </c>
      <c r="L137" s="31">
        <v>995</v>
      </c>
      <c r="M137" s="31">
        <v>0.51132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602.4</v>
      </c>
      <c r="D138" s="40">
        <v>606.18333333333328</v>
      </c>
      <c r="E138" s="40">
        <v>596.21666666666658</v>
      </c>
      <c r="F138" s="40">
        <v>590.0333333333333</v>
      </c>
      <c r="G138" s="40">
        <v>580.06666666666661</v>
      </c>
      <c r="H138" s="40">
        <v>612.36666666666656</v>
      </c>
      <c r="I138" s="40">
        <v>622.33333333333326</v>
      </c>
      <c r="J138" s="40">
        <v>628.51666666666654</v>
      </c>
      <c r="K138" s="31">
        <v>616.15</v>
      </c>
      <c r="L138" s="31">
        <v>600</v>
      </c>
      <c r="M138" s="31">
        <v>2.8393199999999998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14.9</v>
      </c>
      <c r="D139" s="40">
        <v>14.983333333333334</v>
      </c>
      <c r="E139" s="40">
        <v>14.716666666666669</v>
      </c>
      <c r="F139" s="40">
        <v>14.533333333333335</v>
      </c>
      <c r="G139" s="40">
        <v>14.266666666666669</v>
      </c>
      <c r="H139" s="40">
        <v>15.166666666666668</v>
      </c>
      <c r="I139" s="40">
        <v>15.433333333333334</v>
      </c>
      <c r="J139" s="40">
        <v>15.616666666666667</v>
      </c>
      <c r="K139" s="31">
        <v>15.25</v>
      </c>
      <c r="L139" s="31">
        <v>14.8</v>
      </c>
      <c r="M139" s="31">
        <v>77.881990000000002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205.4</v>
      </c>
      <c r="D140" s="40">
        <v>207.25</v>
      </c>
      <c r="E140" s="40">
        <v>201.95</v>
      </c>
      <c r="F140" s="40">
        <v>198.5</v>
      </c>
      <c r="G140" s="40">
        <v>193.2</v>
      </c>
      <c r="H140" s="40">
        <v>210.7</v>
      </c>
      <c r="I140" s="40">
        <v>216</v>
      </c>
      <c r="J140" s="40">
        <v>219.45</v>
      </c>
      <c r="K140" s="31">
        <v>212.55</v>
      </c>
      <c r="L140" s="31">
        <v>203.8</v>
      </c>
      <c r="M140" s="31">
        <v>8.2898300000000003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4606.05</v>
      </c>
      <c r="D141" s="40">
        <v>4597.2333333333327</v>
      </c>
      <c r="E141" s="40">
        <v>4575.7166666666653</v>
      </c>
      <c r="F141" s="40">
        <v>4545.3833333333323</v>
      </c>
      <c r="G141" s="40">
        <v>4523.866666666665</v>
      </c>
      <c r="H141" s="40">
        <v>4627.5666666666657</v>
      </c>
      <c r="I141" s="40">
        <v>4649.0833333333339</v>
      </c>
      <c r="J141" s="40">
        <v>4679.4166666666661</v>
      </c>
      <c r="K141" s="31">
        <v>4618.75</v>
      </c>
      <c r="L141" s="31">
        <v>4566.8999999999996</v>
      </c>
      <c r="M141" s="31">
        <v>2.33256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4586.2</v>
      </c>
      <c r="D142" s="40">
        <v>4604.4000000000005</v>
      </c>
      <c r="E142" s="40">
        <v>4508.8000000000011</v>
      </c>
      <c r="F142" s="40">
        <v>4431.4000000000005</v>
      </c>
      <c r="G142" s="40">
        <v>4335.8000000000011</v>
      </c>
      <c r="H142" s="40">
        <v>4681.8000000000011</v>
      </c>
      <c r="I142" s="40">
        <v>4777.4000000000015</v>
      </c>
      <c r="J142" s="40">
        <v>4854.8000000000011</v>
      </c>
      <c r="K142" s="31">
        <v>4700</v>
      </c>
      <c r="L142" s="31">
        <v>4527</v>
      </c>
      <c r="M142" s="31">
        <v>2.7779500000000001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3445.05</v>
      </c>
      <c r="D143" s="40">
        <v>3460.9</v>
      </c>
      <c r="E143" s="40">
        <v>3390.65</v>
      </c>
      <c r="F143" s="40">
        <v>3336.25</v>
      </c>
      <c r="G143" s="40">
        <v>3266</v>
      </c>
      <c r="H143" s="40">
        <v>3515.3</v>
      </c>
      <c r="I143" s="40">
        <v>3585.55</v>
      </c>
      <c r="J143" s="40">
        <v>3639.9500000000003</v>
      </c>
      <c r="K143" s="31">
        <v>3531.15</v>
      </c>
      <c r="L143" s="31">
        <v>3406.5</v>
      </c>
      <c r="M143" s="31">
        <v>2.4018600000000001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5437.1</v>
      </c>
      <c r="D144" s="40">
        <v>5466.7</v>
      </c>
      <c r="E144" s="40">
        <v>5399.4</v>
      </c>
      <c r="F144" s="40">
        <v>5361.7</v>
      </c>
      <c r="G144" s="40">
        <v>5294.4</v>
      </c>
      <c r="H144" s="40">
        <v>5504.4</v>
      </c>
      <c r="I144" s="40">
        <v>5571.7000000000007</v>
      </c>
      <c r="J144" s="40">
        <v>5609.4</v>
      </c>
      <c r="K144" s="31">
        <v>5534</v>
      </c>
      <c r="L144" s="31">
        <v>5429</v>
      </c>
      <c r="M144" s="31">
        <v>3.7048199999999998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409.1</v>
      </c>
      <c r="D145" s="40">
        <v>412.18333333333334</v>
      </c>
      <c r="E145" s="40">
        <v>405.91666666666669</v>
      </c>
      <c r="F145" s="40">
        <v>402.73333333333335</v>
      </c>
      <c r="G145" s="40">
        <v>396.4666666666667</v>
      </c>
      <c r="H145" s="40">
        <v>415.36666666666667</v>
      </c>
      <c r="I145" s="40">
        <v>421.63333333333333</v>
      </c>
      <c r="J145" s="40">
        <v>424.81666666666666</v>
      </c>
      <c r="K145" s="31">
        <v>418.45</v>
      </c>
      <c r="L145" s="31">
        <v>409</v>
      </c>
      <c r="M145" s="31">
        <v>9.7402800000000003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116.8</v>
      </c>
      <c r="D146" s="40">
        <v>117.38333333333333</v>
      </c>
      <c r="E146" s="40">
        <v>115.71666666666665</v>
      </c>
      <c r="F146" s="40">
        <v>114.63333333333333</v>
      </c>
      <c r="G146" s="40">
        <v>112.96666666666665</v>
      </c>
      <c r="H146" s="40">
        <v>118.46666666666665</v>
      </c>
      <c r="I146" s="40">
        <v>120.13333333333334</v>
      </c>
      <c r="J146" s="40">
        <v>121.21666666666665</v>
      </c>
      <c r="K146" s="31">
        <v>119.05</v>
      </c>
      <c r="L146" s="31">
        <v>116.3</v>
      </c>
      <c r="M146" s="31">
        <v>3.6032000000000002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263</v>
      </c>
      <c r="D147" s="40">
        <v>263.98333333333335</v>
      </c>
      <c r="E147" s="40">
        <v>259.01666666666671</v>
      </c>
      <c r="F147" s="40">
        <v>255.03333333333336</v>
      </c>
      <c r="G147" s="40">
        <v>250.06666666666672</v>
      </c>
      <c r="H147" s="40">
        <v>267.9666666666667</v>
      </c>
      <c r="I147" s="40">
        <v>272.93333333333339</v>
      </c>
      <c r="J147" s="40">
        <v>276.91666666666669</v>
      </c>
      <c r="K147" s="31">
        <v>268.95</v>
      </c>
      <c r="L147" s="31">
        <v>260</v>
      </c>
      <c r="M147" s="31">
        <v>1.6677999999999999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99.5</v>
      </c>
      <c r="D148" s="40">
        <v>98.316666666666677</v>
      </c>
      <c r="E148" s="40">
        <v>96.833333333333357</v>
      </c>
      <c r="F148" s="40">
        <v>94.166666666666686</v>
      </c>
      <c r="G148" s="40">
        <v>92.683333333333366</v>
      </c>
      <c r="H148" s="40">
        <v>100.98333333333335</v>
      </c>
      <c r="I148" s="40">
        <v>102.46666666666667</v>
      </c>
      <c r="J148" s="40">
        <v>105.13333333333334</v>
      </c>
      <c r="K148" s="31">
        <v>99.8</v>
      </c>
      <c r="L148" s="31">
        <v>95.65</v>
      </c>
      <c r="M148" s="31">
        <v>199.61577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2706.7</v>
      </c>
      <c r="D149" s="40">
        <v>2717.1833333333329</v>
      </c>
      <c r="E149" s="40">
        <v>2689.516666666666</v>
      </c>
      <c r="F149" s="40">
        <v>2672.333333333333</v>
      </c>
      <c r="G149" s="40">
        <v>2644.6666666666661</v>
      </c>
      <c r="H149" s="40">
        <v>2734.3666666666659</v>
      </c>
      <c r="I149" s="40">
        <v>2762.0333333333328</v>
      </c>
      <c r="J149" s="40">
        <v>2779.2166666666658</v>
      </c>
      <c r="K149" s="31">
        <v>2744.85</v>
      </c>
      <c r="L149" s="31">
        <v>2700</v>
      </c>
      <c r="M149" s="31">
        <v>4.8840899999999996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218.6</v>
      </c>
      <c r="D150" s="40">
        <v>219.86666666666667</v>
      </c>
      <c r="E150" s="40">
        <v>215.08333333333334</v>
      </c>
      <c r="F150" s="40">
        <v>211.56666666666666</v>
      </c>
      <c r="G150" s="40">
        <v>206.78333333333333</v>
      </c>
      <c r="H150" s="40">
        <v>223.38333333333335</v>
      </c>
      <c r="I150" s="40">
        <v>228.16666666666666</v>
      </c>
      <c r="J150" s="40">
        <v>231.68333333333337</v>
      </c>
      <c r="K150" s="31">
        <v>224.65</v>
      </c>
      <c r="L150" s="31">
        <v>216.35</v>
      </c>
      <c r="M150" s="31">
        <v>4.0383300000000002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564.6</v>
      </c>
      <c r="D151" s="40">
        <v>567.36666666666667</v>
      </c>
      <c r="E151" s="40">
        <v>556.23333333333335</v>
      </c>
      <c r="F151" s="40">
        <v>547.86666666666667</v>
      </c>
      <c r="G151" s="40">
        <v>536.73333333333335</v>
      </c>
      <c r="H151" s="40">
        <v>575.73333333333335</v>
      </c>
      <c r="I151" s="40">
        <v>586.86666666666679</v>
      </c>
      <c r="J151" s="40">
        <v>595.23333333333335</v>
      </c>
      <c r="K151" s="31">
        <v>578.5</v>
      </c>
      <c r="L151" s="31">
        <v>559</v>
      </c>
      <c r="M151" s="31">
        <v>4.0653199999999998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1619.1</v>
      </c>
      <c r="D152" s="40">
        <v>1610.1166666666668</v>
      </c>
      <c r="E152" s="40">
        <v>1593.2333333333336</v>
      </c>
      <c r="F152" s="40">
        <v>1567.3666666666668</v>
      </c>
      <c r="G152" s="40">
        <v>1550.4833333333336</v>
      </c>
      <c r="H152" s="40">
        <v>1635.9833333333336</v>
      </c>
      <c r="I152" s="40">
        <v>1652.8666666666668</v>
      </c>
      <c r="J152" s="40">
        <v>1678.7333333333336</v>
      </c>
      <c r="K152" s="31">
        <v>1627</v>
      </c>
      <c r="L152" s="31">
        <v>1584.25</v>
      </c>
      <c r="M152" s="31">
        <v>0.67749000000000004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77.95</v>
      </c>
      <c r="D153" s="40">
        <v>78.45</v>
      </c>
      <c r="E153" s="40">
        <v>77.25</v>
      </c>
      <c r="F153" s="40">
        <v>76.55</v>
      </c>
      <c r="G153" s="40">
        <v>75.349999999999994</v>
      </c>
      <c r="H153" s="40">
        <v>79.150000000000006</v>
      </c>
      <c r="I153" s="40">
        <v>80.350000000000023</v>
      </c>
      <c r="J153" s="40">
        <v>81.050000000000011</v>
      </c>
      <c r="K153" s="31">
        <v>79.650000000000006</v>
      </c>
      <c r="L153" s="31">
        <v>77.75</v>
      </c>
      <c r="M153" s="31">
        <v>32.527340000000002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128.35</v>
      </c>
      <c r="D154" s="40">
        <v>130.91666666666666</v>
      </c>
      <c r="E154" s="40">
        <v>124.88333333333333</v>
      </c>
      <c r="F154" s="40">
        <v>121.41666666666667</v>
      </c>
      <c r="G154" s="40">
        <v>115.38333333333334</v>
      </c>
      <c r="H154" s="40">
        <v>134.38333333333333</v>
      </c>
      <c r="I154" s="40">
        <v>140.41666666666669</v>
      </c>
      <c r="J154" s="40">
        <v>143.8833333333333</v>
      </c>
      <c r="K154" s="31">
        <v>136.94999999999999</v>
      </c>
      <c r="L154" s="31">
        <v>127.45</v>
      </c>
      <c r="M154" s="31">
        <v>93.832080000000005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767.75</v>
      </c>
      <c r="D155" s="40">
        <v>767.11666666666667</v>
      </c>
      <c r="E155" s="40">
        <v>747.23333333333335</v>
      </c>
      <c r="F155" s="40">
        <v>726.7166666666667</v>
      </c>
      <c r="G155" s="40">
        <v>706.83333333333337</v>
      </c>
      <c r="H155" s="40">
        <v>787.63333333333333</v>
      </c>
      <c r="I155" s="40">
        <v>807.51666666666677</v>
      </c>
      <c r="J155" s="40">
        <v>828.0333333333333</v>
      </c>
      <c r="K155" s="31">
        <v>787</v>
      </c>
      <c r="L155" s="31">
        <v>746.6</v>
      </c>
      <c r="M155" s="31">
        <v>4.96549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1199.9000000000001</v>
      </c>
      <c r="D156" s="40">
        <v>1201.2833333333335</v>
      </c>
      <c r="E156" s="40">
        <v>1193.616666666667</v>
      </c>
      <c r="F156" s="40">
        <v>1187.3333333333335</v>
      </c>
      <c r="G156" s="40">
        <v>1179.666666666667</v>
      </c>
      <c r="H156" s="40">
        <v>1207.5666666666671</v>
      </c>
      <c r="I156" s="40">
        <v>1215.2333333333336</v>
      </c>
      <c r="J156" s="40">
        <v>1221.5166666666671</v>
      </c>
      <c r="K156" s="31">
        <v>1208.95</v>
      </c>
      <c r="L156" s="31">
        <v>1195</v>
      </c>
      <c r="M156" s="31">
        <v>3.87934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183.8</v>
      </c>
      <c r="D157" s="40">
        <v>184.01666666666665</v>
      </c>
      <c r="E157" s="40">
        <v>183.33333333333331</v>
      </c>
      <c r="F157" s="40">
        <v>182.86666666666667</v>
      </c>
      <c r="G157" s="40">
        <v>182.18333333333334</v>
      </c>
      <c r="H157" s="40">
        <v>184.48333333333329</v>
      </c>
      <c r="I157" s="40">
        <v>185.16666666666663</v>
      </c>
      <c r="J157" s="40">
        <v>185.63333333333327</v>
      </c>
      <c r="K157" s="31">
        <v>184.7</v>
      </c>
      <c r="L157" s="31">
        <v>183.55</v>
      </c>
      <c r="M157" s="31">
        <v>10.602359999999999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381.15</v>
      </c>
      <c r="D158" s="40">
        <v>381.96666666666664</v>
      </c>
      <c r="E158" s="40">
        <v>375.23333333333329</v>
      </c>
      <c r="F158" s="40">
        <v>369.31666666666666</v>
      </c>
      <c r="G158" s="40">
        <v>362.58333333333331</v>
      </c>
      <c r="H158" s="40">
        <v>387.88333333333327</v>
      </c>
      <c r="I158" s="40">
        <v>394.61666666666662</v>
      </c>
      <c r="J158" s="40">
        <v>400.53333333333325</v>
      </c>
      <c r="K158" s="31">
        <v>388.7</v>
      </c>
      <c r="L158" s="31">
        <v>376.05</v>
      </c>
      <c r="M158" s="31">
        <v>11.138820000000001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89.25</v>
      </c>
      <c r="D159" s="40">
        <v>89.366666666666674</v>
      </c>
      <c r="E159" s="40">
        <v>88.383333333333354</v>
      </c>
      <c r="F159" s="40">
        <v>87.51666666666668</v>
      </c>
      <c r="G159" s="40">
        <v>86.53333333333336</v>
      </c>
      <c r="H159" s="40">
        <v>90.233333333333348</v>
      </c>
      <c r="I159" s="40">
        <v>91.216666666666669</v>
      </c>
      <c r="J159" s="40">
        <v>92.083333333333343</v>
      </c>
      <c r="K159" s="31">
        <v>90.35</v>
      </c>
      <c r="L159" s="31">
        <v>88.5</v>
      </c>
      <c r="M159" s="31">
        <v>175.95140000000001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3025.55</v>
      </c>
      <c r="D160" s="40">
        <v>3033.4833333333336</v>
      </c>
      <c r="E160" s="40">
        <v>3007.0666666666671</v>
      </c>
      <c r="F160" s="40">
        <v>2988.5833333333335</v>
      </c>
      <c r="G160" s="40">
        <v>2962.166666666667</v>
      </c>
      <c r="H160" s="40">
        <v>3051.9666666666672</v>
      </c>
      <c r="I160" s="40">
        <v>3078.3833333333332</v>
      </c>
      <c r="J160" s="40">
        <v>3096.8666666666672</v>
      </c>
      <c r="K160" s="31">
        <v>3059.9</v>
      </c>
      <c r="L160" s="31">
        <v>3015</v>
      </c>
      <c r="M160" s="31">
        <v>0.13768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543.85</v>
      </c>
      <c r="D161" s="40">
        <v>538.43333333333339</v>
      </c>
      <c r="E161" s="40">
        <v>519.16666666666674</v>
      </c>
      <c r="F161" s="40">
        <v>494.48333333333335</v>
      </c>
      <c r="G161" s="40">
        <v>475.2166666666667</v>
      </c>
      <c r="H161" s="40">
        <v>563.11666666666679</v>
      </c>
      <c r="I161" s="40">
        <v>582.38333333333344</v>
      </c>
      <c r="J161" s="40">
        <v>607.06666666666683</v>
      </c>
      <c r="K161" s="31">
        <v>557.70000000000005</v>
      </c>
      <c r="L161" s="31">
        <v>513.75</v>
      </c>
      <c r="M161" s="31">
        <v>23.777619999999999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179.45</v>
      </c>
      <c r="D162" s="40">
        <v>180.65</v>
      </c>
      <c r="E162" s="40">
        <v>177.8</v>
      </c>
      <c r="F162" s="40">
        <v>176.15</v>
      </c>
      <c r="G162" s="40">
        <v>173.3</v>
      </c>
      <c r="H162" s="40">
        <v>182.3</v>
      </c>
      <c r="I162" s="40">
        <v>185.14999999999998</v>
      </c>
      <c r="J162" s="40">
        <v>186.8</v>
      </c>
      <c r="K162" s="31">
        <v>183.5</v>
      </c>
      <c r="L162" s="31">
        <v>179</v>
      </c>
      <c r="M162" s="31">
        <v>10.29092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196.1</v>
      </c>
      <c r="D163" s="40">
        <v>197.9</v>
      </c>
      <c r="E163" s="40">
        <v>193.3</v>
      </c>
      <c r="F163" s="40">
        <v>190.5</v>
      </c>
      <c r="G163" s="40">
        <v>185.9</v>
      </c>
      <c r="H163" s="40">
        <v>200.70000000000002</v>
      </c>
      <c r="I163" s="40">
        <v>205.29999999999998</v>
      </c>
      <c r="J163" s="40">
        <v>208.10000000000002</v>
      </c>
      <c r="K163" s="31">
        <v>202.5</v>
      </c>
      <c r="L163" s="31">
        <v>195.1</v>
      </c>
      <c r="M163" s="31">
        <v>49.639539999999997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233.85</v>
      </c>
      <c r="D164" s="40">
        <v>235</v>
      </c>
      <c r="E164" s="40">
        <v>232.05</v>
      </c>
      <c r="F164" s="40">
        <v>230.25</v>
      </c>
      <c r="G164" s="40">
        <v>227.3</v>
      </c>
      <c r="H164" s="40">
        <v>236.8</v>
      </c>
      <c r="I164" s="40">
        <v>239.75</v>
      </c>
      <c r="J164" s="40">
        <v>241.55</v>
      </c>
      <c r="K164" s="31">
        <v>237.95</v>
      </c>
      <c r="L164" s="31">
        <v>233.2</v>
      </c>
      <c r="M164" s="31">
        <v>19.01989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9.3000000000000007</v>
      </c>
      <c r="D165" s="40">
        <v>9.3666666666666671</v>
      </c>
      <c r="E165" s="40">
        <v>9.1833333333333336</v>
      </c>
      <c r="F165" s="40">
        <v>9.0666666666666664</v>
      </c>
      <c r="G165" s="40">
        <v>8.8833333333333329</v>
      </c>
      <c r="H165" s="40">
        <v>9.4833333333333343</v>
      </c>
      <c r="I165" s="40">
        <v>9.6666666666666679</v>
      </c>
      <c r="J165" s="40">
        <v>9.783333333333335</v>
      </c>
      <c r="K165" s="31">
        <v>9.5500000000000007</v>
      </c>
      <c r="L165" s="31">
        <v>9.25</v>
      </c>
      <c r="M165" s="31">
        <v>46.63879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65.150000000000006</v>
      </c>
      <c r="D166" s="40">
        <v>65.816666666666663</v>
      </c>
      <c r="E166" s="40">
        <v>64.333333333333329</v>
      </c>
      <c r="F166" s="40">
        <v>63.516666666666666</v>
      </c>
      <c r="G166" s="40">
        <v>62.033333333333331</v>
      </c>
      <c r="H166" s="40">
        <v>66.633333333333326</v>
      </c>
      <c r="I166" s="40">
        <v>68.116666666666674</v>
      </c>
      <c r="J166" s="40">
        <v>68.933333333333323</v>
      </c>
      <c r="K166" s="31">
        <v>67.3</v>
      </c>
      <c r="L166" s="31">
        <v>65</v>
      </c>
      <c r="M166" s="31">
        <v>15.22045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148.80000000000001</v>
      </c>
      <c r="D167" s="40">
        <v>149.23333333333335</v>
      </c>
      <c r="E167" s="40">
        <v>147.06666666666669</v>
      </c>
      <c r="F167" s="40">
        <v>145.33333333333334</v>
      </c>
      <c r="G167" s="40">
        <v>143.16666666666669</v>
      </c>
      <c r="H167" s="40">
        <v>150.9666666666667</v>
      </c>
      <c r="I167" s="40">
        <v>153.13333333333333</v>
      </c>
      <c r="J167" s="40">
        <v>154.8666666666667</v>
      </c>
      <c r="K167" s="31">
        <v>151.4</v>
      </c>
      <c r="L167" s="31">
        <v>147.5</v>
      </c>
      <c r="M167" s="31">
        <v>141.99449999999999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340.9</v>
      </c>
      <c r="D168" s="40">
        <v>342.3</v>
      </c>
      <c r="E168" s="40">
        <v>337.6</v>
      </c>
      <c r="F168" s="40">
        <v>334.3</v>
      </c>
      <c r="G168" s="40">
        <v>329.6</v>
      </c>
      <c r="H168" s="40">
        <v>345.6</v>
      </c>
      <c r="I168" s="40">
        <v>350.29999999999995</v>
      </c>
      <c r="J168" s="40">
        <v>353.6</v>
      </c>
      <c r="K168" s="31">
        <v>347</v>
      </c>
      <c r="L168" s="31">
        <v>339</v>
      </c>
      <c r="M168" s="31">
        <v>1.53894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4704.3500000000004</v>
      </c>
      <c r="D169" s="40">
        <v>4720.45</v>
      </c>
      <c r="E169" s="40">
        <v>4678.8999999999996</v>
      </c>
      <c r="F169" s="40">
        <v>4653.45</v>
      </c>
      <c r="G169" s="40">
        <v>4611.8999999999996</v>
      </c>
      <c r="H169" s="40">
        <v>4745.8999999999996</v>
      </c>
      <c r="I169" s="40">
        <v>4787.4500000000007</v>
      </c>
      <c r="J169" s="40">
        <v>4812.8999999999996</v>
      </c>
      <c r="K169" s="31">
        <v>4762</v>
      </c>
      <c r="L169" s="31">
        <v>4695</v>
      </c>
      <c r="M169" s="31">
        <v>0.20655999999999999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31.55</v>
      </c>
      <c r="D170" s="40">
        <v>31.650000000000002</v>
      </c>
      <c r="E170" s="40">
        <v>31.350000000000005</v>
      </c>
      <c r="F170" s="40">
        <v>31.150000000000002</v>
      </c>
      <c r="G170" s="40">
        <v>30.850000000000005</v>
      </c>
      <c r="H170" s="40">
        <v>31.850000000000005</v>
      </c>
      <c r="I170" s="40">
        <v>32.150000000000006</v>
      </c>
      <c r="J170" s="40">
        <v>32.350000000000009</v>
      </c>
      <c r="K170" s="31">
        <v>31.95</v>
      </c>
      <c r="L170" s="31">
        <v>31.45</v>
      </c>
      <c r="M170" s="31">
        <v>95.495549999999994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3189.95</v>
      </c>
      <c r="D171" s="40">
        <v>3172.4666666666667</v>
      </c>
      <c r="E171" s="40">
        <v>3127.5833333333335</v>
      </c>
      <c r="F171" s="40">
        <v>3065.2166666666667</v>
      </c>
      <c r="G171" s="40">
        <v>3020.3333333333335</v>
      </c>
      <c r="H171" s="40">
        <v>3234.8333333333335</v>
      </c>
      <c r="I171" s="40">
        <v>3279.7166666666667</v>
      </c>
      <c r="J171" s="40">
        <v>3342.0833333333335</v>
      </c>
      <c r="K171" s="31">
        <v>3217.35</v>
      </c>
      <c r="L171" s="31">
        <v>3110.1</v>
      </c>
      <c r="M171" s="31">
        <v>0.39517000000000002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203.25</v>
      </c>
      <c r="D172" s="40">
        <v>203.95000000000002</v>
      </c>
      <c r="E172" s="40">
        <v>199.30000000000004</v>
      </c>
      <c r="F172" s="40">
        <v>195.35000000000002</v>
      </c>
      <c r="G172" s="40">
        <v>190.70000000000005</v>
      </c>
      <c r="H172" s="40">
        <v>207.90000000000003</v>
      </c>
      <c r="I172" s="40">
        <v>212.55</v>
      </c>
      <c r="J172" s="40">
        <v>216.50000000000003</v>
      </c>
      <c r="K172" s="31">
        <v>208.6</v>
      </c>
      <c r="L172" s="31">
        <v>200</v>
      </c>
      <c r="M172" s="31">
        <v>5.4300100000000002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3428.4</v>
      </c>
      <c r="D173" s="40">
        <v>3483.1833333333329</v>
      </c>
      <c r="E173" s="40">
        <v>3366.4666666666658</v>
      </c>
      <c r="F173" s="40">
        <v>3304.5333333333328</v>
      </c>
      <c r="G173" s="40">
        <v>3187.8166666666657</v>
      </c>
      <c r="H173" s="40">
        <v>3545.1166666666659</v>
      </c>
      <c r="I173" s="40">
        <v>3661.833333333333</v>
      </c>
      <c r="J173" s="40">
        <v>3723.766666666666</v>
      </c>
      <c r="K173" s="31">
        <v>3599.9</v>
      </c>
      <c r="L173" s="31">
        <v>3421.25</v>
      </c>
      <c r="M173" s="31">
        <v>0.17368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189.4</v>
      </c>
      <c r="D174" s="40">
        <v>190.63333333333335</v>
      </c>
      <c r="E174" s="40">
        <v>187.31666666666672</v>
      </c>
      <c r="F174" s="40">
        <v>185.23333333333338</v>
      </c>
      <c r="G174" s="40">
        <v>181.91666666666674</v>
      </c>
      <c r="H174" s="40">
        <v>192.7166666666667</v>
      </c>
      <c r="I174" s="40">
        <v>196.03333333333336</v>
      </c>
      <c r="J174" s="40">
        <v>198.11666666666667</v>
      </c>
      <c r="K174" s="31">
        <v>193.95</v>
      </c>
      <c r="L174" s="31">
        <v>188.55</v>
      </c>
      <c r="M174" s="31">
        <v>6.7957799999999997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5882.9</v>
      </c>
      <c r="D175" s="40">
        <v>5852.3</v>
      </c>
      <c r="E175" s="40">
        <v>5770.6</v>
      </c>
      <c r="F175" s="40">
        <v>5658.3</v>
      </c>
      <c r="G175" s="40">
        <v>5576.6</v>
      </c>
      <c r="H175" s="40">
        <v>5964.6</v>
      </c>
      <c r="I175" s="40">
        <v>6046.2999999999993</v>
      </c>
      <c r="J175" s="40">
        <v>6158.6</v>
      </c>
      <c r="K175" s="31">
        <v>5934</v>
      </c>
      <c r="L175" s="31">
        <v>5740</v>
      </c>
      <c r="M175" s="31">
        <v>0.30647999999999997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3683.8</v>
      </c>
      <c r="D176" s="40">
        <v>3662.9166666666665</v>
      </c>
      <c r="E176" s="40">
        <v>3620.8833333333332</v>
      </c>
      <c r="F176" s="40">
        <v>3557.9666666666667</v>
      </c>
      <c r="G176" s="40">
        <v>3515.9333333333334</v>
      </c>
      <c r="H176" s="40">
        <v>3725.833333333333</v>
      </c>
      <c r="I176" s="40">
        <v>3767.8666666666668</v>
      </c>
      <c r="J176" s="40">
        <v>3830.7833333333328</v>
      </c>
      <c r="K176" s="31">
        <v>3704.95</v>
      </c>
      <c r="L176" s="31">
        <v>3600</v>
      </c>
      <c r="M176" s="31">
        <v>2.7401300000000002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1513</v>
      </c>
      <c r="D177" s="40">
        <v>1505.9666666666665</v>
      </c>
      <c r="E177" s="40">
        <v>1497.0333333333328</v>
      </c>
      <c r="F177" s="40">
        <v>1481.0666666666664</v>
      </c>
      <c r="G177" s="40">
        <v>1472.1333333333328</v>
      </c>
      <c r="H177" s="40">
        <v>1521.9333333333329</v>
      </c>
      <c r="I177" s="40">
        <v>1530.8666666666668</v>
      </c>
      <c r="J177" s="40">
        <v>1546.833333333333</v>
      </c>
      <c r="K177" s="31">
        <v>1514.9</v>
      </c>
      <c r="L177" s="31">
        <v>1490</v>
      </c>
      <c r="M177" s="31">
        <v>0.42398999999999998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657.5</v>
      </c>
      <c r="D178" s="40">
        <v>658.11666666666667</v>
      </c>
      <c r="E178" s="40">
        <v>652.43333333333339</v>
      </c>
      <c r="F178" s="40">
        <v>647.36666666666667</v>
      </c>
      <c r="G178" s="40">
        <v>641.68333333333339</v>
      </c>
      <c r="H178" s="40">
        <v>663.18333333333339</v>
      </c>
      <c r="I178" s="40">
        <v>668.86666666666656</v>
      </c>
      <c r="J178" s="40">
        <v>673.93333333333339</v>
      </c>
      <c r="K178" s="31">
        <v>663.8</v>
      </c>
      <c r="L178" s="31">
        <v>653.04999999999995</v>
      </c>
      <c r="M178" s="31">
        <v>9.7696500000000004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1048.05</v>
      </c>
      <c r="D179" s="40">
        <v>1049.5833333333333</v>
      </c>
      <c r="E179" s="40">
        <v>1036.6666666666665</v>
      </c>
      <c r="F179" s="40">
        <v>1025.2833333333333</v>
      </c>
      <c r="G179" s="40">
        <v>1012.3666666666666</v>
      </c>
      <c r="H179" s="40">
        <v>1060.9666666666665</v>
      </c>
      <c r="I179" s="40">
        <v>1073.883333333333</v>
      </c>
      <c r="J179" s="40">
        <v>1085.2666666666664</v>
      </c>
      <c r="K179" s="31">
        <v>1062.5</v>
      </c>
      <c r="L179" s="31">
        <v>1038.2</v>
      </c>
      <c r="M179" s="31">
        <v>1.67744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656.35</v>
      </c>
      <c r="D180" s="40">
        <v>659.7833333333333</v>
      </c>
      <c r="E180" s="40">
        <v>647.56666666666661</v>
      </c>
      <c r="F180" s="40">
        <v>638.7833333333333</v>
      </c>
      <c r="G180" s="40">
        <v>626.56666666666661</v>
      </c>
      <c r="H180" s="40">
        <v>668.56666666666661</v>
      </c>
      <c r="I180" s="40">
        <v>680.7833333333333</v>
      </c>
      <c r="J180" s="40">
        <v>689.56666666666661</v>
      </c>
      <c r="K180" s="31">
        <v>672</v>
      </c>
      <c r="L180" s="31">
        <v>651</v>
      </c>
      <c r="M180" s="31">
        <v>3.13558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942.55</v>
      </c>
      <c r="D181" s="40">
        <v>947.01666666666677</v>
      </c>
      <c r="E181" s="40">
        <v>936.03333333333353</v>
      </c>
      <c r="F181" s="40">
        <v>929.51666666666677</v>
      </c>
      <c r="G181" s="40">
        <v>918.53333333333353</v>
      </c>
      <c r="H181" s="40">
        <v>953.53333333333353</v>
      </c>
      <c r="I181" s="40">
        <v>964.51666666666688</v>
      </c>
      <c r="J181" s="40">
        <v>971.03333333333353</v>
      </c>
      <c r="K181" s="31">
        <v>958</v>
      </c>
      <c r="L181" s="31">
        <v>940.5</v>
      </c>
      <c r="M181" s="31">
        <v>6.8291199999999996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554.6</v>
      </c>
      <c r="D182" s="40">
        <v>558.2833333333333</v>
      </c>
      <c r="E182" s="40">
        <v>546.56666666666661</v>
      </c>
      <c r="F182" s="40">
        <v>538.5333333333333</v>
      </c>
      <c r="G182" s="40">
        <v>526.81666666666661</v>
      </c>
      <c r="H182" s="40">
        <v>566.31666666666661</v>
      </c>
      <c r="I182" s="40">
        <v>578.0333333333333</v>
      </c>
      <c r="J182" s="40">
        <v>586.06666666666661</v>
      </c>
      <c r="K182" s="31">
        <v>570</v>
      </c>
      <c r="L182" s="31">
        <v>550.25</v>
      </c>
      <c r="M182" s="31">
        <v>2.1389499999999999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1514.15</v>
      </c>
      <c r="D183" s="40">
        <v>1522.45</v>
      </c>
      <c r="E183" s="40">
        <v>1495.9</v>
      </c>
      <c r="F183" s="40">
        <v>1477.65</v>
      </c>
      <c r="G183" s="40">
        <v>1451.1000000000001</v>
      </c>
      <c r="H183" s="40">
        <v>1540.7</v>
      </c>
      <c r="I183" s="40">
        <v>1567.2499999999998</v>
      </c>
      <c r="J183" s="40">
        <v>1585.5</v>
      </c>
      <c r="K183" s="31">
        <v>1549</v>
      </c>
      <c r="L183" s="31">
        <v>1504.2</v>
      </c>
      <c r="M183" s="31">
        <v>13.99422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369.05</v>
      </c>
      <c r="D184" s="40">
        <v>370.05</v>
      </c>
      <c r="E184" s="40">
        <v>366</v>
      </c>
      <c r="F184" s="40">
        <v>362.95</v>
      </c>
      <c r="G184" s="40">
        <v>358.9</v>
      </c>
      <c r="H184" s="40">
        <v>373.1</v>
      </c>
      <c r="I184" s="40">
        <v>377.15000000000009</v>
      </c>
      <c r="J184" s="40">
        <v>380.20000000000005</v>
      </c>
      <c r="K184" s="31">
        <v>374.1</v>
      </c>
      <c r="L184" s="31">
        <v>367</v>
      </c>
      <c r="M184" s="31">
        <v>44.57611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631.75</v>
      </c>
      <c r="D185" s="40">
        <v>634.85</v>
      </c>
      <c r="E185" s="40">
        <v>626.90000000000009</v>
      </c>
      <c r="F185" s="40">
        <v>622.05000000000007</v>
      </c>
      <c r="G185" s="40">
        <v>614.10000000000014</v>
      </c>
      <c r="H185" s="40">
        <v>639.70000000000005</v>
      </c>
      <c r="I185" s="40">
        <v>647.65000000000009</v>
      </c>
      <c r="J185" s="40">
        <v>652.5</v>
      </c>
      <c r="K185" s="31">
        <v>642.79999999999995</v>
      </c>
      <c r="L185" s="31">
        <v>630</v>
      </c>
      <c r="M185" s="31">
        <v>3.9536199999999999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1576.65</v>
      </c>
      <c r="D186" s="40">
        <v>1565.6000000000001</v>
      </c>
      <c r="E186" s="40">
        <v>1549.0500000000002</v>
      </c>
      <c r="F186" s="40">
        <v>1521.45</v>
      </c>
      <c r="G186" s="40">
        <v>1504.9</v>
      </c>
      <c r="H186" s="40">
        <v>1593.2000000000003</v>
      </c>
      <c r="I186" s="40">
        <v>1609.75</v>
      </c>
      <c r="J186" s="40">
        <v>1637.3500000000004</v>
      </c>
      <c r="K186" s="31">
        <v>1582.15</v>
      </c>
      <c r="L186" s="31">
        <v>1538</v>
      </c>
      <c r="M186" s="31">
        <v>21.760739999999998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369.3</v>
      </c>
      <c r="D187" s="40">
        <v>371.60000000000008</v>
      </c>
      <c r="E187" s="40">
        <v>366.30000000000018</v>
      </c>
      <c r="F187" s="40">
        <v>363.30000000000013</v>
      </c>
      <c r="G187" s="40">
        <v>358.00000000000023</v>
      </c>
      <c r="H187" s="40">
        <v>374.60000000000014</v>
      </c>
      <c r="I187" s="40">
        <v>379.9</v>
      </c>
      <c r="J187" s="40">
        <v>382.90000000000009</v>
      </c>
      <c r="K187" s="31">
        <v>376.9</v>
      </c>
      <c r="L187" s="31">
        <v>368.6</v>
      </c>
      <c r="M187" s="31">
        <v>2.2525499999999998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174.8</v>
      </c>
      <c r="D188" s="40">
        <v>172.51666666666665</v>
      </c>
      <c r="E188" s="40">
        <v>168.73333333333329</v>
      </c>
      <c r="F188" s="40">
        <v>162.66666666666663</v>
      </c>
      <c r="G188" s="40">
        <v>158.88333333333327</v>
      </c>
      <c r="H188" s="40">
        <v>178.58333333333331</v>
      </c>
      <c r="I188" s="40">
        <v>182.36666666666667</v>
      </c>
      <c r="J188" s="40">
        <v>188.43333333333334</v>
      </c>
      <c r="K188" s="31">
        <v>176.3</v>
      </c>
      <c r="L188" s="31">
        <v>166.45</v>
      </c>
      <c r="M188" s="31">
        <v>87.733980000000003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1291.25</v>
      </c>
      <c r="D189" s="40">
        <v>1293.8666666666666</v>
      </c>
      <c r="E189" s="40">
        <v>1259.7333333333331</v>
      </c>
      <c r="F189" s="40">
        <v>1228.2166666666665</v>
      </c>
      <c r="G189" s="40">
        <v>1194.083333333333</v>
      </c>
      <c r="H189" s="40">
        <v>1325.3833333333332</v>
      </c>
      <c r="I189" s="40">
        <v>1359.5166666666669</v>
      </c>
      <c r="J189" s="40">
        <v>1391.0333333333333</v>
      </c>
      <c r="K189" s="31">
        <v>1328</v>
      </c>
      <c r="L189" s="31">
        <v>1262.3499999999999</v>
      </c>
      <c r="M189" s="31">
        <v>0.81999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472.2</v>
      </c>
      <c r="D190" s="40">
        <v>476.3</v>
      </c>
      <c r="E190" s="40">
        <v>465.90000000000003</v>
      </c>
      <c r="F190" s="40">
        <v>459.6</v>
      </c>
      <c r="G190" s="40">
        <v>449.20000000000005</v>
      </c>
      <c r="H190" s="40">
        <v>482.6</v>
      </c>
      <c r="I190" s="40">
        <v>493</v>
      </c>
      <c r="J190" s="40">
        <v>499.3</v>
      </c>
      <c r="K190" s="31">
        <v>486.7</v>
      </c>
      <c r="L190" s="31">
        <v>470</v>
      </c>
      <c r="M190" s="31">
        <v>20.942810000000001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188.2</v>
      </c>
      <c r="D191" s="40">
        <v>187.86666666666665</v>
      </c>
      <c r="E191" s="40">
        <v>184.6333333333333</v>
      </c>
      <c r="F191" s="40">
        <v>181.06666666666666</v>
      </c>
      <c r="G191" s="40">
        <v>177.83333333333331</v>
      </c>
      <c r="H191" s="40">
        <v>191.43333333333328</v>
      </c>
      <c r="I191" s="40">
        <v>194.66666666666663</v>
      </c>
      <c r="J191" s="40">
        <v>198.23333333333326</v>
      </c>
      <c r="K191" s="31">
        <v>191.1</v>
      </c>
      <c r="L191" s="31">
        <v>184.3</v>
      </c>
      <c r="M191" s="31">
        <v>8.4233200000000004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1299.1500000000001</v>
      </c>
      <c r="D192" s="40">
        <v>1281.0333333333335</v>
      </c>
      <c r="E192" s="40">
        <v>1252.0666666666671</v>
      </c>
      <c r="F192" s="40">
        <v>1204.9833333333336</v>
      </c>
      <c r="G192" s="40">
        <v>1176.0166666666671</v>
      </c>
      <c r="H192" s="40">
        <v>1328.116666666667</v>
      </c>
      <c r="I192" s="40">
        <v>1357.0833333333337</v>
      </c>
      <c r="J192" s="40">
        <v>1404.166666666667</v>
      </c>
      <c r="K192" s="31">
        <v>1310</v>
      </c>
      <c r="L192" s="31">
        <v>1233.95</v>
      </c>
      <c r="M192" s="31">
        <v>2.12561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680</v>
      </c>
      <c r="D193" s="40">
        <v>682.01666666666665</v>
      </c>
      <c r="E193" s="40">
        <v>676.48333333333335</v>
      </c>
      <c r="F193" s="40">
        <v>672.9666666666667</v>
      </c>
      <c r="G193" s="40">
        <v>667.43333333333339</v>
      </c>
      <c r="H193" s="40">
        <v>685.5333333333333</v>
      </c>
      <c r="I193" s="40">
        <v>691.06666666666661</v>
      </c>
      <c r="J193" s="40">
        <v>694.58333333333326</v>
      </c>
      <c r="K193" s="31">
        <v>687.55</v>
      </c>
      <c r="L193" s="31">
        <v>678.5</v>
      </c>
      <c r="M193" s="31">
        <v>6.1424200000000004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360.25</v>
      </c>
      <c r="D194" s="40">
        <v>362.31666666666661</v>
      </c>
      <c r="E194" s="40">
        <v>357.3333333333332</v>
      </c>
      <c r="F194" s="40">
        <v>354.41666666666657</v>
      </c>
      <c r="G194" s="40">
        <v>349.43333333333317</v>
      </c>
      <c r="H194" s="40">
        <v>365.23333333333323</v>
      </c>
      <c r="I194" s="40">
        <v>370.21666666666658</v>
      </c>
      <c r="J194" s="40">
        <v>373.13333333333327</v>
      </c>
      <c r="K194" s="31">
        <v>367.3</v>
      </c>
      <c r="L194" s="31">
        <v>359.4</v>
      </c>
      <c r="M194" s="31">
        <v>4.3887499999999999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111</v>
      </c>
      <c r="D195" s="40">
        <v>111.11666666666667</v>
      </c>
      <c r="E195" s="40">
        <v>110.08333333333334</v>
      </c>
      <c r="F195" s="40">
        <v>109.16666666666667</v>
      </c>
      <c r="G195" s="40">
        <v>108.13333333333334</v>
      </c>
      <c r="H195" s="40">
        <v>112.03333333333335</v>
      </c>
      <c r="I195" s="40">
        <v>113.06666666666668</v>
      </c>
      <c r="J195" s="40">
        <v>113.98333333333335</v>
      </c>
      <c r="K195" s="31">
        <v>112.15</v>
      </c>
      <c r="L195" s="31">
        <v>110.2</v>
      </c>
      <c r="M195" s="31">
        <v>4.8369799999999996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113.4</v>
      </c>
      <c r="D196" s="40">
        <v>113.10000000000001</v>
      </c>
      <c r="E196" s="40">
        <v>112.05000000000001</v>
      </c>
      <c r="F196" s="40">
        <v>110.7</v>
      </c>
      <c r="G196" s="40">
        <v>109.65</v>
      </c>
      <c r="H196" s="40">
        <v>114.45000000000002</v>
      </c>
      <c r="I196" s="40">
        <v>115.5</v>
      </c>
      <c r="J196" s="40">
        <v>116.85000000000002</v>
      </c>
      <c r="K196" s="31">
        <v>114.15</v>
      </c>
      <c r="L196" s="31">
        <v>111.75</v>
      </c>
      <c r="M196" s="31">
        <v>13.40615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329.6</v>
      </c>
      <c r="D197" s="40">
        <v>327.26666666666665</v>
      </c>
      <c r="E197" s="40">
        <v>321.5333333333333</v>
      </c>
      <c r="F197" s="40">
        <v>313.46666666666664</v>
      </c>
      <c r="G197" s="40">
        <v>307.73333333333329</v>
      </c>
      <c r="H197" s="40">
        <v>335.33333333333331</v>
      </c>
      <c r="I197" s="40">
        <v>341.06666666666666</v>
      </c>
      <c r="J197" s="40">
        <v>349.13333333333333</v>
      </c>
      <c r="K197" s="31">
        <v>333</v>
      </c>
      <c r="L197" s="31">
        <v>319.2</v>
      </c>
      <c r="M197" s="31">
        <v>8.4019200000000005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680.45</v>
      </c>
      <c r="D198" s="40">
        <v>681.6</v>
      </c>
      <c r="E198" s="40">
        <v>673.85</v>
      </c>
      <c r="F198" s="40">
        <v>667.25</v>
      </c>
      <c r="G198" s="40">
        <v>659.5</v>
      </c>
      <c r="H198" s="40">
        <v>688.2</v>
      </c>
      <c r="I198" s="40">
        <v>695.95</v>
      </c>
      <c r="J198" s="40">
        <v>702.55000000000007</v>
      </c>
      <c r="K198" s="31">
        <v>689.35</v>
      </c>
      <c r="L198" s="31">
        <v>675</v>
      </c>
      <c r="M198" s="31">
        <v>0.64651000000000003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2236.9499999999998</v>
      </c>
      <c r="D199" s="40">
        <v>2246.7166666666667</v>
      </c>
      <c r="E199" s="40">
        <v>2215.2333333333336</v>
      </c>
      <c r="F199" s="40">
        <v>2193.5166666666669</v>
      </c>
      <c r="G199" s="40">
        <v>2162.0333333333338</v>
      </c>
      <c r="H199" s="40">
        <v>2268.4333333333334</v>
      </c>
      <c r="I199" s="40">
        <v>2299.9166666666661</v>
      </c>
      <c r="J199" s="40">
        <v>2321.6333333333332</v>
      </c>
      <c r="K199" s="31">
        <v>2278.1999999999998</v>
      </c>
      <c r="L199" s="31">
        <v>2225</v>
      </c>
      <c r="M199" s="31">
        <v>0.76248000000000005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967.95</v>
      </c>
      <c r="D200" s="40">
        <v>971.65</v>
      </c>
      <c r="E200" s="40">
        <v>960.3</v>
      </c>
      <c r="F200" s="40">
        <v>952.65</v>
      </c>
      <c r="G200" s="40">
        <v>941.3</v>
      </c>
      <c r="H200" s="40">
        <v>979.3</v>
      </c>
      <c r="I200" s="40">
        <v>990.65000000000009</v>
      </c>
      <c r="J200" s="40">
        <v>998.3</v>
      </c>
      <c r="K200" s="31">
        <v>983</v>
      </c>
      <c r="L200" s="31">
        <v>964</v>
      </c>
      <c r="M200" s="31">
        <v>29.977640000000001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2937.45</v>
      </c>
      <c r="D201" s="40">
        <v>2940.85</v>
      </c>
      <c r="E201" s="40">
        <v>2916.7</v>
      </c>
      <c r="F201" s="40">
        <v>2895.95</v>
      </c>
      <c r="G201" s="40">
        <v>2871.7999999999997</v>
      </c>
      <c r="H201" s="40">
        <v>2961.6</v>
      </c>
      <c r="I201" s="40">
        <v>2985.7500000000005</v>
      </c>
      <c r="J201" s="40">
        <v>3006.5</v>
      </c>
      <c r="K201" s="31">
        <v>2965</v>
      </c>
      <c r="L201" s="31">
        <v>2920.1</v>
      </c>
      <c r="M201" s="31">
        <v>1.15303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1501.85</v>
      </c>
      <c r="D202" s="40">
        <v>1497.3499999999997</v>
      </c>
      <c r="E202" s="40">
        <v>1488.5999999999995</v>
      </c>
      <c r="F202" s="40">
        <v>1475.3499999999997</v>
      </c>
      <c r="G202" s="40">
        <v>1466.5999999999995</v>
      </c>
      <c r="H202" s="40">
        <v>1510.5999999999995</v>
      </c>
      <c r="I202" s="40">
        <v>1519.35</v>
      </c>
      <c r="J202" s="40">
        <v>1532.5999999999995</v>
      </c>
      <c r="K202" s="31">
        <v>1506.1</v>
      </c>
      <c r="L202" s="31">
        <v>1484.1</v>
      </c>
      <c r="M202" s="31">
        <v>90.890709999999999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693.4</v>
      </c>
      <c r="D203" s="40">
        <v>690.5</v>
      </c>
      <c r="E203" s="40">
        <v>686.45</v>
      </c>
      <c r="F203" s="40">
        <v>679.5</v>
      </c>
      <c r="G203" s="40">
        <v>675.45</v>
      </c>
      <c r="H203" s="40">
        <v>697.45</v>
      </c>
      <c r="I203" s="40">
        <v>701.5</v>
      </c>
      <c r="J203" s="40">
        <v>708.45</v>
      </c>
      <c r="K203" s="31">
        <v>694.55</v>
      </c>
      <c r="L203" s="31">
        <v>683.55</v>
      </c>
      <c r="M203" s="31">
        <v>31.194299999999998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85.95</v>
      </c>
      <c r="D204" s="40">
        <v>87.050000000000011</v>
      </c>
      <c r="E204" s="40">
        <v>83.700000000000017</v>
      </c>
      <c r="F204" s="40">
        <v>81.45</v>
      </c>
      <c r="G204" s="40">
        <v>78.100000000000009</v>
      </c>
      <c r="H204" s="40">
        <v>89.300000000000026</v>
      </c>
      <c r="I204" s="40">
        <v>92.65000000000002</v>
      </c>
      <c r="J204" s="40">
        <v>94.900000000000034</v>
      </c>
      <c r="K204" s="31">
        <v>90.4</v>
      </c>
      <c r="L204" s="31">
        <v>84.8</v>
      </c>
      <c r="M204" s="31">
        <v>78.363640000000004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1191.05</v>
      </c>
      <c r="D205" s="40">
        <v>1193.9833333333333</v>
      </c>
      <c r="E205" s="40">
        <v>1182.1166666666668</v>
      </c>
      <c r="F205" s="40">
        <v>1173.1833333333334</v>
      </c>
      <c r="G205" s="40">
        <v>1161.3166666666668</v>
      </c>
      <c r="H205" s="40">
        <v>1202.9166666666667</v>
      </c>
      <c r="I205" s="40">
        <v>1214.7833333333331</v>
      </c>
      <c r="J205" s="40">
        <v>1223.7166666666667</v>
      </c>
      <c r="K205" s="31">
        <v>1205.8499999999999</v>
      </c>
      <c r="L205" s="31">
        <v>1185.05</v>
      </c>
      <c r="M205" s="31">
        <v>5.4123400000000004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986.65</v>
      </c>
      <c r="D206" s="40">
        <v>1000.5500000000001</v>
      </c>
      <c r="E206" s="40">
        <v>966.10000000000014</v>
      </c>
      <c r="F206" s="40">
        <v>945.55000000000007</v>
      </c>
      <c r="G206" s="40">
        <v>911.10000000000014</v>
      </c>
      <c r="H206" s="40">
        <v>1021.1000000000001</v>
      </c>
      <c r="I206" s="40">
        <v>1055.5500000000002</v>
      </c>
      <c r="J206" s="40">
        <v>1076.1000000000001</v>
      </c>
      <c r="K206" s="31">
        <v>1035</v>
      </c>
      <c r="L206" s="31">
        <v>980</v>
      </c>
      <c r="M206" s="31">
        <v>2.7330100000000002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1032.55</v>
      </c>
      <c r="D207" s="40">
        <v>1036.7666666666667</v>
      </c>
      <c r="E207" s="40">
        <v>1023.5833333333333</v>
      </c>
      <c r="F207" s="40">
        <v>1014.6166666666666</v>
      </c>
      <c r="G207" s="40">
        <v>1001.4333333333332</v>
      </c>
      <c r="H207" s="40">
        <v>1045.7333333333333</v>
      </c>
      <c r="I207" s="40">
        <v>1058.9166666666667</v>
      </c>
      <c r="J207" s="40">
        <v>1067.8833333333334</v>
      </c>
      <c r="K207" s="31">
        <v>1049.95</v>
      </c>
      <c r="L207" s="31">
        <v>1027.8</v>
      </c>
      <c r="M207" s="31">
        <v>8.7989700000000006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260.95</v>
      </c>
      <c r="D208" s="40">
        <v>261.88333333333333</v>
      </c>
      <c r="E208" s="40">
        <v>259.16666666666663</v>
      </c>
      <c r="F208" s="40">
        <v>257.38333333333333</v>
      </c>
      <c r="G208" s="40">
        <v>254.66666666666663</v>
      </c>
      <c r="H208" s="40">
        <v>263.66666666666663</v>
      </c>
      <c r="I208" s="40">
        <v>266.38333333333333</v>
      </c>
      <c r="J208" s="40">
        <v>268.16666666666663</v>
      </c>
      <c r="K208" s="31">
        <v>264.60000000000002</v>
      </c>
      <c r="L208" s="31">
        <v>260.10000000000002</v>
      </c>
      <c r="M208" s="31">
        <v>3.44591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149.25</v>
      </c>
      <c r="D209" s="40">
        <v>150.5</v>
      </c>
      <c r="E209" s="40">
        <v>146.19999999999999</v>
      </c>
      <c r="F209" s="40">
        <v>143.14999999999998</v>
      </c>
      <c r="G209" s="40">
        <v>138.84999999999997</v>
      </c>
      <c r="H209" s="40">
        <v>153.55000000000001</v>
      </c>
      <c r="I209" s="40">
        <v>157.85000000000002</v>
      </c>
      <c r="J209" s="40">
        <v>160.90000000000003</v>
      </c>
      <c r="K209" s="31">
        <v>154.80000000000001</v>
      </c>
      <c r="L209" s="31">
        <v>147.44999999999999</v>
      </c>
      <c r="M209" s="31">
        <v>10.537990000000001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2904.1</v>
      </c>
      <c r="D210" s="40">
        <v>2906.4666666666672</v>
      </c>
      <c r="E210" s="40">
        <v>2893.9333333333343</v>
      </c>
      <c r="F210" s="40">
        <v>2883.7666666666673</v>
      </c>
      <c r="G210" s="40">
        <v>2871.2333333333345</v>
      </c>
      <c r="H210" s="40">
        <v>2916.6333333333341</v>
      </c>
      <c r="I210" s="40">
        <v>2929.166666666667</v>
      </c>
      <c r="J210" s="40">
        <v>2939.3333333333339</v>
      </c>
      <c r="K210" s="31">
        <v>2919</v>
      </c>
      <c r="L210" s="31">
        <v>2896.3</v>
      </c>
      <c r="M210" s="31">
        <v>3.1726399999999999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55.5</v>
      </c>
      <c r="D211" s="40">
        <v>55.816666666666663</v>
      </c>
      <c r="E211" s="40">
        <v>54.983333333333327</v>
      </c>
      <c r="F211" s="40">
        <v>54.466666666666661</v>
      </c>
      <c r="G211" s="40">
        <v>53.633333333333326</v>
      </c>
      <c r="H211" s="40">
        <v>56.333333333333329</v>
      </c>
      <c r="I211" s="40">
        <v>57.166666666666671</v>
      </c>
      <c r="J211" s="40">
        <v>57.68333333333333</v>
      </c>
      <c r="K211" s="31">
        <v>56.65</v>
      </c>
      <c r="L211" s="31">
        <v>55.3</v>
      </c>
      <c r="M211" s="31">
        <v>47.387450000000001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392.25</v>
      </c>
      <c r="D212" s="40">
        <v>392.40000000000003</v>
      </c>
      <c r="E212" s="40">
        <v>389.85000000000008</v>
      </c>
      <c r="F212" s="40">
        <v>387.45000000000005</v>
      </c>
      <c r="G212" s="40">
        <v>384.90000000000009</v>
      </c>
      <c r="H212" s="40">
        <v>394.80000000000007</v>
      </c>
      <c r="I212" s="40">
        <v>397.35</v>
      </c>
      <c r="J212" s="40">
        <v>399.75000000000006</v>
      </c>
      <c r="K212" s="31">
        <v>394.95</v>
      </c>
      <c r="L212" s="31">
        <v>390</v>
      </c>
      <c r="M212" s="31">
        <v>54.679400000000001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1096.45</v>
      </c>
      <c r="D213" s="40">
        <v>1103.45</v>
      </c>
      <c r="E213" s="40">
        <v>1083</v>
      </c>
      <c r="F213" s="40">
        <v>1069.55</v>
      </c>
      <c r="G213" s="40">
        <v>1049.0999999999999</v>
      </c>
      <c r="H213" s="40">
        <v>1116.9000000000001</v>
      </c>
      <c r="I213" s="40">
        <v>1137.3500000000004</v>
      </c>
      <c r="J213" s="40">
        <v>1150.8000000000002</v>
      </c>
      <c r="K213" s="31">
        <v>1123.9000000000001</v>
      </c>
      <c r="L213" s="31">
        <v>1090</v>
      </c>
      <c r="M213" s="31">
        <v>2.8451499999999998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144.5</v>
      </c>
      <c r="D214" s="40">
        <v>145.06666666666666</v>
      </c>
      <c r="E214" s="40">
        <v>143.48333333333332</v>
      </c>
      <c r="F214" s="40">
        <v>142.46666666666667</v>
      </c>
      <c r="G214" s="40">
        <v>140.88333333333333</v>
      </c>
      <c r="H214" s="40">
        <v>146.08333333333331</v>
      </c>
      <c r="I214" s="40">
        <v>147.66666666666669</v>
      </c>
      <c r="J214" s="40">
        <v>148.68333333333331</v>
      </c>
      <c r="K214" s="31">
        <v>146.65</v>
      </c>
      <c r="L214" s="31">
        <v>144.05000000000001</v>
      </c>
      <c r="M214" s="31">
        <v>12.6701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272.2</v>
      </c>
      <c r="D215" s="40">
        <v>272.35000000000002</v>
      </c>
      <c r="E215" s="40">
        <v>269.95000000000005</v>
      </c>
      <c r="F215" s="40">
        <v>267.70000000000005</v>
      </c>
      <c r="G215" s="40">
        <v>265.30000000000007</v>
      </c>
      <c r="H215" s="40">
        <v>274.60000000000002</v>
      </c>
      <c r="I215" s="40">
        <v>277</v>
      </c>
      <c r="J215" s="40">
        <v>279.25</v>
      </c>
      <c r="K215" s="31">
        <v>274.75</v>
      </c>
      <c r="L215" s="31">
        <v>270.10000000000002</v>
      </c>
      <c r="M215" s="31">
        <v>45.203940000000003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2436.6999999999998</v>
      </c>
      <c r="D216" s="40">
        <v>2440.75</v>
      </c>
      <c r="E216" s="40">
        <v>2425.9499999999998</v>
      </c>
      <c r="F216" s="40">
        <v>2415.1999999999998</v>
      </c>
      <c r="G216" s="40">
        <v>2400.3999999999996</v>
      </c>
      <c r="H216" s="40">
        <v>2451.5</v>
      </c>
      <c r="I216" s="40">
        <v>2466.3000000000002</v>
      </c>
      <c r="J216" s="40">
        <v>2477.0500000000002</v>
      </c>
      <c r="K216" s="31">
        <v>2455.5500000000002</v>
      </c>
      <c r="L216" s="31">
        <v>2430</v>
      </c>
      <c r="M216" s="31">
        <v>9.9439600000000006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334.85</v>
      </c>
      <c r="D217" s="40">
        <v>336.6</v>
      </c>
      <c r="E217" s="40">
        <v>330.35</v>
      </c>
      <c r="F217" s="40">
        <v>325.85000000000002</v>
      </c>
      <c r="G217" s="40">
        <v>319.60000000000002</v>
      </c>
      <c r="H217" s="40">
        <v>341.1</v>
      </c>
      <c r="I217" s="40">
        <v>347.35</v>
      </c>
      <c r="J217" s="40">
        <v>351.85</v>
      </c>
      <c r="K217" s="31">
        <v>342.85</v>
      </c>
      <c r="L217" s="31">
        <v>332.1</v>
      </c>
      <c r="M217" s="31">
        <v>11.957750000000001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42687</v>
      </c>
      <c r="D218" s="40">
        <v>42521.5</v>
      </c>
      <c r="E218" s="40">
        <v>42266</v>
      </c>
      <c r="F218" s="40">
        <v>41845</v>
      </c>
      <c r="G218" s="40">
        <v>41589.5</v>
      </c>
      <c r="H218" s="40">
        <v>42942.5</v>
      </c>
      <c r="I218" s="40">
        <v>43198</v>
      </c>
      <c r="J218" s="40">
        <v>43619</v>
      </c>
      <c r="K218" s="31">
        <v>42777</v>
      </c>
      <c r="L218" s="31">
        <v>42100.5</v>
      </c>
      <c r="M218" s="31">
        <v>2.7400000000000001E-2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52.65</v>
      </c>
      <c r="D219" s="40">
        <v>52.75</v>
      </c>
      <c r="E219" s="40">
        <v>52.25</v>
      </c>
      <c r="F219" s="40">
        <v>51.85</v>
      </c>
      <c r="G219" s="40">
        <v>51.35</v>
      </c>
      <c r="H219" s="40">
        <v>53.15</v>
      </c>
      <c r="I219" s="40">
        <v>53.65</v>
      </c>
      <c r="J219" s="40">
        <v>54.05</v>
      </c>
      <c r="K219" s="31">
        <v>53.25</v>
      </c>
      <c r="L219" s="31">
        <v>52.35</v>
      </c>
      <c r="M219" s="31">
        <v>28.039760000000001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2544.9</v>
      </c>
      <c r="D220" s="40">
        <v>2527.5333333333333</v>
      </c>
      <c r="E220" s="40">
        <v>2505.1166666666668</v>
      </c>
      <c r="F220" s="40">
        <v>2465.3333333333335</v>
      </c>
      <c r="G220" s="40">
        <v>2442.916666666667</v>
      </c>
      <c r="H220" s="40">
        <v>2567.3166666666666</v>
      </c>
      <c r="I220" s="40">
        <v>2589.7333333333336</v>
      </c>
      <c r="J220" s="40">
        <v>2629.5166666666664</v>
      </c>
      <c r="K220" s="31">
        <v>2549.9499999999998</v>
      </c>
      <c r="L220" s="31">
        <v>2487.75</v>
      </c>
      <c r="M220" s="31">
        <v>37.169359999999998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310.85000000000002</v>
      </c>
      <c r="D221" s="40">
        <v>310.93333333333334</v>
      </c>
      <c r="E221" s="40">
        <v>299.91666666666669</v>
      </c>
      <c r="F221" s="40">
        <v>288.98333333333335</v>
      </c>
      <c r="G221" s="40">
        <v>277.9666666666667</v>
      </c>
      <c r="H221" s="40">
        <v>321.86666666666667</v>
      </c>
      <c r="I221" s="40">
        <v>332.88333333333333</v>
      </c>
      <c r="J221" s="40">
        <v>343.81666666666666</v>
      </c>
      <c r="K221" s="31">
        <v>321.95</v>
      </c>
      <c r="L221" s="31">
        <v>300</v>
      </c>
      <c r="M221" s="31">
        <v>11.75104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664.95</v>
      </c>
      <c r="D222" s="40">
        <v>661.43333333333339</v>
      </c>
      <c r="E222" s="40">
        <v>656.51666666666677</v>
      </c>
      <c r="F222" s="40">
        <v>648.08333333333337</v>
      </c>
      <c r="G222" s="40">
        <v>643.16666666666674</v>
      </c>
      <c r="H222" s="40">
        <v>669.86666666666679</v>
      </c>
      <c r="I222" s="40">
        <v>674.7833333333333</v>
      </c>
      <c r="J222" s="40">
        <v>683.21666666666681</v>
      </c>
      <c r="K222" s="31">
        <v>666.35</v>
      </c>
      <c r="L222" s="31">
        <v>653</v>
      </c>
      <c r="M222" s="31">
        <v>198.25411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1543.2</v>
      </c>
      <c r="D223" s="40">
        <v>1559.3999999999999</v>
      </c>
      <c r="E223" s="40">
        <v>1523.7999999999997</v>
      </c>
      <c r="F223" s="40">
        <v>1504.3999999999999</v>
      </c>
      <c r="G223" s="40">
        <v>1468.7999999999997</v>
      </c>
      <c r="H223" s="40">
        <v>1578.7999999999997</v>
      </c>
      <c r="I223" s="40">
        <v>1614.3999999999996</v>
      </c>
      <c r="J223" s="40">
        <v>1633.7999999999997</v>
      </c>
      <c r="K223" s="31">
        <v>1595</v>
      </c>
      <c r="L223" s="31">
        <v>1540</v>
      </c>
      <c r="M223" s="31">
        <v>4.8115899999999998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626.25</v>
      </c>
      <c r="D224" s="40">
        <v>625.94999999999993</v>
      </c>
      <c r="E224" s="40">
        <v>621.29999999999984</v>
      </c>
      <c r="F224" s="40">
        <v>616.34999999999991</v>
      </c>
      <c r="G224" s="40">
        <v>611.69999999999982</v>
      </c>
      <c r="H224" s="40">
        <v>630.89999999999986</v>
      </c>
      <c r="I224" s="40">
        <v>635.54999999999995</v>
      </c>
      <c r="J224" s="40">
        <v>640.49999999999989</v>
      </c>
      <c r="K224" s="31">
        <v>630.6</v>
      </c>
      <c r="L224" s="31">
        <v>621</v>
      </c>
      <c r="M224" s="31">
        <v>8.0767199999999999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690</v>
      </c>
      <c r="D225" s="40">
        <v>694.33333333333337</v>
      </c>
      <c r="E225" s="40">
        <v>672.66666666666674</v>
      </c>
      <c r="F225" s="40">
        <v>655.33333333333337</v>
      </c>
      <c r="G225" s="40">
        <v>633.66666666666674</v>
      </c>
      <c r="H225" s="40">
        <v>711.66666666666674</v>
      </c>
      <c r="I225" s="40">
        <v>733.33333333333348</v>
      </c>
      <c r="J225" s="40">
        <v>750.66666666666674</v>
      </c>
      <c r="K225" s="31">
        <v>716</v>
      </c>
      <c r="L225" s="31">
        <v>677</v>
      </c>
      <c r="M225" s="31">
        <v>6.6853199999999999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38.549999999999997</v>
      </c>
      <c r="D226" s="40">
        <v>38.700000000000003</v>
      </c>
      <c r="E226" s="40">
        <v>38.300000000000004</v>
      </c>
      <c r="F226" s="40">
        <v>38.050000000000004</v>
      </c>
      <c r="G226" s="40">
        <v>37.650000000000006</v>
      </c>
      <c r="H226" s="40">
        <v>38.950000000000003</v>
      </c>
      <c r="I226" s="40">
        <v>39.350000000000009</v>
      </c>
      <c r="J226" s="40">
        <v>39.6</v>
      </c>
      <c r="K226" s="31">
        <v>39.1</v>
      </c>
      <c r="L226" s="31">
        <v>38.450000000000003</v>
      </c>
      <c r="M226" s="31">
        <v>64.747190000000003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54</v>
      </c>
      <c r="D227" s="40">
        <v>54.016666666666673</v>
      </c>
      <c r="E227" s="40">
        <v>53.633333333333347</v>
      </c>
      <c r="F227" s="40">
        <v>53.266666666666673</v>
      </c>
      <c r="G227" s="40">
        <v>52.883333333333347</v>
      </c>
      <c r="H227" s="40">
        <v>54.383333333333347</v>
      </c>
      <c r="I227" s="40">
        <v>54.766666666666673</v>
      </c>
      <c r="J227" s="40">
        <v>55.133333333333347</v>
      </c>
      <c r="K227" s="31">
        <v>54.4</v>
      </c>
      <c r="L227" s="31">
        <v>53.65</v>
      </c>
      <c r="M227" s="31">
        <v>175.29320999999999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55.55</v>
      </c>
      <c r="D228" s="40">
        <v>55.916666666666664</v>
      </c>
      <c r="E228" s="40">
        <v>54.833333333333329</v>
      </c>
      <c r="F228" s="40">
        <v>54.116666666666667</v>
      </c>
      <c r="G228" s="40">
        <v>53.033333333333331</v>
      </c>
      <c r="H228" s="40">
        <v>56.633333333333326</v>
      </c>
      <c r="I228" s="40">
        <v>57.716666666666654</v>
      </c>
      <c r="J228" s="40">
        <v>58.433333333333323</v>
      </c>
      <c r="K228" s="31">
        <v>57</v>
      </c>
      <c r="L228" s="31">
        <v>55.2</v>
      </c>
      <c r="M228" s="31">
        <v>73.113720000000001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1040.8</v>
      </c>
      <c r="D229" s="40">
        <v>1041.4833333333333</v>
      </c>
      <c r="E229" s="40">
        <v>1032.2666666666667</v>
      </c>
      <c r="F229" s="40">
        <v>1023.7333333333333</v>
      </c>
      <c r="G229" s="40">
        <v>1014.5166666666667</v>
      </c>
      <c r="H229" s="40">
        <v>1050.0166666666667</v>
      </c>
      <c r="I229" s="40">
        <v>1059.2333333333333</v>
      </c>
      <c r="J229" s="40">
        <v>1067.7666666666667</v>
      </c>
      <c r="K229" s="31">
        <v>1050.7</v>
      </c>
      <c r="L229" s="31">
        <v>1032.95</v>
      </c>
      <c r="M229" s="31">
        <v>0.13136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276.64999999999998</v>
      </c>
      <c r="D230" s="40">
        <v>272.40000000000003</v>
      </c>
      <c r="E230" s="40">
        <v>267.25000000000006</v>
      </c>
      <c r="F230" s="40">
        <v>257.85000000000002</v>
      </c>
      <c r="G230" s="40">
        <v>252.70000000000005</v>
      </c>
      <c r="H230" s="40">
        <v>281.80000000000007</v>
      </c>
      <c r="I230" s="40">
        <v>286.95000000000005</v>
      </c>
      <c r="J230" s="40">
        <v>296.35000000000008</v>
      </c>
      <c r="K230" s="31">
        <v>277.55</v>
      </c>
      <c r="L230" s="31">
        <v>263</v>
      </c>
      <c r="M230" s="31">
        <v>3.1924700000000001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1235.75</v>
      </c>
      <c r="D231" s="40">
        <v>1242</v>
      </c>
      <c r="E231" s="40">
        <v>1210.0999999999999</v>
      </c>
      <c r="F231" s="40">
        <v>1184.4499999999998</v>
      </c>
      <c r="G231" s="40">
        <v>1152.5499999999997</v>
      </c>
      <c r="H231" s="40">
        <v>1267.6500000000001</v>
      </c>
      <c r="I231" s="40">
        <v>1299.5500000000002</v>
      </c>
      <c r="J231" s="40">
        <v>1325.2000000000003</v>
      </c>
      <c r="K231" s="31">
        <v>1273.9000000000001</v>
      </c>
      <c r="L231" s="31">
        <v>1216.3499999999999</v>
      </c>
      <c r="M231" s="31">
        <v>0.25073000000000001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687</v>
      </c>
      <c r="D232" s="40">
        <v>685.33333333333337</v>
      </c>
      <c r="E232" s="40">
        <v>674.66666666666674</v>
      </c>
      <c r="F232" s="40">
        <v>662.33333333333337</v>
      </c>
      <c r="G232" s="40">
        <v>651.66666666666674</v>
      </c>
      <c r="H232" s="40">
        <v>697.66666666666674</v>
      </c>
      <c r="I232" s="40">
        <v>708.33333333333348</v>
      </c>
      <c r="J232" s="40">
        <v>720.66666666666674</v>
      </c>
      <c r="K232" s="31">
        <v>696</v>
      </c>
      <c r="L232" s="31">
        <v>673</v>
      </c>
      <c r="M232" s="31">
        <v>12.85838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178.05</v>
      </c>
      <c r="D233" s="40">
        <v>177.35000000000002</v>
      </c>
      <c r="E233" s="40">
        <v>174.30000000000004</v>
      </c>
      <c r="F233" s="40">
        <v>170.55</v>
      </c>
      <c r="G233" s="40">
        <v>167.50000000000003</v>
      </c>
      <c r="H233" s="40">
        <v>181.10000000000005</v>
      </c>
      <c r="I233" s="40">
        <v>184.15</v>
      </c>
      <c r="J233" s="40">
        <v>187.90000000000006</v>
      </c>
      <c r="K233" s="31">
        <v>180.4</v>
      </c>
      <c r="L233" s="31">
        <v>173.6</v>
      </c>
      <c r="M233" s="31">
        <v>29.28594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46.9</v>
      </c>
      <c r="D234" s="40">
        <v>47.050000000000004</v>
      </c>
      <c r="E234" s="40">
        <v>46.600000000000009</v>
      </c>
      <c r="F234" s="40">
        <v>46.300000000000004</v>
      </c>
      <c r="G234" s="40">
        <v>45.850000000000009</v>
      </c>
      <c r="H234" s="40">
        <v>47.350000000000009</v>
      </c>
      <c r="I234" s="40">
        <v>47.800000000000011</v>
      </c>
      <c r="J234" s="40">
        <v>48.100000000000009</v>
      </c>
      <c r="K234" s="31">
        <v>47.5</v>
      </c>
      <c r="L234" s="31">
        <v>46.75</v>
      </c>
      <c r="M234" s="31">
        <v>19.550350000000002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201.85</v>
      </c>
      <c r="D235" s="40">
        <v>201.79999999999998</v>
      </c>
      <c r="E235" s="40">
        <v>201.39999999999998</v>
      </c>
      <c r="F235" s="40">
        <v>200.95</v>
      </c>
      <c r="G235" s="40">
        <v>200.54999999999998</v>
      </c>
      <c r="H235" s="40">
        <v>202.24999999999997</v>
      </c>
      <c r="I235" s="40">
        <v>202.65</v>
      </c>
      <c r="J235" s="40">
        <v>203.09999999999997</v>
      </c>
      <c r="K235" s="31">
        <v>202.2</v>
      </c>
      <c r="L235" s="31">
        <v>201.35</v>
      </c>
      <c r="M235" s="31">
        <v>108.30410999999999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127.4</v>
      </c>
      <c r="D236" s="40">
        <v>128.06666666666669</v>
      </c>
      <c r="E236" s="40">
        <v>126.33333333333337</v>
      </c>
      <c r="F236" s="40">
        <v>125.26666666666668</v>
      </c>
      <c r="G236" s="40">
        <v>123.53333333333336</v>
      </c>
      <c r="H236" s="40">
        <v>129.13333333333338</v>
      </c>
      <c r="I236" s="40">
        <v>130.86666666666667</v>
      </c>
      <c r="J236" s="40">
        <v>131.93333333333339</v>
      </c>
      <c r="K236" s="31">
        <v>129.80000000000001</v>
      </c>
      <c r="L236" s="31">
        <v>127</v>
      </c>
      <c r="M236" s="31">
        <v>4.1577799999999998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191.55</v>
      </c>
      <c r="D237" s="40">
        <v>191.73333333333335</v>
      </c>
      <c r="E237" s="40">
        <v>190.51666666666671</v>
      </c>
      <c r="F237" s="40">
        <v>189.48333333333335</v>
      </c>
      <c r="G237" s="40">
        <v>188.26666666666671</v>
      </c>
      <c r="H237" s="40">
        <v>192.76666666666671</v>
      </c>
      <c r="I237" s="40">
        <v>193.98333333333335</v>
      </c>
      <c r="J237" s="40">
        <v>195.01666666666671</v>
      </c>
      <c r="K237" s="31">
        <v>192.95</v>
      </c>
      <c r="L237" s="31">
        <v>190.7</v>
      </c>
      <c r="M237" s="31">
        <v>11.00836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279.25</v>
      </c>
      <c r="D238" s="40">
        <v>276.43333333333334</v>
      </c>
      <c r="E238" s="40">
        <v>271.86666666666667</v>
      </c>
      <c r="F238" s="40">
        <v>264.48333333333335</v>
      </c>
      <c r="G238" s="40">
        <v>259.91666666666669</v>
      </c>
      <c r="H238" s="40">
        <v>283.81666666666666</v>
      </c>
      <c r="I238" s="40">
        <v>288.38333333333338</v>
      </c>
      <c r="J238" s="40">
        <v>295.76666666666665</v>
      </c>
      <c r="K238" s="31">
        <v>281</v>
      </c>
      <c r="L238" s="31">
        <v>269.05</v>
      </c>
      <c r="M238" s="31">
        <v>197.02477999999999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135.55000000000001</v>
      </c>
      <c r="D239" s="40">
        <v>137.18333333333334</v>
      </c>
      <c r="E239" s="40">
        <v>131.06666666666666</v>
      </c>
      <c r="F239" s="40">
        <v>126.58333333333331</v>
      </c>
      <c r="G239" s="40">
        <v>120.46666666666664</v>
      </c>
      <c r="H239" s="40">
        <v>141.66666666666669</v>
      </c>
      <c r="I239" s="40">
        <v>147.78333333333336</v>
      </c>
      <c r="J239" s="40">
        <v>152.26666666666671</v>
      </c>
      <c r="K239" s="31">
        <v>143.30000000000001</v>
      </c>
      <c r="L239" s="31">
        <v>132.69999999999999</v>
      </c>
      <c r="M239" s="31">
        <v>446.22411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7226.7</v>
      </c>
      <c r="D240" s="40">
        <v>7262.2333333333336</v>
      </c>
      <c r="E240" s="40">
        <v>7174.4666666666672</v>
      </c>
      <c r="F240" s="40">
        <v>7122.2333333333336</v>
      </c>
      <c r="G240" s="40">
        <v>7034.4666666666672</v>
      </c>
      <c r="H240" s="40">
        <v>7314.4666666666672</v>
      </c>
      <c r="I240" s="40">
        <v>7402.2333333333336</v>
      </c>
      <c r="J240" s="40">
        <v>7454.4666666666672</v>
      </c>
      <c r="K240" s="31">
        <v>7350</v>
      </c>
      <c r="L240" s="31">
        <v>7210</v>
      </c>
      <c r="M240" s="31">
        <v>0.46282000000000001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136</v>
      </c>
      <c r="D241" s="40">
        <v>136.68333333333331</v>
      </c>
      <c r="E241" s="40">
        <v>134.96666666666661</v>
      </c>
      <c r="F241" s="40">
        <v>133.93333333333331</v>
      </c>
      <c r="G241" s="40">
        <v>132.21666666666661</v>
      </c>
      <c r="H241" s="40">
        <v>137.71666666666661</v>
      </c>
      <c r="I241" s="40">
        <v>139.43333333333331</v>
      </c>
      <c r="J241" s="40">
        <v>140.46666666666661</v>
      </c>
      <c r="K241" s="31">
        <v>138.4</v>
      </c>
      <c r="L241" s="31">
        <v>135.65</v>
      </c>
      <c r="M241" s="31">
        <v>15.17281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409.1</v>
      </c>
      <c r="D242" s="40">
        <v>405.36666666666673</v>
      </c>
      <c r="E242" s="40">
        <v>396.93333333333345</v>
      </c>
      <c r="F242" s="40">
        <v>384.76666666666671</v>
      </c>
      <c r="G242" s="40">
        <v>376.33333333333343</v>
      </c>
      <c r="H242" s="40">
        <v>417.53333333333347</v>
      </c>
      <c r="I242" s="40">
        <v>425.96666666666675</v>
      </c>
      <c r="J242" s="40">
        <v>438.1333333333335</v>
      </c>
      <c r="K242" s="31">
        <v>413.8</v>
      </c>
      <c r="L242" s="31">
        <v>393.2</v>
      </c>
      <c r="M242" s="31">
        <v>46.554659999999998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150.69999999999999</v>
      </c>
      <c r="D243" s="40">
        <v>150.20000000000002</v>
      </c>
      <c r="E243" s="40">
        <v>148.35000000000002</v>
      </c>
      <c r="F243" s="40">
        <v>146</v>
      </c>
      <c r="G243" s="40">
        <v>144.15</v>
      </c>
      <c r="H243" s="40">
        <v>152.55000000000004</v>
      </c>
      <c r="I243" s="40">
        <v>154.4</v>
      </c>
      <c r="J243" s="40">
        <v>156.75000000000006</v>
      </c>
      <c r="K243" s="31">
        <v>152.05000000000001</v>
      </c>
      <c r="L243" s="31">
        <v>147.85</v>
      </c>
      <c r="M243" s="31">
        <v>64.095560000000006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107.8</v>
      </c>
      <c r="D244" s="40">
        <v>107.58333333333333</v>
      </c>
      <c r="E244" s="40">
        <v>107.06666666666666</v>
      </c>
      <c r="F244" s="40">
        <v>106.33333333333333</v>
      </c>
      <c r="G244" s="40">
        <v>105.81666666666666</v>
      </c>
      <c r="H244" s="40">
        <v>108.31666666666666</v>
      </c>
      <c r="I244" s="40">
        <v>108.83333333333334</v>
      </c>
      <c r="J244" s="40">
        <v>109.56666666666666</v>
      </c>
      <c r="K244" s="31">
        <v>108.1</v>
      </c>
      <c r="L244" s="31">
        <v>106.85</v>
      </c>
      <c r="M244" s="31">
        <v>74.849580000000003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26.7</v>
      </c>
      <c r="D245" s="40">
        <v>26.599999999999998</v>
      </c>
      <c r="E245" s="40">
        <v>25.999999999999996</v>
      </c>
      <c r="F245" s="40">
        <v>25.299999999999997</v>
      </c>
      <c r="G245" s="40">
        <v>24.699999999999996</v>
      </c>
      <c r="H245" s="40">
        <v>27.299999999999997</v>
      </c>
      <c r="I245" s="40">
        <v>27.9</v>
      </c>
      <c r="J245" s="40">
        <v>28.599999999999998</v>
      </c>
      <c r="K245" s="31">
        <v>27.2</v>
      </c>
      <c r="L245" s="31">
        <v>25.9</v>
      </c>
      <c r="M245" s="31">
        <v>235.61690999999999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2274.4499999999998</v>
      </c>
      <c r="D246" s="40">
        <v>2271.5166666666664</v>
      </c>
      <c r="E246" s="40">
        <v>2259.083333333333</v>
      </c>
      <c r="F246" s="40">
        <v>2243.7166666666667</v>
      </c>
      <c r="G246" s="40">
        <v>2231.2833333333333</v>
      </c>
      <c r="H246" s="40">
        <v>2286.8833333333328</v>
      </c>
      <c r="I246" s="40">
        <v>2299.3166666666662</v>
      </c>
      <c r="J246" s="40">
        <v>2314.6833333333325</v>
      </c>
      <c r="K246" s="31">
        <v>2283.9499999999998</v>
      </c>
      <c r="L246" s="31">
        <v>2256.15</v>
      </c>
      <c r="M246" s="31">
        <v>17.174469999999999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188.65</v>
      </c>
      <c r="D247" s="40">
        <v>188.98333333333335</v>
      </c>
      <c r="E247" s="40">
        <v>186.16666666666669</v>
      </c>
      <c r="F247" s="40">
        <v>183.68333333333334</v>
      </c>
      <c r="G247" s="40">
        <v>180.86666666666667</v>
      </c>
      <c r="H247" s="40">
        <v>191.4666666666667</v>
      </c>
      <c r="I247" s="40">
        <v>194.28333333333336</v>
      </c>
      <c r="J247" s="40">
        <v>196.76666666666671</v>
      </c>
      <c r="K247" s="31">
        <v>191.8</v>
      </c>
      <c r="L247" s="31">
        <v>186.5</v>
      </c>
      <c r="M247" s="31">
        <v>3.7744399999999998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452.85</v>
      </c>
      <c r="D248" s="40">
        <v>455.36666666666662</v>
      </c>
      <c r="E248" s="40">
        <v>444.73333333333323</v>
      </c>
      <c r="F248" s="40">
        <v>436.61666666666662</v>
      </c>
      <c r="G248" s="40">
        <v>425.98333333333323</v>
      </c>
      <c r="H248" s="40">
        <v>463.48333333333323</v>
      </c>
      <c r="I248" s="40">
        <v>474.11666666666656</v>
      </c>
      <c r="J248" s="40">
        <v>482.23333333333323</v>
      </c>
      <c r="K248" s="31">
        <v>466</v>
      </c>
      <c r="L248" s="31">
        <v>447.25</v>
      </c>
      <c r="M248" s="31">
        <v>1.1914800000000001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566.45000000000005</v>
      </c>
      <c r="D249" s="40">
        <v>568.85</v>
      </c>
      <c r="E249" s="40">
        <v>562.70000000000005</v>
      </c>
      <c r="F249" s="40">
        <v>558.95000000000005</v>
      </c>
      <c r="G249" s="40">
        <v>552.80000000000007</v>
      </c>
      <c r="H249" s="40">
        <v>572.6</v>
      </c>
      <c r="I249" s="40">
        <v>578.74999999999989</v>
      </c>
      <c r="J249" s="40">
        <v>582.5</v>
      </c>
      <c r="K249" s="31">
        <v>575</v>
      </c>
      <c r="L249" s="31">
        <v>565.1</v>
      </c>
      <c r="M249" s="31">
        <v>12.62274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239.15</v>
      </c>
      <c r="D250" s="40">
        <v>239.48333333333335</v>
      </c>
      <c r="E250" s="40">
        <v>237.9666666666667</v>
      </c>
      <c r="F250" s="40">
        <v>236.78333333333336</v>
      </c>
      <c r="G250" s="40">
        <v>235.26666666666671</v>
      </c>
      <c r="H250" s="40">
        <v>240.66666666666669</v>
      </c>
      <c r="I250" s="40">
        <v>242.18333333333334</v>
      </c>
      <c r="J250" s="40">
        <v>243.36666666666667</v>
      </c>
      <c r="K250" s="31">
        <v>241</v>
      </c>
      <c r="L250" s="31">
        <v>238.3</v>
      </c>
      <c r="M250" s="31">
        <v>13.52847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1055.9000000000001</v>
      </c>
      <c r="D251" s="40">
        <v>1053.2833333333335</v>
      </c>
      <c r="E251" s="40">
        <v>1046.616666666667</v>
      </c>
      <c r="F251" s="40">
        <v>1037.3333333333335</v>
      </c>
      <c r="G251" s="40">
        <v>1030.666666666667</v>
      </c>
      <c r="H251" s="40">
        <v>1062.5666666666671</v>
      </c>
      <c r="I251" s="40">
        <v>1069.2333333333336</v>
      </c>
      <c r="J251" s="40">
        <v>1078.5166666666671</v>
      </c>
      <c r="K251" s="31">
        <v>1059.95</v>
      </c>
      <c r="L251" s="31">
        <v>1044</v>
      </c>
      <c r="M251" s="31">
        <v>20.967580000000002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49.6</v>
      </c>
      <c r="D252" s="40">
        <v>50.016666666666673</v>
      </c>
      <c r="E252" s="40">
        <v>48.533333333333346</v>
      </c>
      <c r="F252" s="40">
        <v>47.466666666666676</v>
      </c>
      <c r="G252" s="40">
        <v>45.983333333333348</v>
      </c>
      <c r="H252" s="40">
        <v>51.083333333333343</v>
      </c>
      <c r="I252" s="40">
        <v>52.566666666666677</v>
      </c>
      <c r="J252" s="40">
        <v>53.63333333333334</v>
      </c>
      <c r="K252" s="31">
        <v>51.5</v>
      </c>
      <c r="L252" s="31">
        <v>48.95</v>
      </c>
      <c r="M252" s="31">
        <v>107.75259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5156.95</v>
      </c>
      <c r="D253" s="40">
        <v>5239.75</v>
      </c>
      <c r="E253" s="40">
        <v>5049.5</v>
      </c>
      <c r="F253" s="40">
        <v>4942.05</v>
      </c>
      <c r="G253" s="40">
        <v>4751.8</v>
      </c>
      <c r="H253" s="40">
        <v>5347.2</v>
      </c>
      <c r="I253" s="40">
        <v>5537.45</v>
      </c>
      <c r="J253" s="40">
        <v>5644.9</v>
      </c>
      <c r="K253" s="31">
        <v>5430</v>
      </c>
      <c r="L253" s="31">
        <v>5132.3</v>
      </c>
      <c r="M253" s="31">
        <v>11.597530000000001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1544.95</v>
      </c>
      <c r="D254" s="40">
        <v>1545.8833333333334</v>
      </c>
      <c r="E254" s="40">
        <v>1535.3666666666668</v>
      </c>
      <c r="F254" s="40">
        <v>1525.7833333333333</v>
      </c>
      <c r="G254" s="40">
        <v>1515.2666666666667</v>
      </c>
      <c r="H254" s="40">
        <v>1555.4666666666669</v>
      </c>
      <c r="I254" s="40">
        <v>1565.9833333333338</v>
      </c>
      <c r="J254" s="40">
        <v>1575.5666666666671</v>
      </c>
      <c r="K254" s="31">
        <v>1556.4</v>
      </c>
      <c r="L254" s="31">
        <v>1536.3</v>
      </c>
      <c r="M254" s="31">
        <v>44.561599999999999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977.25</v>
      </c>
      <c r="D255" s="40">
        <v>980.30000000000007</v>
      </c>
      <c r="E255" s="40">
        <v>969.15000000000009</v>
      </c>
      <c r="F255" s="40">
        <v>961.05000000000007</v>
      </c>
      <c r="G255" s="40">
        <v>949.90000000000009</v>
      </c>
      <c r="H255" s="40">
        <v>988.40000000000009</v>
      </c>
      <c r="I255" s="40">
        <v>999.55</v>
      </c>
      <c r="J255" s="40">
        <v>1007.6500000000001</v>
      </c>
      <c r="K255" s="31">
        <v>991.45</v>
      </c>
      <c r="L255" s="31">
        <v>972.2</v>
      </c>
      <c r="M255" s="31">
        <v>0.29383999999999999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319.2</v>
      </c>
      <c r="D256" s="40">
        <v>318.56666666666666</v>
      </c>
      <c r="E256" s="40">
        <v>315.63333333333333</v>
      </c>
      <c r="F256" s="40">
        <v>312.06666666666666</v>
      </c>
      <c r="G256" s="40">
        <v>309.13333333333333</v>
      </c>
      <c r="H256" s="40">
        <v>322.13333333333333</v>
      </c>
      <c r="I256" s="40">
        <v>325.06666666666661</v>
      </c>
      <c r="J256" s="40">
        <v>328.63333333333333</v>
      </c>
      <c r="K256" s="31">
        <v>321.5</v>
      </c>
      <c r="L256" s="31">
        <v>315</v>
      </c>
      <c r="M256" s="31">
        <v>1.9506300000000001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712.6</v>
      </c>
      <c r="D257" s="40">
        <v>713.86666666666667</v>
      </c>
      <c r="E257" s="40">
        <v>705.73333333333335</v>
      </c>
      <c r="F257" s="40">
        <v>698.86666666666667</v>
      </c>
      <c r="G257" s="40">
        <v>690.73333333333335</v>
      </c>
      <c r="H257" s="40">
        <v>720.73333333333335</v>
      </c>
      <c r="I257" s="40">
        <v>728.86666666666679</v>
      </c>
      <c r="J257" s="40">
        <v>735.73333333333335</v>
      </c>
      <c r="K257" s="31">
        <v>722</v>
      </c>
      <c r="L257" s="31">
        <v>707</v>
      </c>
      <c r="M257" s="31">
        <v>1.7010099999999999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1824.45</v>
      </c>
      <c r="D258" s="40">
        <v>1818.4833333333333</v>
      </c>
      <c r="E258" s="40">
        <v>1807.9666666666667</v>
      </c>
      <c r="F258" s="40">
        <v>1791.4833333333333</v>
      </c>
      <c r="G258" s="40">
        <v>1780.9666666666667</v>
      </c>
      <c r="H258" s="40">
        <v>1834.9666666666667</v>
      </c>
      <c r="I258" s="40">
        <v>1845.4833333333336</v>
      </c>
      <c r="J258" s="40">
        <v>1861.9666666666667</v>
      </c>
      <c r="K258" s="31">
        <v>1829</v>
      </c>
      <c r="L258" s="31">
        <v>1802</v>
      </c>
      <c r="M258" s="31">
        <v>2.7284600000000001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2090.1999999999998</v>
      </c>
      <c r="D259" s="40">
        <v>2097</v>
      </c>
      <c r="E259" s="40">
        <v>2073.3000000000002</v>
      </c>
      <c r="F259" s="40">
        <v>2056.4</v>
      </c>
      <c r="G259" s="40">
        <v>2032.7000000000003</v>
      </c>
      <c r="H259" s="40">
        <v>2113.9</v>
      </c>
      <c r="I259" s="40">
        <v>2137.6</v>
      </c>
      <c r="J259" s="40">
        <v>2154.5</v>
      </c>
      <c r="K259" s="31">
        <v>2120.6999999999998</v>
      </c>
      <c r="L259" s="31">
        <v>2080.1</v>
      </c>
      <c r="M259" s="31">
        <v>0.51502999999999999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1828.9</v>
      </c>
      <c r="D260" s="40">
        <v>1828.8</v>
      </c>
      <c r="E260" s="40">
        <v>1812.6</v>
      </c>
      <c r="F260" s="40">
        <v>1796.3</v>
      </c>
      <c r="G260" s="40">
        <v>1780.1</v>
      </c>
      <c r="H260" s="40">
        <v>1845.1</v>
      </c>
      <c r="I260" s="40">
        <v>1861.3000000000002</v>
      </c>
      <c r="J260" s="40">
        <v>1877.6</v>
      </c>
      <c r="K260" s="31">
        <v>1845</v>
      </c>
      <c r="L260" s="31">
        <v>1812.5</v>
      </c>
      <c r="M260" s="31">
        <v>0.73882999999999999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3220.55</v>
      </c>
      <c r="D261" s="40">
        <v>3233.5333333333333</v>
      </c>
      <c r="E261" s="40">
        <v>3178.1166666666668</v>
      </c>
      <c r="F261" s="40">
        <v>3135.6833333333334</v>
      </c>
      <c r="G261" s="40">
        <v>3080.2666666666669</v>
      </c>
      <c r="H261" s="40">
        <v>3275.9666666666667</v>
      </c>
      <c r="I261" s="40">
        <v>3331.3833333333337</v>
      </c>
      <c r="J261" s="40">
        <v>3373.8166666666666</v>
      </c>
      <c r="K261" s="31">
        <v>3288.95</v>
      </c>
      <c r="L261" s="31">
        <v>3191.1</v>
      </c>
      <c r="M261" s="31">
        <v>0.94582999999999995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669.65</v>
      </c>
      <c r="D262" s="40">
        <v>663.55000000000007</v>
      </c>
      <c r="E262" s="40">
        <v>652.10000000000014</v>
      </c>
      <c r="F262" s="40">
        <v>634.55000000000007</v>
      </c>
      <c r="G262" s="40">
        <v>623.10000000000014</v>
      </c>
      <c r="H262" s="40">
        <v>681.10000000000014</v>
      </c>
      <c r="I262" s="40">
        <v>692.55000000000018</v>
      </c>
      <c r="J262" s="40">
        <v>710.10000000000014</v>
      </c>
      <c r="K262" s="31">
        <v>675</v>
      </c>
      <c r="L262" s="31">
        <v>646</v>
      </c>
      <c r="M262" s="31">
        <v>11.28473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227.45</v>
      </c>
      <c r="D263" s="40">
        <v>226.98333333333332</v>
      </c>
      <c r="E263" s="40">
        <v>223.11666666666665</v>
      </c>
      <c r="F263" s="40">
        <v>218.78333333333333</v>
      </c>
      <c r="G263" s="40">
        <v>214.91666666666666</v>
      </c>
      <c r="H263" s="40">
        <v>231.31666666666663</v>
      </c>
      <c r="I263" s="40">
        <v>235.18333333333331</v>
      </c>
      <c r="J263" s="40">
        <v>239.51666666666662</v>
      </c>
      <c r="K263" s="31">
        <v>230.85</v>
      </c>
      <c r="L263" s="31">
        <v>222.65</v>
      </c>
      <c r="M263" s="31">
        <v>22.441770000000002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147.5</v>
      </c>
      <c r="D264" s="40">
        <v>147.61666666666667</v>
      </c>
      <c r="E264" s="40">
        <v>144.93333333333334</v>
      </c>
      <c r="F264" s="40">
        <v>142.36666666666667</v>
      </c>
      <c r="G264" s="40">
        <v>139.68333333333334</v>
      </c>
      <c r="H264" s="40">
        <v>150.18333333333334</v>
      </c>
      <c r="I264" s="40">
        <v>152.86666666666667</v>
      </c>
      <c r="J264" s="40">
        <v>155.43333333333334</v>
      </c>
      <c r="K264" s="31">
        <v>150.30000000000001</v>
      </c>
      <c r="L264" s="31">
        <v>145.05000000000001</v>
      </c>
      <c r="M264" s="31">
        <v>45.858640000000001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95.5</v>
      </c>
      <c r="D265" s="40">
        <v>95.066666666666663</v>
      </c>
      <c r="E265" s="40">
        <v>93.433333333333323</v>
      </c>
      <c r="F265" s="40">
        <v>91.36666666666666</v>
      </c>
      <c r="G265" s="40">
        <v>89.73333333333332</v>
      </c>
      <c r="H265" s="40">
        <v>97.133333333333326</v>
      </c>
      <c r="I265" s="40">
        <v>98.766666666666652</v>
      </c>
      <c r="J265" s="40">
        <v>100.83333333333333</v>
      </c>
      <c r="K265" s="31">
        <v>96.7</v>
      </c>
      <c r="L265" s="31">
        <v>93</v>
      </c>
      <c r="M265" s="31">
        <v>36.201219999999999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168.1</v>
      </c>
      <c r="D266" s="40">
        <v>169.35</v>
      </c>
      <c r="E266" s="40">
        <v>166.04999999999998</v>
      </c>
      <c r="F266" s="40">
        <v>164</v>
      </c>
      <c r="G266" s="40">
        <v>160.69999999999999</v>
      </c>
      <c r="H266" s="40">
        <v>171.39999999999998</v>
      </c>
      <c r="I266" s="40">
        <v>174.7</v>
      </c>
      <c r="J266" s="40">
        <v>176.74999999999997</v>
      </c>
      <c r="K266" s="31">
        <v>172.65</v>
      </c>
      <c r="L266" s="31">
        <v>167.3</v>
      </c>
      <c r="M266" s="31">
        <v>23.038810000000002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701.4</v>
      </c>
      <c r="D267" s="40">
        <v>699.63333333333333</v>
      </c>
      <c r="E267" s="40">
        <v>695.76666666666665</v>
      </c>
      <c r="F267" s="40">
        <v>690.13333333333333</v>
      </c>
      <c r="G267" s="40">
        <v>686.26666666666665</v>
      </c>
      <c r="H267" s="40">
        <v>705.26666666666665</v>
      </c>
      <c r="I267" s="40">
        <v>709.13333333333321</v>
      </c>
      <c r="J267" s="40">
        <v>714.76666666666665</v>
      </c>
      <c r="K267" s="31">
        <v>703.5</v>
      </c>
      <c r="L267" s="31">
        <v>694</v>
      </c>
      <c r="M267" s="31">
        <v>68.326949999999997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107.95</v>
      </c>
      <c r="D268" s="40">
        <v>108.23333333333333</v>
      </c>
      <c r="E268" s="40">
        <v>106.46666666666667</v>
      </c>
      <c r="F268" s="40">
        <v>104.98333333333333</v>
      </c>
      <c r="G268" s="40">
        <v>103.21666666666667</v>
      </c>
      <c r="H268" s="40">
        <v>109.71666666666667</v>
      </c>
      <c r="I268" s="40">
        <v>111.48333333333335</v>
      </c>
      <c r="J268" s="40">
        <v>112.96666666666667</v>
      </c>
      <c r="K268" s="31">
        <v>110</v>
      </c>
      <c r="L268" s="31">
        <v>106.75</v>
      </c>
      <c r="M268" s="31">
        <v>1.6311800000000001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87.25</v>
      </c>
      <c r="D269" s="40">
        <v>87.5</v>
      </c>
      <c r="E269" s="40">
        <v>85.3</v>
      </c>
      <c r="F269" s="40">
        <v>83.35</v>
      </c>
      <c r="G269" s="40">
        <v>81.149999999999991</v>
      </c>
      <c r="H269" s="40">
        <v>89.45</v>
      </c>
      <c r="I269" s="40">
        <v>91.649999999999991</v>
      </c>
      <c r="J269" s="40">
        <v>93.600000000000009</v>
      </c>
      <c r="K269" s="31">
        <v>89.7</v>
      </c>
      <c r="L269" s="31">
        <v>85.55</v>
      </c>
      <c r="M269" s="31">
        <v>19.720800000000001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126</v>
      </c>
      <c r="D270" s="40">
        <v>125.66666666666667</v>
      </c>
      <c r="E270" s="40">
        <v>124.53333333333335</v>
      </c>
      <c r="F270" s="40">
        <v>123.06666666666668</v>
      </c>
      <c r="G270" s="40">
        <v>121.93333333333335</v>
      </c>
      <c r="H270" s="40">
        <v>127.13333333333334</v>
      </c>
      <c r="I270" s="40">
        <v>128.26666666666665</v>
      </c>
      <c r="J270" s="40">
        <v>129.73333333333335</v>
      </c>
      <c r="K270" s="31">
        <v>126.8</v>
      </c>
      <c r="L270" s="31">
        <v>124.2</v>
      </c>
      <c r="M270" s="31">
        <v>20.525700000000001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229.1</v>
      </c>
      <c r="D271" s="40">
        <v>229.13333333333335</v>
      </c>
      <c r="E271" s="40">
        <v>225.26666666666671</v>
      </c>
      <c r="F271" s="40">
        <v>221.43333333333337</v>
      </c>
      <c r="G271" s="40">
        <v>217.56666666666672</v>
      </c>
      <c r="H271" s="40">
        <v>232.9666666666667</v>
      </c>
      <c r="I271" s="40">
        <v>236.83333333333331</v>
      </c>
      <c r="J271" s="40">
        <v>240.66666666666669</v>
      </c>
      <c r="K271" s="31">
        <v>233</v>
      </c>
      <c r="L271" s="31">
        <v>225.3</v>
      </c>
      <c r="M271" s="31">
        <v>8.3560800000000004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124.6</v>
      </c>
      <c r="D272" s="40">
        <v>125.01666666666667</v>
      </c>
      <c r="E272" s="40">
        <v>122.63333333333333</v>
      </c>
      <c r="F272" s="40">
        <v>120.66666666666666</v>
      </c>
      <c r="G272" s="40">
        <v>118.28333333333332</v>
      </c>
      <c r="H272" s="40">
        <v>126.98333333333333</v>
      </c>
      <c r="I272" s="40">
        <v>129.36666666666667</v>
      </c>
      <c r="J272" s="40">
        <v>131.33333333333334</v>
      </c>
      <c r="K272" s="31">
        <v>127.4</v>
      </c>
      <c r="L272" s="31">
        <v>123.05</v>
      </c>
      <c r="M272" s="31">
        <v>27.605540000000001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395</v>
      </c>
      <c r="D273" s="40">
        <v>396.73333333333335</v>
      </c>
      <c r="E273" s="40">
        <v>391.9666666666667</v>
      </c>
      <c r="F273" s="40">
        <v>388.93333333333334</v>
      </c>
      <c r="G273" s="40">
        <v>384.16666666666669</v>
      </c>
      <c r="H273" s="40">
        <v>399.76666666666671</v>
      </c>
      <c r="I273" s="40">
        <v>404.53333333333336</v>
      </c>
      <c r="J273" s="40">
        <v>407.56666666666672</v>
      </c>
      <c r="K273" s="31">
        <v>401.5</v>
      </c>
      <c r="L273" s="31">
        <v>393.7</v>
      </c>
      <c r="M273" s="31">
        <v>57.555669999999999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2255.4499999999998</v>
      </c>
      <c r="D274" s="40">
        <v>2251.4833333333331</v>
      </c>
      <c r="E274" s="40">
        <v>2228.9666666666662</v>
      </c>
      <c r="F274" s="40">
        <v>2202.4833333333331</v>
      </c>
      <c r="G274" s="40">
        <v>2179.9666666666662</v>
      </c>
      <c r="H274" s="40">
        <v>2277.9666666666662</v>
      </c>
      <c r="I274" s="40">
        <v>2300.4833333333336</v>
      </c>
      <c r="J274" s="40">
        <v>2326.9666666666662</v>
      </c>
      <c r="K274" s="31">
        <v>2274</v>
      </c>
      <c r="L274" s="31">
        <v>2225</v>
      </c>
      <c r="M274" s="31">
        <v>0.15412000000000001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3090.5</v>
      </c>
      <c r="D275" s="40">
        <v>3095.5</v>
      </c>
      <c r="E275" s="40">
        <v>3070</v>
      </c>
      <c r="F275" s="40">
        <v>3049.5</v>
      </c>
      <c r="G275" s="40">
        <v>3024</v>
      </c>
      <c r="H275" s="40">
        <v>3116</v>
      </c>
      <c r="I275" s="40">
        <v>3141.5</v>
      </c>
      <c r="J275" s="40">
        <v>3162</v>
      </c>
      <c r="K275" s="31">
        <v>3121</v>
      </c>
      <c r="L275" s="31">
        <v>3075</v>
      </c>
      <c r="M275" s="31">
        <v>2.3693599999999999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1068.3499999999999</v>
      </c>
      <c r="D276" s="40">
        <v>1074.6499999999999</v>
      </c>
      <c r="E276" s="40">
        <v>1050.3999999999996</v>
      </c>
      <c r="F276" s="40">
        <v>1032.4499999999998</v>
      </c>
      <c r="G276" s="40">
        <v>1008.1999999999996</v>
      </c>
      <c r="H276" s="40">
        <v>1092.5999999999997</v>
      </c>
      <c r="I276" s="40">
        <v>1116.8500000000001</v>
      </c>
      <c r="J276" s="40">
        <v>1134.7999999999997</v>
      </c>
      <c r="K276" s="31">
        <v>1098.9000000000001</v>
      </c>
      <c r="L276" s="31">
        <v>1056.7</v>
      </c>
      <c r="M276" s="31">
        <v>27.496700000000001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174.1</v>
      </c>
      <c r="D277" s="40">
        <v>174.5333333333333</v>
      </c>
      <c r="E277" s="40">
        <v>172.36666666666662</v>
      </c>
      <c r="F277" s="40">
        <v>170.63333333333333</v>
      </c>
      <c r="G277" s="40">
        <v>168.46666666666664</v>
      </c>
      <c r="H277" s="40">
        <v>176.26666666666659</v>
      </c>
      <c r="I277" s="40">
        <v>178.43333333333328</v>
      </c>
      <c r="J277" s="40">
        <v>180.16666666666657</v>
      </c>
      <c r="K277" s="31">
        <v>176.7</v>
      </c>
      <c r="L277" s="31">
        <v>172.8</v>
      </c>
      <c r="M277" s="31">
        <v>5.2142099999999996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1796</v>
      </c>
      <c r="D278" s="40">
        <v>1796.9666666666665</v>
      </c>
      <c r="E278" s="40">
        <v>1779.0333333333328</v>
      </c>
      <c r="F278" s="40">
        <v>1762.0666666666664</v>
      </c>
      <c r="G278" s="40">
        <v>1744.1333333333328</v>
      </c>
      <c r="H278" s="40">
        <v>1813.9333333333329</v>
      </c>
      <c r="I278" s="40">
        <v>1831.8666666666668</v>
      </c>
      <c r="J278" s="40">
        <v>1848.833333333333</v>
      </c>
      <c r="K278" s="31">
        <v>1814.9</v>
      </c>
      <c r="L278" s="31">
        <v>1780</v>
      </c>
      <c r="M278" s="31">
        <v>0.85287000000000002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722.8</v>
      </c>
      <c r="D279" s="40">
        <v>725.18333333333339</v>
      </c>
      <c r="E279" s="40">
        <v>716.61666666666679</v>
      </c>
      <c r="F279" s="40">
        <v>710.43333333333339</v>
      </c>
      <c r="G279" s="40">
        <v>701.86666666666679</v>
      </c>
      <c r="H279" s="40">
        <v>731.36666666666679</v>
      </c>
      <c r="I279" s="40">
        <v>739.93333333333339</v>
      </c>
      <c r="J279" s="40">
        <v>746.11666666666679</v>
      </c>
      <c r="K279" s="31">
        <v>733.75</v>
      </c>
      <c r="L279" s="31">
        <v>719</v>
      </c>
      <c r="M279" s="31">
        <v>2.0946899999999999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244.4</v>
      </c>
      <c r="D280" s="40">
        <v>243.85</v>
      </c>
      <c r="E280" s="40">
        <v>241.79999999999998</v>
      </c>
      <c r="F280" s="40">
        <v>239.2</v>
      </c>
      <c r="G280" s="40">
        <v>237.14999999999998</v>
      </c>
      <c r="H280" s="40">
        <v>246.45</v>
      </c>
      <c r="I280" s="40">
        <v>248.5</v>
      </c>
      <c r="J280" s="40">
        <v>251.1</v>
      </c>
      <c r="K280" s="31">
        <v>245.9</v>
      </c>
      <c r="L280" s="31">
        <v>241.25</v>
      </c>
      <c r="M280" s="31">
        <v>4.8950199999999997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246.95</v>
      </c>
      <c r="D281" s="40">
        <v>248.25</v>
      </c>
      <c r="E281" s="40">
        <v>245.1</v>
      </c>
      <c r="F281" s="40">
        <v>243.25</v>
      </c>
      <c r="G281" s="40">
        <v>240.1</v>
      </c>
      <c r="H281" s="40">
        <v>250.1</v>
      </c>
      <c r="I281" s="40">
        <v>253.24999999999997</v>
      </c>
      <c r="J281" s="40">
        <v>255.1</v>
      </c>
      <c r="K281" s="31">
        <v>251.4</v>
      </c>
      <c r="L281" s="31">
        <v>246.4</v>
      </c>
      <c r="M281" s="31">
        <v>3.6215299999999999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293.10000000000002</v>
      </c>
      <c r="D282" s="40">
        <v>295.3</v>
      </c>
      <c r="E282" s="40">
        <v>287.90000000000003</v>
      </c>
      <c r="F282" s="40">
        <v>282.70000000000005</v>
      </c>
      <c r="G282" s="40">
        <v>275.30000000000007</v>
      </c>
      <c r="H282" s="40">
        <v>300.5</v>
      </c>
      <c r="I282" s="40">
        <v>307.89999999999998</v>
      </c>
      <c r="J282" s="40">
        <v>313.09999999999997</v>
      </c>
      <c r="K282" s="31">
        <v>302.7</v>
      </c>
      <c r="L282" s="31">
        <v>290.10000000000002</v>
      </c>
      <c r="M282" s="31">
        <v>22.496829999999999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1081.6500000000001</v>
      </c>
      <c r="D283" s="40">
        <v>1072.2</v>
      </c>
      <c r="E283" s="40">
        <v>1058.4000000000001</v>
      </c>
      <c r="F283" s="40">
        <v>1035.1500000000001</v>
      </c>
      <c r="G283" s="40">
        <v>1021.3500000000001</v>
      </c>
      <c r="H283" s="40">
        <v>1095.45</v>
      </c>
      <c r="I283" s="40">
        <v>1109.2499999999998</v>
      </c>
      <c r="J283" s="40">
        <v>1132.5</v>
      </c>
      <c r="K283" s="31">
        <v>1086</v>
      </c>
      <c r="L283" s="31">
        <v>1048.95</v>
      </c>
      <c r="M283" s="31">
        <v>0.43081000000000003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990.7</v>
      </c>
      <c r="D284" s="40">
        <v>992.25</v>
      </c>
      <c r="E284" s="40">
        <v>980.5</v>
      </c>
      <c r="F284" s="40">
        <v>970.3</v>
      </c>
      <c r="G284" s="40">
        <v>958.55</v>
      </c>
      <c r="H284" s="40">
        <v>1002.45</v>
      </c>
      <c r="I284" s="40">
        <v>1014.2</v>
      </c>
      <c r="J284" s="40">
        <v>1024.4000000000001</v>
      </c>
      <c r="K284" s="31">
        <v>1004</v>
      </c>
      <c r="L284" s="31">
        <v>982.05</v>
      </c>
      <c r="M284" s="31">
        <v>2.8748900000000002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470.35</v>
      </c>
      <c r="D285" s="40">
        <v>459.38333333333338</v>
      </c>
      <c r="E285" s="40">
        <v>441.76666666666677</v>
      </c>
      <c r="F285" s="40">
        <v>413.18333333333339</v>
      </c>
      <c r="G285" s="40">
        <v>395.56666666666678</v>
      </c>
      <c r="H285" s="40">
        <v>487.96666666666675</v>
      </c>
      <c r="I285" s="40">
        <v>505.58333333333343</v>
      </c>
      <c r="J285" s="40">
        <v>534.16666666666674</v>
      </c>
      <c r="K285" s="31">
        <v>477</v>
      </c>
      <c r="L285" s="31">
        <v>430.8</v>
      </c>
      <c r="M285" s="31">
        <v>45.910769999999999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602</v>
      </c>
      <c r="D286" s="40">
        <v>602</v>
      </c>
      <c r="E286" s="40">
        <v>596</v>
      </c>
      <c r="F286" s="40">
        <v>590</v>
      </c>
      <c r="G286" s="40">
        <v>584</v>
      </c>
      <c r="H286" s="40">
        <v>608</v>
      </c>
      <c r="I286" s="40">
        <v>614</v>
      </c>
      <c r="J286" s="40">
        <v>620</v>
      </c>
      <c r="K286" s="31">
        <v>608</v>
      </c>
      <c r="L286" s="31">
        <v>596</v>
      </c>
      <c r="M286" s="31">
        <v>0.96394999999999997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51.25</v>
      </c>
      <c r="D287" s="40">
        <v>51.616666666666667</v>
      </c>
      <c r="E287" s="40">
        <v>50.783333333333331</v>
      </c>
      <c r="F287" s="40">
        <v>50.316666666666663</v>
      </c>
      <c r="G287" s="40">
        <v>49.483333333333327</v>
      </c>
      <c r="H287" s="40">
        <v>52.083333333333336</v>
      </c>
      <c r="I287" s="40">
        <v>52.916666666666664</v>
      </c>
      <c r="J287" s="40">
        <v>53.38333333333334</v>
      </c>
      <c r="K287" s="31">
        <v>52.45</v>
      </c>
      <c r="L287" s="31">
        <v>51.15</v>
      </c>
      <c r="M287" s="31">
        <v>9.38537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714.6</v>
      </c>
      <c r="D288" s="40">
        <v>717.98333333333323</v>
      </c>
      <c r="E288" s="40">
        <v>707.16666666666652</v>
      </c>
      <c r="F288" s="40">
        <v>699.73333333333323</v>
      </c>
      <c r="G288" s="40">
        <v>688.91666666666652</v>
      </c>
      <c r="H288" s="40">
        <v>725.41666666666652</v>
      </c>
      <c r="I288" s="40">
        <v>736.23333333333335</v>
      </c>
      <c r="J288" s="40">
        <v>743.66666666666652</v>
      </c>
      <c r="K288" s="31">
        <v>728.8</v>
      </c>
      <c r="L288" s="31">
        <v>710.55</v>
      </c>
      <c r="M288" s="31">
        <v>1.45712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419</v>
      </c>
      <c r="D289" s="40">
        <v>418.5</v>
      </c>
      <c r="E289" s="40">
        <v>412</v>
      </c>
      <c r="F289" s="40">
        <v>405</v>
      </c>
      <c r="G289" s="40">
        <v>398.5</v>
      </c>
      <c r="H289" s="40">
        <v>425.5</v>
      </c>
      <c r="I289" s="40">
        <v>432</v>
      </c>
      <c r="J289" s="40">
        <v>439</v>
      </c>
      <c r="K289" s="31">
        <v>425</v>
      </c>
      <c r="L289" s="31">
        <v>411.5</v>
      </c>
      <c r="M289" s="31">
        <v>5.8850499999999997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1747.15</v>
      </c>
      <c r="D290" s="40">
        <v>1741.0833333333333</v>
      </c>
      <c r="E290" s="40">
        <v>1729.6666666666665</v>
      </c>
      <c r="F290" s="40">
        <v>1712.1833333333332</v>
      </c>
      <c r="G290" s="40">
        <v>1700.7666666666664</v>
      </c>
      <c r="H290" s="40">
        <v>1758.5666666666666</v>
      </c>
      <c r="I290" s="40">
        <v>1769.9833333333331</v>
      </c>
      <c r="J290" s="40">
        <v>1787.4666666666667</v>
      </c>
      <c r="K290" s="31">
        <v>1752.5</v>
      </c>
      <c r="L290" s="31">
        <v>1723.6</v>
      </c>
      <c r="M290" s="31">
        <v>20.66639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93.85</v>
      </c>
      <c r="D291" s="40">
        <v>93.649999999999991</v>
      </c>
      <c r="E291" s="40">
        <v>93.199999999999989</v>
      </c>
      <c r="F291" s="40">
        <v>92.55</v>
      </c>
      <c r="G291" s="40">
        <v>92.1</v>
      </c>
      <c r="H291" s="40">
        <v>94.299999999999983</v>
      </c>
      <c r="I291" s="40">
        <v>94.75</v>
      </c>
      <c r="J291" s="40">
        <v>95.399999999999977</v>
      </c>
      <c r="K291" s="31">
        <v>94.1</v>
      </c>
      <c r="L291" s="31">
        <v>93</v>
      </c>
      <c r="M291" s="31">
        <v>45.844180000000001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2829.35</v>
      </c>
      <c r="D292" s="40">
        <v>2860.1</v>
      </c>
      <c r="E292" s="40">
        <v>2780.2999999999997</v>
      </c>
      <c r="F292" s="40">
        <v>2731.25</v>
      </c>
      <c r="G292" s="40">
        <v>2651.45</v>
      </c>
      <c r="H292" s="40">
        <v>2909.1499999999996</v>
      </c>
      <c r="I292" s="40">
        <v>2988.95</v>
      </c>
      <c r="J292" s="40">
        <v>3037.9999999999995</v>
      </c>
      <c r="K292" s="31">
        <v>2939.9</v>
      </c>
      <c r="L292" s="31">
        <v>2811.05</v>
      </c>
      <c r="M292" s="31">
        <v>2.4940199999999999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461.9</v>
      </c>
      <c r="D293" s="40">
        <v>460.86666666666662</v>
      </c>
      <c r="E293" s="40">
        <v>457.13333333333321</v>
      </c>
      <c r="F293" s="40">
        <v>452.36666666666662</v>
      </c>
      <c r="G293" s="40">
        <v>448.63333333333321</v>
      </c>
      <c r="H293" s="40">
        <v>465.63333333333321</v>
      </c>
      <c r="I293" s="40">
        <v>469.36666666666667</v>
      </c>
      <c r="J293" s="40">
        <v>474.13333333333321</v>
      </c>
      <c r="K293" s="31">
        <v>464.6</v>
      </c>
      <c r="L293" s="31">
        <v>456.1</v>
      </c>
      <c r="M293" s="31">
        <v>34.026380000000003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276.89999999999998</v>
      </c>
      <c r="D294" s="40">
        <v>278.46666666666664</v>
      </c>
      <c r="E294" s="40">
        <v>273.73333333333329</v>
      </c>
      <c r="F294" s="40">
        <v>270.56666666666666</v>
      </c>
      <c r="G294" s="40">
        <v>265.83333333333331</v>
      </c>
      <c r="H294" s="40">
        <v>281.63333333333327</v>
      </c>
      <c r="I294" s="40">
        <v>286.36666666666662</v>
      </c>
      <c r="J294" s="40">
        <v>289.53333333333325</v>
      </c>
      <c r="K294" s="31">
        <v>283.2</v>
      </c>
      <c r="L294" s="31">
        <v>275.3</v>
      </c>
      <c r="M294" s="31">
        <v>1.06288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7469</v>
      </c>
      <c r="D295" s="40">
        <v>7539.0333333333328</v>
      </c>
      <c r="E295" s="40">
        <v>7337.9666666666653</v>
      </c>
      <c r="F295" s="40">
        <v>7206.9333333333325</v>
      </c>
      <c r="G295" s="40">
        <v>7005.866666666665</v>
      </c>
      <c r="H295" s="40">
        <v>7670.0666666666657</v>
      </c>
      <c r="I295" s="40">
        <v>7871.1333333333332</v>
      </c>
      <c r="J295" s="40">
        <v>8002.1666666666661</v>
      </c>
      <c r="K295" s="31">
        <v>7740.1</v>
      </c>
      <c r="L295" s="31">
        <v>7408</v>
      </c>
      <c r="M295" s="31">
        <v>0.13436000000000001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4017.85</v>
      </c>
      <c r="D296" s="40">
        <v>4019.1166666666668</v>
      </c>
      <c r="E296" s="40">
        <v>3993.7333333333336</v>
      </c>
      <c r="F296" s="40">
        <v>3969.6166666666668</v>
      </c>
      <c r="G296" s="40">
        <v>3944.2333333333336</v>
      </c>
      <c r="H296" s="40">
        <v>4043.2333333333336</v>
      </c>
      <c r="I296" s="40">
        <v>4068.6166666666668</v>
      </c>
      <c r="J296" s="40">
        <v>4092.7333333333336</v>
      </c>
      <c r="K296" s="31">
        <v>4044.5</v>
      </c>
      <c r="L296" s="31">
        <v>3995</v>
      </c>
      <c r="M296" s="31">
        <v>1.29863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1513.6</v>
      </c>
      <c r="D297" s="40">
        <v>1509.9833333333333</v>
      </c>
      <c r="E297" s="40">
        <v>1504.9666666666667</v>
      </c>
      <c r="F297" s="40">
        <v>1496.3333333333333</v>
      </c>
      <c r="G297" s="40">
        <v>1491.3166666666666</v>
      </c>
      <c r="H297" s="40">
        <v>1518.6166666666668</v>
      </c>
      <c r="I297" s="40">
        <v>1523.6333333333337</v>
      </c>
      <c r="J297" s="40">
        <v>1532.2666666666669</v>
      </c>
      <c r="K297" s="31">
        <v>1515</v>
      </c>
      <c r="L297" s="31">
        <v>1501.35</v>
      </c>
      <c r="M297" s="31">
        <v>9.9583300000000001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670.95</v>
      </c>
      <c r="D298" s="40">
        <v>673.56666666666672</v>
      </c>
      <c r="E298" s="40">
        <v>664.78333333333342</v>
      </c>
      <c r="F298" s="40">
        <v>658.61666666666667</v>
      </c>
      <c r="G298" s="40">
        <v>649.83333333333337</v>
      </c>
      <c r="H298" s="40">
        <v>679.73333333333346</v>
      </c>
      <c r="I298" s="40">
        <v>688.51666666666677</v>
      </c>
      <c r="J298" s="40">
        <v>694.68333333333351</v>
      </c>
      <c r="K298" s="31">
        <v>682.35</v>
      </c>
      <c r="L298" s="31">
        <v>667.4</v>
      </c>
      <c r="M298" s="31">
        <v>11.53553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43.2</v>
      </c>
      <c r="D299" s="40">
        <v>43.416666666666664</v>
      </c>
      <c r="E299" s="40">
        <v>42.883333333333326</v>
      </c>
      <c r="F299" s="40">
        <v>42.566666666666663</v>
      </c>
      <c r="G299" s="40">
        <v>42.033333333333324</v>
      </c>
      <c r="H299" s="40">
        <v>43.733333333333327</v>
      </c>
      <c r="I299" s="40">
        <v>44.266666666666673</v>
      </c>
      <c r="J299" s="40">
        <v>44.583333333333329</v>
      </c>
      <c r="K299" s="31">
        <v>43.95</v>
      </c>
      <c r="L299" s="31">
        <v>43.1</v>
      </c>
      <c r="M299" s="31">
        <v>27.10981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1766.15</v>
      </c>
      <c r="D300" s="40">
        <v>1775</v>
      </c>
      <c r="E300" s="40">
        <v>1751.15</v>
      </c>
      <c r="F300" s="40">
        <v>1736.15</v>
      </c>
      <c r="G300" s="40">
        <v>1712.3000000000002</v>
      </c>
      <c r="H300" s="40">
        <v>1790</v>
      </c>
      <c r="I300" s="40">
        <v>1813.85</v>
      </c>
      <c r="J300" s="40">
        <v>1828.85</v>
      </c>
      <c r="K300" s="31">
        <v>1798.85</v>
      </c>
      <c r="L300" s="31">
        <v>1760</v>
      </c>
      <c r="M300" s="31">
        <v>0.49336000000000002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1165.0999999999999</v>
      </c>
      <c r="D301" s="40">
        <v>1162</v>
      </c>
      <c r="E301" s="40">
        <v>1154</v>
      </c>
      <c r="F301" s="40">
        <v>1142.9000000000001</v>
      </c>
      <c r="G301" s="40">
        <v>1134.9000000000001</v>
      </c>
      <c r="H301" s="40">
        <v>1173.0999999999999</v>
      </c>
      <c r="I301" s="40">
        <v>1181.0999999999999</v>
      </c>
      <c r="J301" s="40">
        <v>1192.1999999999998</v>
      </c>
      <c r="K301" s="31">
        <v>1170</v>
      </c>
      <c r="L301" s="31">
        <v>1150.9000000000001</v>
      </c>
      <c r="M301" s="31">
        <v>12.695349999999999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3647.8</v>
      </c>
      <c r="D302" s="40">
        <v>3652.7166666666667</v>
      </c>
      <c r="E302" s="40">
        <v>3605.0833333333335</v>
      </c>
      <c r="F302" s="40">
        <v>3562.3666666666668</v>
      </c>
      <c r="G302" s="40">
        <v>3514.7333333333336</v>
      </c>
      <c r="H302" s="40">
        <v>3695.4333333333334</v>
      </c>
      <c r="I302" s="40">
        <v>3743.0666666666666</v>
      </c>
      <c r="J302" s="40">
        <v>3785.7833333333333</v>
      </c>
      <c r="K302" s="31">
        <v>3700.35</v>
      </c>
      <c r="L302" s="31">
        <v>3610</v>
      </c>
      <c r="M302" s="31">
        <v>0.63753000000000004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891.05</v>
      </c>
      <c r="D303" s="40">
        <v>891</v>
      </c>
      <c r="E303" s="40">
        <v>882.05</v>
      </c>
      <c r="F303" s="40">
        <v>873.05</v>
      </c>
      <c r="G303" s="40">
        <v>864.09999999999991</v>
      </c>
      <c r="H303" s="40">
        <v>900</v>
      </c>
      <c r="I303" s="40">
        <v>908.95</v>
      </c>
      <c r="J303" s="40">
        <v>917.95</v>
      </c>
      <c r="K303" s="31">
        <v>899.95</v>
      </c>
      <c r="L303" s="31">
        <v>882</v>
      </c>
      <c r="M303" s="31">
        <v>0.41005999999999998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53.65</v>
      </c>
      <c r="D304" s="40">
        <v>53.816666666666663</v>
      </c>
      <c r="E304" s="40">
        <v>53.183333333333323</v>
      </c>
      <c r="F304" s="40">
        <v>52.716666666666661</v>
      </c>
      <c r="G304" s="40">
        <v>52.083333333333321</v>
      </c>
      <c r="H304" s="40">
        <v>54.283333333333324</v>
      </c>
      <c r="I304" s="40">
        <v>54.916666666666664</v>
      </c>
      <c r="J304" s="40">
        <v>55.383333333333326</v>
      </c>
      <c r="K304" s="31">
        <v>54.45</v>
      </c>
      <c r="L304" s="31">
        <v>53.35</v>
      </c>
      <c r="M304" s="31">
        <v>21.906739999999999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189.9</v>
      </c>
      <c r="D305" s="40">
        <v>191.06666666666669</v>
      </c>
      <c r="E305" s="40">
        <v>188.33333333333337</v>
      </c>
      <c r="F305" s="40">
        <v>186.76666666666668</v>
      </c>
      <c r="G305" s="40">
        <v>184.03333333333336</v>
      </c>
      <c r="H305" s="40">
        <v>192.63333333333338</v>
      </c>
      <c r="I305" s="40">
        <v>195.36666666666667</v>
      </c>
      <c r="J305" s="40">
        <v>196.93333333333339</v>
      </c>
      <c r="K305" s="31">
        <v>193.8</v>
      </c>
      <c r="L305" s="31">
        <v>189.5</v>
      </c>
      <c r="M305" s="31">
        <v>4.6859299999999999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83115.8</v>
      </c>
      <c r="D306" s="40">
        <v>82188.96666666666</v>
      </c>
      <c r="E306" s="40">
        <v>80927.93333333332</v>
      </c>
      <c r="F306" s="40">
        <v>78740.066666666666</v>
      </c>
      <c r="G306" s="40">
        <v>77479.033333333326</v>
      </c>
      <c r="H306" s="40">
        <v>84376.833333333314</v>
      </c>
      <c r="I306" s="40">
        <v>85637.866666666669</v>
      </c>
      <c r="J306" s="40">
        <v>87825.733333333308</v>
      </c>
      <c r="K306" s="31">
        <v>83450</v>
      </c>
      <c r="L306" s="31">
        <v>80001.100000000006</v>
      </c>
      <c r="M306" s="31">
        <v>0.35724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1186.3</v>
      </c>
      <c r="D307" s="40">
        <v>1185.0333333333333</v>
      </c>
      <c r="E307" s="40">
        <v>1180.2666666666667</v>
      </c>
      <c r="F307" s="40">
        <v>1174.2333333333333</v>
      </c>
      <c r="G307" s="40">
        <v>1169.4666666666667</v>
      </c>
      <c r="H307" s="40">
        <v>1191.0666666666666</v>
      </c>
      <c r="I307" s="40">
        <v>1195.833333333333</v>
      </c>
      <c r="J307" s="40">
        <v>1201.8666666666666</v>
      </c>
      <c r="K307" s="31">
        <v>1189.8</v>
      </c>
      <c r="L307" s="31">
        <v>1179</v>
      </c>
      <c r="M307" s="31">
        <v>3.7280899999999999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3782.95</v>
      </c>
      <c r="D308" s="40">
        <v>3763.3166666666671</v>
      </c>
      <c r="E308" s="40">
        <v>3724.6333333333341</v>
      </c>
      <c r="F308" s="40">
        <v>3666.3166666666671</v>
      </c>
      <c r="G308" s="40">
        <v>3627.6333333333341</v>
      </c>
      <c r="H308" s="40">
        <v>3821.6333333333341</v>
      </c>
      <c r="I308" s="40">
        <v>3860.3166666666675</v>
      </c>
      <c r="J308" s="40">
        <v>3918.6333333333341</v>
      </c>
      <c r="K308" s="31">
        <v>3802</v>
      </c>
      <c r="L308" s="31">
        <v>3705</v>
      </c>
      <c r="M308" s="31">
        <v>6.225E-2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325.35000000000002</v>
      </c>
      <c r="D309" s="40">
        <v>323.06666666666666</v>
      </c>
      <c r="E309" s="40">
        <v>314.68333333333334</v>
      </c>
      <c r="F309" s="40">
        <v>304.01666666666665</v>
      </c>
      <c r="G309" s="40">
        <v>295.63333333333333</v>
      </c>
      <c r="H309" s="40">
        <v>333.73333333333335</v>
      </c>
      <c r="I309" s="40">
        <v>342.11666666666667</v>
      </c>
      <c r="J309" s="40">
        <v>352.78333333333336</v>
      </c>
      <c r="K309" s="31">
        <v>331.45</v>
      </c>
      <c r="L309" s="31">
        <v>312.39999999999998</v>
      </c>
      <c r="M309" s="31">
        <v>10.09545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163.25</v>
      </c>
      <c r="D310" s="40">
        <v>162.78333333333333</v>
      </c>
      <c r="E310" s="40">
        <v>161.96666666666667</v>
      </c>
      <c r="F310" s="40">
        <v>160.68333333333334</v>
      </c>
      <c r="G310" s="40">
        <v>159.86666666666667</v>
      </c>
      <c r="H310" s="40">
        <v>164.06666666666666</v>
      </c>
      <c r="I310" s="40">
        <v>164.88333333333333</v>
      </c>
      <c r="J310" s="40">
        <v>166.16666666666666</v>
      </c>
      <c r="K310" s="31">
        <v>163.6</v>
      </c>
      <c r="L310" s="31">
        <v>161.5</v>
      </c>
      <c r="M310" s="31">
        <v>34.406529999999997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781.15</v>
      </c>
      <c r="D311" s="40">
        <v>779</v>
      </c>
      <c r="E311" s="40">
        <v>775.8</v>
      </c>
      <c r="F311" s="40">
        <v>770.44999999999993</v>
      </c>
      <c r="G311" s="40">
        <v>767.24999999999989</v>
      </c>
      <c r="H311" s="40">
        <v>784.35</v>
      </c>
      <c r="I311" s="40">
        <v>787.55000000000007</v>
      </c>
      <c r="J311" s="40">
        <v>792.90000000000009</v>
      </c>
      <c r="K311" s="31">
        <v>782.2</v>
      </c>
      <c r="L311" s="31">
        <v>773.65</v>
      </c>
      <c r="M311" s="31">
        <v>21.894659999999998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231.8</v>
      </c>
      <c r="D312" s="40">
        <v>233.41666666666666</v>
      </c>
      <c r="E312" s="40">
        <v>229.2833333333333</v>
      </c>
      <c r="F312" s="40">
        <v>226.76666666666665</v>
      </c>
      <c r="G312" s="40">
        <v>222.6333333333333</v>
      </c>
      <c r="H312" s="40">
        <v>235.93333333333331</v>
      </c>
      <c r="I312" s="40">
        <v>240.06666666666669</v>
      </c>
      <c r="J312" s="40">
        <v>242.58333333333331</v>
      </c>
      <c r="K312" s="31">
        <v>237.55</v>
      </c>
      <c r="L312" s="31">
        <v>230.9</v>
      </c>
      <c r="M312" s="31">
        <v>1.1281300000000001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327.7</v>
      </c>
      <c r="D313" s="40">
        <v>321.16666666666669</v>
      </c>
      <c r="E313" s="40">
        <v>305.33333333333337</v>
      </c>
      <c r="F313" s="40">
        <v>282.9666666666667</v>
      </c>
      <c r="G313" s="40">
        <v>267.13333333333338</v>
      </c>
      <c r="H313" s="40">
        <v>343.53333333333336</v>
      </c>
      <c r="I313" s="40">
        <v>359.36666666666673</v>
      </c>
      <c r="J313" s="40">
        <v>381.73333333333335</v>
      </c>
      <c r="K313" s="31">
        <v>337</v>
      </c>
      <c r="L313" s="31">
        <v>298.8</v>
      </c>
      <c r="M313" s="31">
        <v>48.080669999999998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591.9</v>
      </c>
      <c r="D314" s="40">
        <v>580.6</v>
      </c>
      <c r="E314" s="40">
        <v>566.30000000000007</v>
      </c>
      <c r="F314" s="40">
        <v>540.70000000000005</v>
      </c>
      <c r="G314" s="40">
        <v>526.40000000000009</v>
      </c>
      <c r="H314" s="40">
        <v>606.20000000000005</v>
      </c>
      <c r="I314" s="40">
        <v>620.5</v>
      </c>
      <c r="J314" s="40">
        <v>646.1</v>
      </c>
      <c r="K314" s="31">
        <v>594.9</v>
      </c>
      <c r="L314" s="31">
        <v>555</v>
      </c>
      <c r="M314" s="31">
        <v>1.01396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185.05</v>
      </c>
      <c r="D315" s="40">
        <v>185</v>
      </c>
      <c r="E315" s="40">
        <v>183.05</v>
      </c>
      <c r="F315" s="40">
        <v>181.05</v>
      </c>
      <c r="G315" s="40">
        <v>179.10000000000002</v>
      </c>
      <c r="H315" s="40">
        <v>187</v>
      </c>
      <c r="I315" s="40">
        <v>188.95</v>
      </c>
      <c r="J315" s="40">
        <v>190.95</v>
      </c>
      <c r="K315" s="31">
        <v>186.95</v>
      </c>
      <c r="L315" s="31">
        <v>183</v>
      </c>
      <c r="M315" s="31">
        <v>76.264499999999998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48.85</v>
      </c>
      <c r="D316" s="40">
        <v>49.083333333333336</v>
      </c>
      <c r="E316" s="40">
        <v>48.466666666666669</v>
      </c>
      <c r="F316" s="40">
        <v>48.083333333333336</v>
      </c>
      <c r="G316" s="40">
        <v>47.466666666666669</v>
      </c>
      <c r="H316" s="40">
        <v>49.466666666666669</v>
      </c>
      <c r="I316" s="40">
        <v>50.083333333333329</v>
      </c>
      <c r="J316" s="40">
        <v>50.466666666666669</v>
      </c>
      <c r="K316" s="31">
        <v>49.7</v>
      </c>
      <c r="L316" s="31">
        <v>48.7</v>
      </c>
      <c r="M316" s="31">
        <v>20.932179999999999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531.35</v>
      </c>
      <c r="D317" s="40">
        <v>533.01666666666665</v>
      </c>
      <c r="E317" s="40">
        <v>526.63333333333333</v>
      </c>
      <c r="F317" s="40">
        <v>521.91666666666663</v>
      </c>
      <c r="G317" s="40">
        <v>515.5333333333333</v>
      </c>
      <c r="H317" s="40">
        <v>537.73333333333335</v>
      </c>
      <c r="I317" s="40">
        <v>544.11666666666656</v>
      </c>
      <c r="J317" s="40">
        <v>548.83333333333337</v>
      </c>
      <c r="K317" s="31">
        <v>539.4</v>
      </c>
      <c r="L317" s="31">
        <v>528.29999999999995</v>
      </c>
      <c r="M317" s="31">
        <v>24.711819999999999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7430.35</v>
      </c>
      <c r="D318" s="40">
        <v>7454.5166666666664</v>
      </c>
      <c r="E318" s="40">
        <v>7379.833333333333</v>
      </c>
      <c r="F318" s="40">
        <v>7329.3166666666666</v>
      </c>
      <c r="G318" s="40">
        <v>7254.6333333333332</v>
      </c>
      <c r="H318" s="40">
        <v>7505.0333333333328</v>
      </c>
      <c r="I318" s="40">
        <v>7579.7166666666672</v>
      </c>
      <c r="J318" s="40">
        <v>7630.2333333333327</v>
      </c>
      <c r="K318" s="31">
        <v>7529.2</v>
      </c>
      <c r="L318" s="31">
        <v>7404</v>
      </c>
      <c r="M318" s="31">
        <v>3.5003199999999999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1078.8499999999999</v>
      </c>
      <c r="D319" s="40">
        <v>1072.3333333333333</v>
      </c>
      <c r="E319" s="40">
        <v>1061.6666666666665</v>
      </c>
      <c r="F319" s="40">
        <v>1044.4833333333333</v>
      </c>
      <c r="G319" s="40">
        <v>1033.8166666666666</v>
      </c>
      <c r="H319" s="40">
        <v>1089.5166666666664</v>
      </c>
      <c r="I319" s="40">
        <v>1100.1833333333329</v>
      </c>
      <c r="J319" s="40">
        <v>1117.3666666666663</v>
      </c>
      <c r="K319" s="31">
        <v>1083</v>
      </c>
      <c r="L319" s="31">
        <v>1055.1500000000001</v>
      </c>
      <c r="M319" s="31">
        <v>8.0517299999999992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270.2</v>
      </c>
      <c r="D320" s="40">
        <v>271.84999999999997</v>
      </c>
      <c r="E320" s="40">
        <v>265.49999999999994</v>
      </c>
      <c r="F320" s="40">
        <v>260.79999999999995</v>
      </c>
      <c r="G320" s="40">
        <v>254.44999999999993</v>
      </c>
      <c r="H320" s="40">
        <v>276.54999999999995</v>
      </c>
      <c r="I320" s="40">
        <v>282.89999999999998</v>
      </c>
      <c r="J320" s="40">
        <v>287.59999999999997</v>
      </c>
      <c r="K320" s="31">
        <v>278.2</v>
      </c>
      <c r="L320" s="31">
        <v>267.14999999999998</v>
      </c>
      <c r="M320" s="31">
        <v>9.9480199999999996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247.45</v>
      </c>
      <c r="D321" s="40">
        <v>247.93333333333331</v>
      </c>
      <c r="E321" s="40">
        <v>245.86666666666662</v>
      </c>
      <c r="F321" s="40">
        <v>244.2833333333333</v>
      </c>
      <c r="G321" s="40">
        <v>242.21666666666661</v>
      </c>
      <c r="H321" s="40">
        <v>249.51666666666662</v>
      </c>
      <c r="I321" s="40">
        <v>251.58333333333329</v>
      </c>
      <c r="J321" s="40">
        <v>253.16666666666663</v>
      </c>
      <c r="K321" s="31">
        <v>250</v>
      </c>
      <c r="L321" s="31">
        <v>246.35</v>
      </c>
      <c r="M321" s="31">
        <v>4.4241900000000003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2809.75</v>
      </c>
      <c r="D322" s="40">
        <v>2837.5666666666671</v>
      </c>
      <c r="E322" s="40">
        <v>2777.1833333333343</v>
      </c>
      <c r="F322" s="40">
        <v>2744.6166666666672</v>
      </c>
      <c r="G322" s="40">
        <v>2684.2333333333345</v>
      </c>
      <c r="H322" s="40">
        <v>2870.1333333333341</v>
      </c>
      <c r="I322" s="40">
        <v>2930.5166666666664</v>
      </c>
      <c r="J322" s="40">
        <v>2963.0833333333339</v>
      </c>
      <c r="K322" s="31">
        <v>2897.95</v>
      </c>
      <c r="L322" s="31">
        <v>2805</v>
      </c>
      <c r="M322" s="31">
        <v>2.4224600000000001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2495.6999999999998</v>
      </c>
      <c r="D323" s="40">
        <v>2487.3000000000002</v>
      </c>
      <c r="E323" s="40">
        <v>2465.9500000000003</v>
      </c>
      <c r="F323" s="40">
        <v>2436.2000000000003</v>
      </c>
      <c r="G323" s="40">
        <v>2414.8500000000004</v>
      </c>
      <c r="H323" s="40">
        <v>2517.0500000000002</v>
      </c>
      <c r="I323" s="40">
        <v>2538.4000000000005</v>
      </c>
      <c r="J323" s="40">
        <v>2568.15</v>
      </c>
      <c r="K323" s="31">
        <v>2508.65</v>
      </c>
      <c r="L323" s="31">
        <v>2457.5500000000002</v>
      </c>
      <c r="M323" s="31">
        <v>6.2263999999999999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137</v>
      </c>
      <c r="D324" s="40">
        <v>134.06666666666666</v>
      </c>
      <c r="E324" s="40">
        <v>130.13333333333333</v>
      </c>
      <c r="F324" s="40">
        <v>123.26666666666667</v>
      </c>
      <c r="G324" s="40">
        <v>119.33333333333333</v>
      </c>
      <c r="H324" s="40">
        <v>140.93333333333334</v>
      </c>
      <c r="I324" s="40">
        <v>144.86666666666667</v>
      </c>
      <c r="J324" s="40">
        <v>151.73333333333332</v>
      </c>
      <c r="K324" s="31">
        <v>138</v>
      </c>
      <c r="L324" s="31">
        <v>127.2</v>
      </c>
      <c r="M324" s="31">
        <v>35.993040000000001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700.2</v>
      </c>
      <c r="D325" s="40">
        <v>698.69999999999993</v>
      </c>
      <c r="E325" s="40">
        <v>682.39999999999986</v>
      </c>
      <c r="F325" s="40">
        <v>664.59999999999991</v>
      </c>
      <c r="G325" s="40">
        <v>648.29999999999984</v>
      </c>
      <c r="H325" s="40">
        <v>716.49999999999989</v>
      </c>
      <c r="I325" s="40">
        <v>732.79999999999984</v>
      </c>
      <c r="J325" s="40">
        <v>750.59999999999991</v>
      </c>
      <c r="K325" s="31">
        <v>715</v>
      </c>
      <c r="L325" s="31">
        <v>680.9</v>
      </c>
      <c r="M325" s="31">
        <v>13.5411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198.85</v>
      </c>
      <c r="D326" s="40">
        <v>199.46666666666667</v>
      </c>
      <c r="E326" s="40">
        <v>197.53333333333333</v>
      </c>
      <c r="F326" s="40">
        <v>196.21666666666667</v>
      </c>
      <c r="G326" s="40">
        <v>194.28333333333333</v>
      </c>
      <c r="H326" s="40">
        <v>200.78333333333333</v>
      </c>
      <c r="I326" s="40">
        <v>202.71666666666667</v>
      </c>
      <c r="J326" s="40">
        <v>204.03333333333333</v>
      </c>
      <c r="K326" s="31">
        <v>201.4</v>
      </c>
      <c r="L326" s="31">
        <v>198.15</v>
      </c>
      <c r="M326" s="31">
        <v>2.47424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1018.05</v>
      </c>
      <c r="D327" s="40">
        <v>1016.35</v>
      </c>
      <c r="E327" s="40">
        <v>1001.7</v>
      </c>
      <c r="F327" s="40">
        <v>985.35</v>
      </c>
      <c r="G327" s="40">
        <v>970.7</v>
      </c>
      <c r="H327" s="40">
        <v>1032.7</v>
      </c>
      <c r="I327" s="40">
        <v>1047.3499999999999</v>
      </c>
      <c r="J327" s="40">
        <v>1063.7</v>
      </c>
      <c r="K327" s="31">
        <v>1031</v>
      </c>
      <c r="L327" s="31">
        <v>1000</v>
      </c>
      <c r="M327" s="31">
        <v>8.3538099999999993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2190.9499999999998</v>
      </c>
      <c r="D328" s="40">
        <v>2199.0166666666664</v>
      </c>
      <c r="E328" s="40">
        <v>2157.0333333333328</v>
      </c>
      <c r="F328" s="40">
        <v>2123.1166666666663</v>
      </c>
      <c r="G328" s="40">
        <v>2081.1333333333328</v>
      </c>
      <c r="H328" s="40">
        <v>2232.9333333333329</v>
      </c>
      <c r="I328" s="40">
        <v>2274.9166666666665</v>
      </c>
      <c r="J328" s="40">
        <v>2308.833333333333</v>
      </c>
      <c r="K328" s="31">
        <v>2241</v>
      </c>
      <c r="L328" s="31">
        <v>2165.1</v>
      </c>
      <c r="M328" s="31">
        <v>4.0561800000000003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1600.1</v>
      </c>
      <c r="D329" s="40">
        <v>1566.0333333333335</v>
      </c>
      <c r="E329" s="40">
        <v>1517.0666666666671</v>
      </c>
      <c r="F329" s="40">
        <v>1434.0333333333335</v>
      </c>
      <c r="G329" s="40">
        <v>1385.0666666666671</v>
      </c>
      <c r="H329" s="40">
        <v>1649.0666666666671</v>
      </c>
      <c r="I329" s="40">
        <v>1698.0333333333338</v>
      </c>
      <c r="J329" s="40">
        <v>1781.0666666666671</v>
      </c>
      <c r="K329" s="31">
        <v>1615</v>
      </c>
      <c r="L329" s="31">
        <v>1483</v>
      </c>
      <c r="M329" s="31">
        <v>18.82151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1558.75</v>
      </c>
      <c r="D330" s="40">
        <v>1564.8333333333333</v>
      </c>
      <c r="E330" s="40">
        <v>1550.1666666666665</v>
      </c>
      <c r="F330" s="40">
        <v>1541.5833333333333</v>
      </c>
      <c r="G330" s="40">
        <v>1526.9166666666665</v>
      </c>
      <c r="H330" s="40">
        <v>1573.4166666666665</v>
      </c>
      <c r="I330" s="40">
        <v>1588.083333333333</v>
      </c>
      <c r="J330" s="40">
        <v>1596.6666666666665</v>
      </c>
      <c r="K330" s="31">
        <v>1579.5</v>
      </c>
      <c r="L330" s="31">
        <v>1556.25</v>
      </c>
      <c r="M330" s="31">
        <v>5.9631299999999996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1084.0999999999999</v>
      </c>
      <c r="D331" s="40">
        <v>1083.3333333333333</v>
      </c>
      <c r="E331" s="40">
        <v>1074.8166666666666</v>
      </c>
      <c r="F331" s="40">
        <v>1065.5333333333333</v>
      </c>
      <c r="G331" s="40">
        <v>1057.0166666666667</v>
      </c>
      <c r="H331" s="40">
        <v>1092.6166666666666</v>
      </c>
      <c r="I331" s="40">
        <v>1101.1333333333334</v>
      </c>
      <c r="J331" s="40">
        <v>1110.4166666666665</v>
      </c>
      <c r="K331" s="31">
        <v>1091.8499999999999</v>
      </c>
      <c r="L331" s="31">
        <v>1074.05</v>
      </c>
      <c r="M331" s="31">
        <v>3.9424399999999999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54.45</v>
      </c>
      <c r="D332" s="40">
        <v>54.683333333333337</v>
      </c>
      <c r="E332" s="40">
        <v>53.866666666666674</v>
      </c>
      <c r="F332" s="40">
        <v>53.283333333333339</v>
      </c>
      <c r="G332" s="40">
        <v>52.466666666666676</v>
      </c>
      <c r="H332" s="40">
        <v>55.266666666666673</v>
      </c>
      <c r="I332" s="40">
        <v>56.083333333333336</v>
      </c>
      <c r="J332" s="40">
        <v>56.666666666666671</v>
      </c>
      <c r="K332" s="31">
        <v>55.5</v>
      </c>
      <c r="L332" s="31">
        <v>54.1</v>
      </c>
      <c r="M332" s="31">
        <v>88.324250000000006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95.15</v>
      </c>
      <c r="D333" s="40">
        <v>95.716666666666683</v>
      </c>
      <c r="E333" s="40">
        <v>93.483333333333363</v>
      </c>
      <c r="F333" s="40">
        <v>91.816666666666677</v>
      </c>
      <c r="G333" s="40">
        <v>89.583333333333357</v>
      </c>
      <c r="H333" s="40">
        <v>97.383333333333368</v>
      </c>
      <c r="I333" s="40">
        <v>99.616666666666688</v>
      </c>
      <c r="J333" s="40">
        <v>101.28333333333337</v>
      </c>
      <c r="K333" s="31">
        <v>97.95</v>
      </c>
      <c r="L333" s="31">
        <v>94.05</v>
      </c>
      <c r="M333" s="31">
        <v>50.31776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649.4</v>
      </c>
      <c r="D334" s="40">
        <v>653.2166666666667</v>
      </c>
      <c r="E334" s="40">
        <v>641.43333333333339</v>
      </c>
      <c r="F334" s="40">
        <v>633.4666666666667</v>
      </c>
      <c r="G334" s="40">
        <v>621.68333333333339</v>
      </c>
      <c r="H334" s="40">
        <v>661.18333333333339</v>
      </c>
      <c r="I334" s="40">
        <v>672.9666666666667</v>
      </c>
      <c r="J334" s="40">
        <v>680.93333333333339</v>
      </c>
      <c r="K334" s="31">
        <v>665</v>
      </c>
      <c r="L334" s="31">
        <v>645.25</v>
      </c>
      <c r="M334" s="31">
        <v>2.5435400000000001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26.1</v>
      </c>
      <c r="D335" s="40">
        <v>26.099999999999998</v>
      </c>
      <c r="E335" s="40">
        <v>25.999999999999996</v>
      </c>
      <c r="F335" s="40">
        <v>25.9</v>
      </c>
      <c r="G335" s="40">
        <v>25.799999999999997</v>
      </c>
      <c r="H335" s="40">
        <v>26.199999999999996</v>
      </c>
      <c r="I335" s="40">
        <v>26.299999999999997</v>
      </c>
      <c r="J335" s="40">
        <v>26.399999999999995</v>
      </c>
      <c r="K335" s="31">
        <v>26.2</v>
      </c>
      <c r="L335" s="31">
        <v>26</v>
      </c>
      <c r="M335" s="31">
        <v>24.70157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60.7</v>
      </c>
      <c r="D336" s="40">
        <v>60.85</v>
      </c>
      <c r="E336" s="40">
        <v>60.25</v>
      </c>
      <c r="F336" s="40">
        <v>59.8</v>
      </c>
      <c r="G336" s="40">
        <v>59.199999999999996</v>
      </c>
      <c r="H336" s="40">
        <v>61.300000000000004</v>
      </c>
      <c r="I336" s="40">
        <v>61.900000000000013</v>
      </c>
      <c r="J336" s="40">
        <v>62.350000000000009</v>
      </c>
      <c r="K336" s="31">
        <v>61.45</v>
      </c>
      <c r="L336" s="31">
        <v>60.4</v>
      </c>
      <c r="M336" s="31">
        <v>19.64331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171.8</v>
      </c>
      <c r="D337" s="40">
        <v>170.73333333333335</v>
      </c>
      <c r="E337" s="40">
        <v>166.76666666666671</v>
      </c>
      <c r="F337" s="40">
        <v>161.73333333333335</v>
      </c>
      <c r="G337" s="40">
        <v>157.76666666666671</v>
      </c>
      <c r="H337" s="40">
        <v>175.76666666666671</v>
      </c>
      <c r="I337" s="40">
        <v>179.73333333333335</v>
      </c>
      <c r="J337" s="40">
        <v>184.76666666666671</v>
      </c>
      <c r="K337" s="31">
        <v>174.7</v>
      </c>
      <c r="L337" s="31">
        <v>165.7</v>
      </c>
      <c r="M337" s="31">
        <v>360.47460000000001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266.7</v>
      </c>
      <c r="D338" s="40">
        <v>263.56666666666666</v>
      </c>
      <c r="E338" s="40">
        <v>258.13333333333333</v>
      </c>
      <c r="F338" s="40">
        <v>249.56666666666666</v>
      </c>
      <c r="G338" s="40">
        <v>244.13333333333333</v>
      </c>
      <c r="H338" s="40">
        <v>272.13333333333333</v>
      </c>
      <c r="I338" s="40">
        <v>277.56666666666661</v>
      </c>
      <c r="J338" s="40">
        <v>286.13333333333333</v>
      </c>
      <c r="K338" s="31">
        <v>269</v>
      </c>
      <c r="L338" s="31">
        <v>255</v>
      </c>
      <c r="M338" s="31">
        <v>49.624859999999998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119.9</v>
      </c>
      <c r="D339" s="40">
        <v>120</v>
      </c>
      <c r="E339" s="40">
        <v>118</v>
      </c>
      <c r="F339" s="40">
        <v>116.1</v>
      </c>
      <c r="G339" s="40">
        <v>114.1</v>
      </c>
      <c r="H339" s="40">
        <v>121.9</v>
      </c>
      <c r="I339" s="40">
        <v>123.9</v>
      </c>
      <c r="J339" s="40">
        <v>125.80000000000001</v>
      </c>
      <c r="K339" s="31">
        <v>122</v>
      </c>
      <c r="L339" s="31">
        <v>118.1</v>
      </c>
      <c r="M339" s="31">
        <v>306.63035000000002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522.95000000000005</v>
      </c>
      <c r="D340" s="40">
        <v>519.93333333333339</v>
      </c>
      <c r="E340" s="40">
        <v>507.66666666666674</v>
      </c>
      <c r="F340" s="40">
        <v>492.38333333333333</v>
      </c>
      <c r="G340" s="40">
        <v>480.11666666666667</v>
      </c>
      <c r="H340" s="40">
        <v>535.21666666666681</v>
      </c>
      <c r="I340" s="40">
        <v>547.48333333333346</v>
      </c>
      <c r="J340" s="40">
        <v>562.76666666666688</v>
      </c>
      <c r="K340" s="31">
        <v>532.20000000000005</v>
      </c>
      <c r="L340" s="31">
        <v>504.65</v>
      </c>
      <c r="M340" s="31">
        <v>12.42952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85.3</v>
      </c>
      <c r="D341" s="40">
        <v>85.216666666666669</v>
      </c>
      <c r="E341" s="40">
        <v>84.683333333333337</v>
      </c>
      <c r="F341" s="40">
        <v>84.066666666666663</v>
      </c>
      <c r="G341" s="40">
        <v>83.533333333333331</v>
      </c>
      <c r="H341" s="40">
        <v>85.833333333333343</v>
      </c>
      <c r="I341" s="40">
        <v>86.366666666666674</v>
      </c>
      <c r="J341" s="40">
        <v>86.983333333333348</v>
      </c>
      <c r="K341" s="31">
        <v>85.75</v>
      </c>
      <c r="L341" s="31">
        <v>84.6</v>
      </c>
      <c r="M341" s="31">
        <v>168.65817999999999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63</v>
      </c>
      <c r="D342" s="40">
        <v>63.466666666666669</v>
      </c>
      <c r="E342" s="40">
        <v>62.283333333333331</v>
      </c>
      <c r="F342" s="40">
        <v>61.566666666666663</v>
      </c>
      <c r="G342" s="40">
        <v>60.383333333333326</v>
      </c>
      <c r="H342" s="40">
        <v>64.183333333333337</v>
      </c>
      <c r="I342" s="40">
        <v>65.366666666666674</v>
      </c>
      <c r="J342" s="40">
        <v>66.083333333333343</v>
      </c>
      <c r="K342" s="31">
        <v>64.650000000000006</v>
      </c>
      <c r="L342" s="31">
        <v>62.75</v>
      </c>
      <c r="M342" s="31">
        <v>18.283919999999998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3823.25</v>
      </c>
      <c r="D343" s="40">
        <v>3832.75</v>
      </c>
      <c r="E343" s="40">
        <v>3770.5</v>
      </c>
      <c r="F343" s="40">
        <v>3717.75</v>
      </c>
      <c r="G343" s="40">
        <v>3655.5</v>
      </c>
      <c r="H343" s="40">
        <v>3885.5</v>
      </c>
      <c r="I343" s="40">
        <v>3947.75</v>
      </c>
      <c r="J343" s="40">
        <v>4000.5</v>
      </c>
      <c r="K343" s="31">
        <v>3895</v>
      </c>
      <c r="L343" s="31">
        <v>3780</v>
      </c>
      <c r="M343" s="31">
        <v>1.1089199999999999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17691.900000000001</v>
      </c>
      <c r="D344" s="40">
        <v>17675.333333333332</v>
      </c>
      <c r="E344" s="40">
        <v>17617.666666666664</v>
      </c>
      <c r="F344" s="40">
        <v>17543.433333333331</v>
      </c>
      <c r="G344" s="40">
        <v>17485.766666666663</v>
      </c>
      <c r="H344" s="40">
        <v>17749.566666666666</v>
      </c>
      <c r="I344" s="40">
        <v>17807.23333333333</v>
      </c>
      <c r="J344" s="40">
        <v>17881.466666666667</v>
      </c>
      <c r="K344" s="31">
        <v>17733</v>
      </c>
      <c r="L344" s="31">
        <v>17601.099999999999</v>
      </c>
      <c r="M344" s="31">
        <v>0.25003999999999998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51.25</v>
      </c>
      <c r="D345" s="40">
        <v>51.816666666666663</v>
      </c>
      <c r="E345" s="40">
        <v>50.233333333333327</v>
      </c>
      <c r="F345" s="40">
        <v>49.216666666666661</v>
      </c>
      <c r="G345" s="40">
        <v>47.633333333333326</v>
      </c>
      <c r="H345" s="40">
        <v>52.833333333333329</v>
      </c>
      <c r="I345" s="40">
        <v>54.416666666666671</v>
      </c>
      <c r="J345" s="40">
        <v>55.43333333333333</v>
      </c>
      <c r="K345" s="31">
        <v>53.4</v>
      </c>
      <c r="L345" s="31">
        <v>50.8</v>
      </c>
      <c r="M345" s="31">
        <v>15.71693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2464.1</v>
      </c>
      <c r="D346" s="40">
        <v>2448.5499999999997</v>
      </c>
      <c r="E346" s="40">
        <v>2355.5499999999993</v>
      </c>
      <c r="F346" s="40">
        <v>2246.9999999999995</v>
      </c>
      <c r="G346" s="40">
        <v>2153.9999999999991</v>
      </c>
      <c r="H346" s="40">
        <v>2557.0999999999995</v>
      </c>
      <c r="I346" s="40">
        <v>2650.1000000000004</v>
      </c>
      <c r="J346" s="40">
        <v>2758.6499999999996</v>
      </c>
      <c r="K346" s="31">
        <v>2541.5500000000002</v>
      </c>
      <c r="L346" s="31">
        <v>2340</v>
      </c>
      <c r="M346" s="31">
        <v>1.2532000000000001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380.15</v>
      </c>
      <c r="D347" s="40">
        <v>380.39999999999992</v>
      </c>
      <c r="E347" s="40">
        <v>377.09999999999985</v>
      </c>
      <c r="F347" s="40">
        <v>374.04999999999995</v>
      </c>
      <c r="G347" s="40">
        <v>370.74999999999989</v>
      </c>
      <c r="H347" s="40">
        <v>383.44999999999982</v>
      </c>
      <c r="I347" s="40">
        <v>386.74999999999989</v>
      </c>
      <c r="J347" s="40">
        <v>389.79999999999978</v>
      </c>
      <c r="K347" s="31">
        <v>383.7</v>
      </c>
      <c r="L347" s="31">
        <v>377.35</v>
      </c>
      <c r="M347" s="31">
        <v>4.8327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700.5</v>
      </c>
      <c r="D348" s="40">
        <v>703.6</v>
      </c>
      <c r="E348" s="40">
        <v>692.90000000000009</v>
      </c>
      <c r="F348" s="40">
        <v>685.30000000000007</v>
      </c>
      <c r="G348" s="40">
        <v>674.60000000000014</v>
      </c>
      <c r="H348" s="40">
        <v>711.2</v>
      </c>
      <c r="I348" s="40">
        <v>721.90000000000009</v>
      </c>
      <c r="J348" s="40">
        <v>729.5</v>
      </c>
      <c r="K348" s="31">
        <v>714.3</v>
      </c>
      <c r="L348" s="31">
        <v>696</v>
      </c>
      <c r="M348" s="31">
        <v>6.7561299999999997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120.4</v>
      </c>
      <c r="D349" s="40">
        <v>119.93333333333332</v>
      </c>
      <c r="E349" s="40">
        <v>119.06666666666665</v>
      </c>
      <c r="F349" s="40">
        <v>117.73333333333332</v>
      </c>
      <c r="G349" s="40">
        <v>116.86666666666665</v>
      </c>
      <c r="H349" s="40">
        <v>121.26666666666665</v>
      </c>
      <c r="I349" s="40">
        <v>122.13333333333333</v>
      </c>
      <c r="J349" s="40">
        <v>123.46666666666665</v>
      </c>
      <c r="K349" s="31">
        <v>120.8</v>
      </c>
      <c r="L349" s="31">
        <v>118.6</v>
      </c>
      <c r="M349" s="31">
        <v>85.807990000000004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169.05</v>
      </c>
      <c r="D350" s="40">
        <v>169.13333333333333</v>
      </c>
      <c r="E350" s="40">
        <v>167.26666666666665</v>
      </c>
      <c r="F350" s="40">
        <v>165.48333333333332</v>
      </c>
      <c r="G350" s="40">
        <v>163.61666666666665</v>
      </c>
      <c r="H350" s="40">
        <v>170.91666666666666</v>
      </c>
      <c r="I350" s="40">
        <v>172.78333333333333</v>
      </c>
      <c r="J350" s="40">
        <v>174.56666666666666</v>
      </c>
      <c r="K350" s="31">
        <v>171</v>
      </c>
      <c r="L350" s="31">
        <v>167.35</v>
      </c>
      <c r="M350" s="31">
        <v>8.1237600000000008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4010.8</v>
      </c>
      <c r="D351" s="40">
        <v>3997.0833333333335</v>
      </c>
      <c r="E351" s="40">
        <v>3919.3166666666671</v>
      </c>
      <c r="F351" s="40">
        <v>3827.8333333333335</v>
      </c>
      <c r="G351" s="40">
        <v>3750.0666666666671</v>
      </c>
      <c r="H351" s="40">
        <v>4088.5666666666671</v>
      </c>
      <c r="I351" s="40">
        <v>4166.3333333333339</v>
      </c>
      <c r="J351" s="40">
        <v>4257.8166666666675</v>
      </c>
      <c r="K351" s="31">
        <v>4074.85</v>
      </c>
      <c r="L351" s="31">
        <v>3905.6</v>
      </c>
      <c r="M351" s="31">
        <v>4.0331400000000004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311.85000000000002</v>
      </c>
      <c r="D352" s="40">
        <v>312.45</v>
      </c>
      <c r="E352" s="40">
        <v>309.39999999999998</v>
      </c>
      <c r="F352" s="40">
        <v>306.95</v>
      </c>
      <c r="G352" s="40">
        <v>303.89999999999998</v>
      </c>
      <c r="H352" s="40">
        <v>314.89999999999998</v>
      </c>
      <c r="I352" s="40">
        <v>317.95000000000005</v>
      </c>
      <c r="J352" s="40">
        <v>320.39999999999998</v>
      </c>
      <c r="K352" s="31">
        <v>315.5</v>
      </c>
      <c r="L352" s="31">
        <v>310</v>
      </c>
      <c r="M352" s="31">
        <v>2.5422099999999999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>
        <v>331.75</v>
      </c>
      <c r="D353" s="40">
        <v>333.9666666666667</v>
      </c>
      <c r="E353" s="40">
        <v>328.08333333333337</v>
      </c>
      <c r="F353" s="40">
        <v>324.41666666666669</v>
      </c>
      <c r="G353" s="40">
        <v>318.53333333333336</v>
      </c>
      <c r="H353" s="40">
        <v>337.63333333333338</v>
      </c>
      <c r="I353" s="40">
        <v>343.51666666666671</v>
      </c>
      <c r="J353" s="40">
        <v>347.18333333333339</v>
      </c>
      <c r="K353" s="31">
        <v>339.85</v>
      </c>
      <c r="L353" s="31">
        <v>330.3</v>
      </c>
      <c r="M353" s="31">
        <v>0.70653999999999995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2957.85</v>
      </c>
      <c r="D354" s="40">
        <v>2958.8166666666671</v>
      </c>
      <c r="E354" s="40">
        <v>2942.6333333333341</v>
      </c>
      <c r="F354" s="40">
        <v>2927.416666666667</v>
      </c>
      <c r="G354" s="40">
        <v>2911.233333333334</v>
      </c>
      <c r="H354" s="40">
        <v>2974.0333333333342</v>
      </c>
      <c r="I354" s="40">
        <v>2990.2166666666676</v>
      </c>
      <c r="J354" s="40">
        <v>3005.4333333333343</v>
      </c>
      <c r="K354" s="31">
        <v>2975</v>
      </c>
      <c r="L354" s="31">
        <v>2943.6</v>
      </c>
      <c r="M354" s="31">
        <v>1.37022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739.8</v>
      </c>
      <c r="D355" s="40">
        <v>746.4666666666667</v>
      </c>
      <c r="E355" s="40">
        <v>713.33333333333337</v>
      </c>
      <c r="F355" s="40">
        <v>686.86666666666667</v>
      </c>
      <c r="G355" s="40">
        <v>653.73333333333335</v>
      </c>
      <c r="H355" s="40">
        <v>772.93333333333339</v>
      </c>
      <c r="I355" s="40">
        <v>806.06666666666661</v>
      </c>
      <c r="J355" s="40">
        <v>832.53333333333342</v>
      </c>
      <c r="K355" s="31">
        <v>779.6</v>
      </c>
      <c r="L355" s="31">
        <v>720</v>
      </c>
      <c r="M355" s="31">
        <v>1.2222299999999999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305.85000000000002</v>
      </c>
      <c r="D356" s="40">
        <v>306.2</v>
      </c>
      <c r="E356" s="40">
        <v>303.39999999999998</v>
      </c>
      <c r="F356" s="40">
        <v>300.95</v>
      </c>
      <c r="G356" s="40">
        <v>298.14999999999998</v>
      </c>
      <c r="H356" s="40">
        <v>308.64999999999998</v>
      </c>
      <c r="I356" s="40">
        <v>311.45000000000005</v>
      </c>
      <c r="J356" s="40">
        <v>313.89999999999998</v>
      </c>
      <c r="K356" s="31">
        <v>309</v>
      </c>
      <c r="L356" s="31">
        <v>303.75</v>
      </c>
      <c r="M356" s="31">
        <v>5.2780800000000001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1363.95</v>
      </c>
      <c r="D357" s="40">
        <v>1366.05</v>
      </c>
      <c r="E357" s="40">
        <v>1352.8999999999999</v>
      </c>
      <c r="F357" s="40">
        <v>1341.85</v>
      </c>
      <c r="G357" s="40">
        <v>1328.6999999999998</v>
      </c>
      <c r="H357" s="40">
        <v>1377.1</v>
      </c>
      <c r="I357" s="40">
        <v>1390.25</v>
      </c>
      <c r="J357" s="40">
        <v>1401.3</v>
      </c>
      <c r="K357" s="31">
        <v>1379.2</v>
      </c>
      <c r="L357" s="31">
        <v>1355</v>
      </c>
      <c r="M357" s="31">
        <v>3.4884900000000001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32909.050000000003</v>
      </c>
      <c r="D358" s="40">
        <v>32981.366666666669</v>
      </c>
      <c r="E358" s="40">
        <v>32577.733333333337</v>
      </c>
      <c r="F358" s="40">
        <v>32246.416666666668</v>
      </c>
      <c r="G358" s="40">
        <v>31842.783333333336</v>
      </c>
      <c r="H358" s="40">
        <v>33312.683333333334</v>
      </c>
      <c r="I358" s="40">
        <v>33716.316666666666</v>
      </c>
      <c r="J358" s="40">
        <v>34047.633333333339</v>
      </c>
      <c r="K358" s="31">
        <v>33385</v>
      </c>
      <c r="L358" s="31">
        <v>32650.05</v>
      </c>
      <c r="M358" s="31">
        <v>0.37173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2755.15</v>
      </c>
      <c r="D359" s="40">
        <v>2758.2166666666672</v>
      </c>
      <c r="E359" s="40">
        <v>2721.9833333333345</v>
      </c>
      <c r="F359" s="40">
        <v>2688.8166666666675</v>
      </c>
      <c r="G359" s="40">
        <v>2652.5833333333348</v>
      </c>
      <c r="H359" s="40">
        <v>2791.3833333333341</v>
      </c>
      <c r="I359" s="40">
        <v>2827.6166666666668</v>
      </c>
      <c r="J359" s="40">
        <v>2860.7833333333338</v>
      </c>
      <c r="K359" s="31">
        <v>2794.45</v>
      </c>
      <c r="L359" s="31">
        <v>2725.05</v>
      </c>
      <c r="M359" s="31">
        <v>1.66787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222.95</v>
      </c>
      <c r="D360" s="40">
        <v>223.29999999999998</v>
      </c>
      <c r="E360" s="40">
        <v>222.14999999999998</v>
      </c>
      <c r="F360" s="40">
        <v>221.35</v>
      </c>
      <c r="G360" s="40">
        <v>220.2</v>
      </c>
      <c r="H360" s="40">
        <v>224.09999999999997</v>
      </c>
      <c r="I360" s="40">
        <v>225.25</v>
      </c>
      <c r="J360" s="40">
        <v>226.04999999999995</v>
      </c>
      <c r="K360" s="31">
        <v>224.45</v>
      </c>
      <c r="L360" s="31">
        <v>222.5</v>
      </c>
      <c r="M360" s="31">
        <v>19.263269999999999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5739.9</v>
      </c>
      <c r="D361" s="40">
        <v>5734.6499999999987</v>
      </c>
      <c r="E361" s="40">
        <v>5694.3499999999976</v>
      </c>
      <c r="F361" s="40">
        <v>5648.7999999999993</v>
      </c>
      <c r="G361" s="40">
        <v>5608.4999999999982</v>
      </c>
      <c r="H361" s="40">
        <v>5780.1999999999971</v>
      </c>
      <c r="I361" s="40">
        <v>5820.4999999999982</v>
      </c>
      <c r="J361" s="40">
        <v>5866.0499999999965</v>
      </c>
      <c r="K361" s="31">
        <v>5774.95</v>
      </c>
      <c r="L361" s="31">
        <v>5689.1</v>
      </c>
      <c r="M361" s="31">
        <v>0.31913000000000002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243.4</v>
      </c>
      <c r="D362" s="40">
        <v>244.68333333333331</v>
      </c>
      <c r="E362" s="40">
        <v>238.86666666666662</v>
      </c>
      <c r="F362" s="40">
        <v>234.33333333333331</v>
      </c>
      <c r="G362" s="40">
        <v>228.51666666666662</v>
      </c>
      <c r="H362" s="40">
        <v>249.21666666666661</v>
      </c>
      <c r="I362" s="40">
        <v>255.03333333333327</v>
      </c>
      <c r="J362" s="40">
        <v>259.56666666666661</v>
      </c>
      <c r="K362" s="31">
        <v>250.5</v>
      </c>
      <c r="L362" s="31">
        <v>240.15</v>
      </c>
      <c r="M362" s="31">
        <v>47.912520000000001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867.35</v>
      </c>
      <c r="D363" s="40">
        <v>870.25</v>
      </c>
      <c r="E363" s="40">
        <v>857.65</v>
      </c>
      <c r="F363" s="40">
        <v>847.94999999999993</v>
      </c>
      <c r="G363" s="40">
        <v>835.34999999999991</v>
      </c>
      <c r="H363" s="40">
        <v>879.95</v>
      </c>
      <c r="I363" s="40">
        <v>892.55</v>
      </c>
      <c r="J363" s="40">
        <v>902.25000000000011</v>
      </c>
      <c r="K363" s="31">
        <v>882.85</v>
      </c>
      <c r="L363" s="31">
        <v>860.55</v>
      </c>
      <c r="M363" s="31">
        <v>3.4001600000000001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2248.5</v>
      </c>
      <c r="D364" s="40">
        <v>2256.8333333333335</v>
      </c>
      <c r="E364" s="40">
        <v>2228.666666666667</v>
      </c>
      <c r="F364" s="40">
        <v>2208.8333333333335</v>
      </c>
      <c r="G364" s="40">
        <v>2180.666666666667</v>
      </c>
      <c r="H364" s="40">
        <v>2276.666666666667</v>
      </c>
      <c r="I364" s="40">
        <v>2304.8333333333339</v>
      </c>
      <c r="J364" s="40">
        <v>2324.666666666667</v>
      </c>
      <c r="K364" s="31">
        <v>2285</v>
      </c>
      <c r="L364" s="31">
        <v>2237</v>
      </c>
      <c r="M364" s="31">
        <v>3.5687600000000002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2321.5500000000002</v>
      </c>
      <c r="D365" s="40">
        <v>2322.9333333333334</v>
      </c>
      <c r="E365" s="40">
        <v>2311.916666666667</v>
      </c>
      <c r="F365" s="40">
        <v>2302.2833333333338</v>
      </c>
      <c r="G365" s="40">
        <v>2291.2666666666673</v>
      </c>
      <c r="H365" s="40">
        <v>2332.5666666666666</v>
      </c>
      <c r="I365" s="40">
        <v>2343.583333333333</v>
      </c>
      <c r="J365" s="40">
        <v>2353.2166666666662</v>
      </c>
      <c r="K365" s="31">
        <v>2333.9499999999998</v>
      </c>
      <c r="L365" s="31">
        <v>2313.3000000000002</v>
      </c>
      <c r="M365" s="31">
        <v>4.1728500000000004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981.15</v>
      </c>
      <c r="D366" s="40">
        <v>983.41666666666663</v>
      </c>
      <c r="E366" s="40">
        <v>971.83333333333326</v>
      </c>
      <c r="F366" s="40">
        <v>962.51666666666665</v>
      </c>
      <c r="G366" s="40">
        <v>950.93333333333328</v>
      </c>
      <c r="H366" s="40">
        <v>992.73333333333323</v>
      </c>
      <c r="I366" s="40">
        <v>1004.3166666666665</v>
      </c>
      <c r="J366" s="40">
        <v>1013.6333333333332</v>
      </c>
      <c r="K366" s="31">
        <v>995</v>
      </c>
      <c r="L366" s="31">
        <v>974.1</v>
      </c>
      <c r="M366" s="31">
        <v>0.47946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1913.85</v>
      </c>
      <c r="D367" s="40">
        <v>1921.1166666666666</v>
      </c>
      <c r="E367" s="40">
        <v>1889.9333333333332</v>
      </c>
      <c r="F367" s="40">
        <v>1866.0166666666667</v>
      </c>
      <c r="G367" s="40">
        <v>1834.8333333333333</v>
      </c>
      <c r="H367" s="40">
        <v>1945.0333333333331</v>
      </c>
      <c r="I367" s="40">
        <v>1976.2166666666665</v>
      </c>
      <c r="J367" s="40">
        <v>2000.133333333333</v>
      </c>
      <c r="K367" s="31">
        <v>1952.3</v>
      </c>
      <c r="L367" s="31">
        <v>1897.2</v>
      </c>
      <c r="M367" s="31">
        <v>2.0650200000000001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1527.7</v>
      </c>
      <c r="D368" s="40">
        <v>1531.5833333333333</v>
      </c>
      <c r="E368" s="40">
        <v>1510.8666666666666</v>
      </c>
      <c r="F368" s="40">
        <v>1494.0333333333333</v>
      </c>
      <c r="G368" s="40">
        <v>1473.3166666666666</v>
      </c>
      <c r="H368" s="40">
        <v>1548.4166666666665</v>
      </c>
      <c r="I368" s="40">
        <v>1569.1333333333332</v>
      </c>
      <c r="J368" s="40">
        <v>1585.9666666666665</v>
      </c>
      <c r="K368" s="31">
        <v>1552.3</v>
      </c>
      <c r="L368" s="31">
        <v>1514.75</v>
      </c>
      <c r="M368" s="31">
        <v>1.7584500000000001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124.25</v>
      </c>
      <c r="D369" s="40">
        <v>124.11666666666667</v>
      </c>
      <c r="E369" s="40">
        <v>123.63333333333335</v>
      </c>
      <c r="F369" s="40">
        <v>123.01666666666668</v>
      </c>
      <c r="G369" s="40">
        <v>122.53333333333336</v>
      </c>
      <c r="H369" s="40">
        <v>124.73333333333335</v>
      </c>
      <c r="I369" s="40">
        <v>125.21666666666667</v>
      </c>
      <c r="J369" s="40">
        <v>125.83333333333334</v>
      </c>
      <c r="K369" s="31">
        <v>124.6</v>
      </c>
      <c r="L369" s="31">
        <v>123.5</v>
      </c>
      <c r="M369" s="31">
        <v>28.540500000000002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228.65</v>
      </c>
      <c r="D370" s="40">
        <v>229.61666666666667</v>
      </c>
      <c r="E370" s="40">
        <v>227.33333333333334</v>
      </c>
      <c r="F370" s="40">
        <v>226.01666666666668</v>
      </c>
      <c r="G370" s="40">
        <v>223.73333333333335</v>
      </c>
      <c r="H370" s="40">
        <v>230.93333333333334</v>
      </c>
      <c r="I370" s="40">
        <v>233.21666666666664</v>
      </c>
      <c r="J370" s="40">
        <v>234.53333333333333</v>
      </c>
      <c r="K370" s="31">
        <v>231.9</v>
      </c>
      <c r="L370" s="31">
        <v>228.3</v>
      </c>
      <c r="M370" s="31">
        <v>46.486640000000001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303.60000000000002</v>
      </c>
      <c r="D371" s="40">
        <v>306.06666666666666</v>
      </c>
      <c r="E371" s="40">
        <v>299.13333333333333</v>
      </c>
      <c r="F371" s="40">
        <v>294.66666666666669</v>
      </c>
      <c r="G371" s="40">
        <v>287.73333333333335</v>
      </c>
      <c r="H371" s="40">
        <v>310.5333333333333</v>
      </c>
      <c r="I371" s="40">
        <v>317.46666666666658</v>
      </c>
      <c r="J371" s="40">
        <v>321.93333333333328</v>
      </c>
      <c r="K371" s="31">
        <v>313</v>
      </c>
      <c r="L371" s="31">
        <v>301.60000000000002</v>
      </c>
      <c r="M371" s="31">
        <v>10.63176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719.7</v>
      </c>
      <c r="D372" s="40">
        <v>725.5</v>
      </c>
      <c r="E372" s="40">
        <v>712.35</v>
      </c>
      <c r="F372" s="40">
        <v>705</v>
      </c>
      <c r="G372" s="40">
        <v>691.85</v>
      </c>
      <c r="H372" s="40">
        <v>732.85</v>
      </c>
      <c r="I372" s="40">
        <v>746.00000000000011</v>
      </c>
      <c r="J372" s="40">
        <v>753.35</v>
      </c>
      <c r="K372" s="31">
        <v>738.65</v>
      </c>
      <c r="L372" s="31">
        <v>718.15</v>
      </c>
      <c r="M372" s="31">
        <v>3.34151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142</v>
      </c>
      <c r="D373" s="40">
        <v>142.18333333333331</v>
      </c>
      <c r="E373" s="40">
        <v>138.91666666666663</v>
      </c>
      <c r="F373" s="40">
        <v>135.83333333333331</v>
      </c>
      <c r="G373" s="40">
        <v>132.56666666666663</v>
      </c>
      <c r="H373" s="40">
        <v>145.26666666666662</v>
      </c>
      <c r="I373" s="40">
        <v>148.53333333333333</v>
      </c>
      <c r="J373" s="40">
        <v>151.61666666666662</v>
      </c>
      <c r="K373" s="31">
        <v>145.44999999999999</v>
      </c>
      <c r="L373" s="31">
        <v>139.1</v>
      </c>
      <c r="M373" s="31">
        <v>14.833640000000001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5734.45</v>
      </c>
      <c r="D374" s="40">
        <v>5739.8166666666666</v>
      </c>
      <c r="E374" s="40">
        <v>5719.6333333333332</v>
      </c>
      <c r="F374" s="40">
        <v>5704.8166666666666</v>
      </c>
      <c r="G374" s="40">
        <v>5684.6333333333332</v>
      </c>
      <c r="H374" s="40">
        <v>5754.6333333333332</v>
      </c>
      <c r="I374" s="40">
        <v>5774.8166666666657</v>
      </c>
      <c r="J374" s="40">
        <v>5789.6333333333332</v>
      </c>
      <c r="K374" s="31">
        <v>5760</v>
      </c>
      <c r="L374" s="31">
        <v>5725</v>
      </c>
      <c r="M374" s="31">
        <v>5.2810000000000003E-2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13017.45</v>
      </c>
      <c r="D375" s="40">
        <v>13073.166666666666</v>
      </c>
      <c r="E375" s="40">
        <v>12928.283333333333</v>
      </c>
      <c r="F375" s="40">
        <v>12839.116666666667</v>
      </c>
      <c r="G375" s="40">
        <v>12694.233333333334</v>
      </c>
      <c r="H375" s="40">
        <v>13162.333333333332</v>
      </c>
      <c r="I375" s="40">
        <v>13307.216666666667</v>
      </c>
      <c r="J375" s="40">
        <v>13396.383333333331</v>
      </c>
      <c r="K375" s="31">
        <v>13218.05</v>
      </c>
      <c r="L375" s="31">
        <v>12984</v>
      </c>
      <c r="M375" s="31">
        <v>5.0869999999999999E-2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40.9</v>
      </c>
      <c r="D376" s="40">
        <v>41</v>
      </c>
      <c r="E376" s="40">
        <v>40.75</v>
      </c>
      <c r="F376" s="40">
        <v>40.6</v>
      </c>
      <c r="G376" s="40">
        <v>40.35</v>
      </c>
      <c r="H376" s="40">
        <v>41.15</v>
      </c>
      <c r="I376" s="40">
        <v>41.4</v>
      </c>
      <c r="J376" s="40">
        <v>41.55</v>
      </c>
      <c r="K376" s="31">
        <v>41.25</v>
      </c>
      <c r="L376" s="31">
        <v>40.85</v>
      </c>
      <c r="M376" s="31">
        <v>337.38717000000003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805.15</v>
      </c>
      <c r="D377" s="40">
        <v>809.88333333333321</v>
      </c>
      <c r="E377" s="40">
        <v>794.81666666666638</v>
      </c>
      <c r="F377" s="40">
        <v>784.48333333333312</v>
      </c>
      <c r="G377" s="40">
        <v>769.41666666666629</v>
      </c>
      <c r="H377" s="40">
        <v>820.21666666666647</v>
      </c>
      <c r="I377" s="40">
        <v>835.2833333333333</v>
      </c>
      <c r="J377" s="40">
        <v>845.61666666666656</v>
      </c>
      <c r="K377" s="31">
        <v>824.95</v>
      </c>
      <c r="L377" s="31">
        <v>799.55</v>
      </c>
      <c r="M377" s="31">
        <v>0.65078000000000003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219.4</v>
      </c>
      <c r="D378" s="40">
        <v>219.41666666666666</v>
      </c>
      <c r="E378" s="40">
        <v>216.98333333333332</v>
      </c>
      <c r="F378" s="40">
        <v>214.56666666666666</v>
      </c>
      <c r="G378" s="40">
        <v>212.13333333333333</v>
      </c>
      <c r="H378" s="40">
        <v>221.83333333333331</v>
      </c>
      <c r="I378" s="40">
        <v>224.26666666666665</v>
      </c>
      <c r="J378" s="40">
        <v>226.68333333333331</v>
      </c>
      <c r="K378" s="31">
        <v>221.85</v>
      </c>
      <c r="L378" s="31">
        <v>217</v>
      </c>
      <c r="M378" s="31">
        <v>59.571820000000002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148.65</v>
      </c>
      <c r="D379" s="40">
        <v>148.26666666666665</v>
      </c>
      <c r="E379" s="40">
        <v>147.5333333333333</v>
      </c>
      <c r="F379" s="40">
        <v>146.41666666666666</v>
      </c>
      <c r="G379" s="40">
        <v>145.68333333333331</v>
      </c>
      <c r="H379" s="40">
        <v>149.3833333333333</v>
      </c>
      <c r="I379" s="40">
        <v>150.11666666666665</v>
      </c>
      <c r="J379" s="40">
        <v>151.23333333333329</v>
      </c>
      <c r="K379" s="31">
        <v>149</v>
      </c>
      <c r="L379" s="31">
        <v>147.15</v>
      </c>
      <c r="M379" s="31">
        <v>24.712050000000001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298</v>
      </c>
      <c r="D380" s="40">
        <v>293.78333333333336</v>
      </c>
      <c r="E380" s="40">
        <v>287.56666666666672</v>
      </c>
      <c r="F380" s="40">
        <v>277.13333333333338</v>
      </c>
      <c r="G380" s="40">
        <v>270.91666666666674</v>
      </c>
      <c r="H380" s="40">
        <v>304.2166666666667</v>
      </c>
      <c r="I380" s="40">
        <v>310.43333333333328</v>
      </c>
      <c r="J380" s="40">
        <v>320.86666666666667</v>
      </c>
      <c r="K380" s="31">
        <v>300</v>
      </c>
      <c r="L380" s="31">
        <v>283.35000000000002</v>
      </c>
      <c r="M380" s="31">
        <v>18.64104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771.35</v>
      </c>
      <c r="D381" s="40">
        <v>775.03333333333342</v>
      </c>
      <c r="E381" s="40">
        <v>762.36666666666679</v>
      </c>
      <c r="F381" s="40">
        <v>753.38333333333333</v>
      </c>
      <c r="G381" s="40">
        <v>740.7166666666667</v>
      </c>
      <c r="H381" s="40">
        <v>784.01666666666688</v>
      </c>
      <c r="I381" s="40">
        <v>796.68333333333362</v>
      </c>
      <c r="J381" s="40">
        <v>805.66666666666697</v>
      </c>
      <c r="K381" s="31">
        <v>787.7</v>
      </c>
      <c r="L381" s="31">
        <v>766.05</v>
      </c>
      <c r="M381" s="31">
        <v>1.5113300000000001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32.049999999999997</v>
      </c>
      <c r="D382" s="40">
        <v>32.18333333333333</v>
      </c>
      <c r="E382" s="40">
        <v>31.86666666666666</v>
      </c>
      <c r="F382" s="40">
        <v>31.68333333333333</v>
      </c>
      <c r="G382" s="40">
        <v>31.36666666666666</v>
      </c>
      <c r="H382" s="40">
        <v>32.36666666666666</v>
      </c>
      <c r="I382" s="40">
        <v>32.683333333333337</v>
      </c>
      <c r="J382" s="40">
        <v>32.86666666666666</v>
      </c>
      <c r="K382" s="31">
        <v>32.5</v>
      </c>
      <c r="L382" s="31">
        <v>32</v>
      </c>
      <c r="M382" s="31">
        <v>23.400220000000001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235.05</v>
      </c>
      <c r="D383" s="40">
        <v>235.41666666666666</v>
      </c>
      <c r="E383" s="40">
        <v>232.2833333333333</v>
      </c>
      <c r="F383" s="40">
        <v>229.51666666666665</v>
      </c>
      <c r="G383" s="40">
        <v>226.3833333333333</v>
      </c>
      <c r="H383" s="40">
        <v>238.18333333333331</v>
      </c>
      <c r="I383" s="40">
        <v>241.31666666666669</v>
      </c>
      <c r="J383" s="40">
        <v>244.08333333333331</v>
      </c>
      <c r="K383" s="31">
        <v>238.55</v>
      </c>
      <c r="L383" s="31">
        <v>232.65</v>
      </c>
      <c r="M383" s="31">
        <v>38.748179999999998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576.15</v>
      </c>
      <c r="D384" s="40">
        <v>579.44999999999993</v>
      </c>
      <c r="E384" s="40">
        <v>570.99999999999989</v>
      </c>
      <c r="F384" s="40">
        <v>565.84999999999991</v>
      </c>
      <c r="G384" s="40">
        <v>557.39999999999986</v>
      </c>
      <c r="H384" s="40">
        <v>584.59999999999991</v>
      </c>
      <c r="I384" s="40">
        <v>593.04999999999995</v>
      </c>
      <c r="J384" s="40">
        <v>598.19999999999993</v>
      </c>
      <c r="K384" s="31">
        <v>587.9</v>
      </c>
      <c r="L384" s="31">
        <v>574.29999999999995</v>
      </c>
      <c r="M384" s="31">
        <v>4.8684200000000004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314.7</v>
      </c>
      <c r="D385" s="40">
        <v>316.31666666666666</v>
      </c>
      <c r="E385" s="40">
        <v>312.38333333333333</v>
      </c>
      <c r="F385" s="40">
        <v>310.06666666666666</v>
      </c>
      <c r="G385" s="40">
        <v>306.13333333333333</v>
      </c>
      <c r="H385" s="40">
        <v>318.63333333333333</v>
      </c>
      <c r="I385" s="40">
        <v>322.56666666666661</v>
      </c>
      <c r="J385" s="40">
        <v>324.88333333333333</v>
      </c>
      <c r="K385" s="31">
        <v>320.25</v>
      </c>
      <c r="L385" s="31">
        <v>314</v>
      </c>
      <c r="M385" s="31">
        <v>3.6022699999999999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83.6</v>
      </c>
      <c r="D386" s="40">
        <v>83.916666666666671</v>
      </c>
      <c r="E386" s="40">
        <v>82.933333333333337</v>
      </c>
      <c r="F386" s="40">
        <v>82.266666666666666</v>
      </c>
      <c r="G386" s="40">
        <v>81.283333333333331</v>
      </c>
      <c r="H386" s="40">
        <v>84.583333333333343</v>
      </c>
      <c r="I386" s="40">
        <v>85.566666666666663</v>
      </c>
      <c r="J386" s="40">
        <v>86.233333333333348</v>
      </c>
      <c r="K386" s="31">
        <v>84.9</v>
      </c>
      <c r="L386" s="31">
        <v>83.25</v>
      </c>
      <c r="M386" s="31">
        <v>34.30874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2066.35</v>
      </c>
      <c r="D387" s="40">
        <v>2059.0499999999997</v>
      </c>
      <c r="E387" s="40">
        <v>2043.6999999999994</v>
      </c>
      <c r="F387" s="40">
        <v>2021.0499999999997</v>
      </c>
      <c r="G387" s="40">
        <v>2005.6999999999994</v>
      </c>
      <c r="H387" s="40">
        <v>2081.6999999999994</v>
      </c>
      <c r="I387" s="40">
        <v>2097.0499999999997</v>
      </c>
      <c r="J387" s="40">
        <v>2119.6999999999994</v>
      </c>
      <c r="K387" s="31">
        <v>2074.4</v>
      </c>
      <c r="L387" s="31">
        <v>2036.4</v>
      </c>
      <c r="M387" s="31">
        <v>0.16586000000000001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459.65</v>
      </c>
      <c r="D388" s="40">
        <v>455.26666666666665</v>
      </c>
      <c r="E388" s="40">
        <v>441.5333333333333</v>
      </c>
      <c r="F388" s="40">
        <v>423.41666666666663</v>
      </c>
      <c r="G388" s="40">
        <v>409.68333333333328</v>
      </c>
      <c r="H388" s="40">
        <v>473.38333333333333</v>
      </c>
      <c r="I388" s="40">
        <v>487.11666666666667</v>
      </c>
      <c r="J388" s="40">
        <v>505.23333333333335</v>
      </c>
      <c r="K388" s="31">
        <v>469</v>
      </c>
      <c r="L388" s="31">
        <v>437.15</v>
      </c>
      <c r="M388" s="31">
        <v>65.460409999999996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350.5</v>
      </c>
      <c r="D389" s="40">
        <v>350.73333333333335</v>
      </c>
      <c r="E389" s="40">
        <v>343.4666666666667</v>
      </c>
      <c r="F389" s="40">
        <v>336.43333333333334</v>
      </c>
      <c r="G389" s="40">
        <v>329.16666666666669</v>
      </c>
      <c r="H389" s="40">
        <v>357.76666666666671</v>
      </c>
      <c r="I389" s="40">
        <v>365.03333333333336</v>
      </c>
      <c r="J389" s="40">
        <v>372.06666666666672</v>
      </c>
      <c r="K389" s="31">
        <v>358</v>
      </c>
      <c r="L389" s="31">
        <v>343.7</v>
      </c>
      <c r="M389" s="31">
        <v>22.211400000000001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1168.6500000000001</v>
      </c>
      <c r="D390" s="40">
        <v>1171.7</v>
      </c>
      <c r="E390" s="40">
        <v>1159.0500000000002</v>
      </c>
      <c r="F390" s="40">
        <v>1149.45</v>
      </c>
      <c r="G390" s="40">
        <v>1136.8000000000002</v>
      </c>
      <c r="H390" s="40">
        <v>1181.3000000000002</v>
      </c>
      <c r="I390" s="40">
        <v>1193.9500000000003</v>
      </c>
      <c r="J390" s="40">
        <v>1203.5500000000002</v>
      </c>
      <c r="K390" s="31">
        <v>1184.3499999999999</v>
      </c>
      <c r="L390" s="31">
        <v>1162.0999999999999</v>
      </c>
      <c r="M390" s="31">
        <v>1.8425400000000001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2099.6999999999998</v>
      </c>
      <c r="D391" s="40">
        <v>2096.9333333333334</v>
      </c>
      <c r="E391" s="40">
        <v>2090.8166666666666</v>
      </c>
      <c r="F391" s="40">
        <v>2081.9333333333334</v>
      </c>
      <c r="G391" s="40">
        <v>2075.8166666666666</v>
      </c>
      <c r="H391" s="40">
        <v>2105.8166666666666</v>
      </c>
      <c r="I391" s="40">
        <v>2111.9333333333334</v>
      </c>
      <c r="J391" s="40">
        <v>2120.8166666666666</v>
      </c>
      <c r="K391" s="31">
        <v>2103.0500000000002</v>
      </c>
      <c r="L391" s="31">
        <v>2088.0500000000002</v>
      </c>
      <c r="M391" s="31">
        <v>30.999559999999999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140.65</v>
      </c>
      <c r="D392" s="40">
        <v>141.25</v>
      </c>
      <c r="E392" s="40">
        <v>138.6</v>
      </c>
      <c r="F392" s="40">
        <v>136.54999999999998</v>
      </c>
      <c r="G392" s="40">
        <v>133.89999999999998</v>
      </c>
      <c r="H392" s="40">
        <v>143.30000000000001</v>
      </c>
      <c r="I392" s="40">
        <v>145.94999999999999</v>
      </c>
      <c r="J392" s="40">
        <v>148.00000000000003</v>
      </c>
      <c r="K392" s="31">
        <v>143.9</v>
      </c>
      <c r="L392" s="31">
        <v>139.19999999999999</v>
      </c>
      <c r="M392" s="31">
        <v>0.37540000000000001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1179.95</v>
      </c>
      <c r="D393" s="40">
        <v>1186.5333333333333</v>
      </c>
      <c r="E393" s="40">
        <v>1169.3166666666666</v>
      </c>
      <c r="F393" s="40">
        <v>1158.6833333333334</v>
      </c>
      <c r="G393" s="40">
        <v>1141.4666666666667</v>
      </c>
      <c r="H393" s="40">
        <v>1197.1666666666665</v>
      </c>
      <c r="I393" s="40">
        <v>1214.3833333333332</v>
      </c>
      <c r="J393" s="40">
        <v>1225.0166666666664</v>
      </c>
      <c r="K393" s="31">
        <v>1203.75</v>
      </c>
      <c r="L393" s="31">
        <v>1175.9000000000001</v>
      </c>
      <c r="M393" s="31">
        <v>0.76141000000000003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2047.8</v>
      </c>
      <c r="D394" s="40">
        <v>2057.5</v>
      </c>
      <c r="E394" s="40">
        <v>2016.3000000000002</v>
      </c>
      <c r="F394" s="40">
        <v>1984.8000000000002</v>
      </c>
      <c r="G394" s="40">
        <v>1943.6000000000004</v>
      </c>
      <c r="H394" s="40">
        <v>2089</v>
      </c>
      <c r="I394" s="40">
        <v>2130.1999999999998</v>
      </c>
      <c r="J394" s="40">
        <v>2161.6999999999998</v>
      </c>
      <c r="K394" s="31">
        <v>2098.6999999999998</v>
      </c>
      <c r="L394" s="31">
        <v>2026</v>
      </c>
      <c r="M394" s="31">
        <v>3.98915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988.7</v>
      </c>
      <c r="D395" s="40">
        <v>985.6</v>
      </c>
      <c r="E395" s="40">
        <v>979.7</v>
      </c>
      <c r="F395" s="40">
        <v>970.7</v>
      </c>
      <c r="G395" s="40">
        <v>964.80000000000007</v>
      </c>
      <c r="H395" s="40">
        <v>994.6</v>
      </c>
      <c r="I395" s="40">
        <v>1000.4999999999999</v>
      </c>
      <c r="J395" s="40">
        <v>1009.5</v>
      </c>
      <c r="K395" s="31">
        <v>991.5</v>
      </c>
      <c r="L395" s="31">
        <v>976.6</v>
      </c>
      <c r="M395" s="31">
        <v>9.9761799999999994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1052.6500000000001</v>
      </c>
      <c r="D396" s="40">
        <v>1048.3999999999999</v>
      </c>
      <c r="E396" s="40">
        <v>1040.2999999999997</v>
      </c>
      <c r="F396" s="40">
        <v>1027.9499999999998</v>
      </c>
      <c r="G396" s="40">
        <v>1019.8499999999997</v>
      </c>
      <c r="H396" s="40">
        <v>1060.7499999999998</v>
      </c>
      <c r="I396" s="40">
        <v>1068.8499999999997</v>
      </c>
      <c r="J396" s="40">
        <v>1081.1999999999998</v>
      </c>
      <c r="K396" s="31">
        <v>1056.5</v>
      </c>
      <c r="L396" s="31">
        <v>1036.05</v>
      </c>
      <c r="M396" s="31">
        <v>25.25938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507.5</v>
      </c>
      <c r="D397" s="40">
        <v>512.83333333333337</v>
      </c>
      <c r="E397" s="40">
        <v>496.16666666666674</v>
      </c>
      <c r="F397" s="40">
        <v>484.83333333333337</v>
      </c>
      <c r="G397" s="40">
        <v>468.16666666666674</v>
      </c>
      <c r="H397" s="40">
        <v>524.16666666666674</v>
      </c>
      <c r="I397" s="40">
        <v>540.83333333333348</v>
      </c>
      <c r="J397" s="40">
        <v>552.16666666666674</v>
      </c>
      <c r="K397" s="31">
        <v>529.5</v>
      </c>
      <c r="L397" s="31">
        <v>501.5</v>
      </c>
      <c r="M397" s="31">
        <v>11.512879999999999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28.85</v>
      </c>
      <c r="D398" s="40">
        <v>28.966666666666669</v>
      </c>
      <c r="E398" s="40">
        <v>28.633333333333336</v>
      </c>
      <c r="F398" s="40">
        <v>28.416666666666668</v>
      </c>
      <c r="G398" s="40">
        <v>28.083333333333336</v>
      </c>
      <c r="H398" s="40">
        <v>29.183333333333337</v>
      </c>
      <c r="I398" s="40">
        <v>29.516666666666666</v>
      </c>
      <c r="J398" s="40">
        <v>29.733333333333338</v>
      </c>
      <c r="K398" s="31">
        <v>29.3</v>
      </c>
      <c r="L398" s="31">
        <v>28.75</v>
      </c>
      <c r="M398" s="31">
        <v>29.195329999999998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2580.6</v>
      </c>
      <c r="D399" s="40">
        <v>2594.1333333333332</v>
      </c>
      <c r="E399" s="40">
        <v>2563.3166666666666</v>
      </c>
      <c r="F399" s="40">
        <v>2546.0333333333333</v>
      </c>
      <c r="G399" s="40">
        <v>2515.2166666666667</v>
      </c>
      <c r="H399" s="40">
        <v>2611.4166666666665</v>
      </c>
      <c r="I399" s="40">
        <v>2642.2333333333331</v>
      </c>
      <c r="J399" s="40">
        <v>2659.5166666666664</v>
      </c>
      <c r="K399" s="31">
        <v>2624.95</v>
      </c>
      <c r="L399" s="31">
        <v>2576.85</v>
      </c>
      <c r="M399" s="31">
        <v>0.16042999999999999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7603.7</v>
      </c>
      <c r="D400" s="40">
        <v>7595.25</v>
      </c>
      <c r="E400" s="40">
        <v>7562.5</v>
      </c>
      <c r="F400" s="40">
        <v>7521.3</v>
      </c>
      <c r="G400" s="40">
        <v>7488.55</v>
      </c>
      <c r="H400" s="40">
        <v>7636.45</v>
      </c>
      <c r="I400" s="40">
        <v>7669.2</v>
      </c>
      <c r="J400" s="40">
        <v>7710.4</v>
      </c>
      <c r="K400" s="31">
        <v>7628</v>
      </c>
      <c r="L400" s="31">
        <v>7554.05</v>
      </c>
      <c r="M400" s="31">
        <v>0.53693999999999997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8009.35</v>
      </c>
      <c r="D401" s="40">
        <v>8009.666666666667</v>
      </c>
      <c r="E401" s="40">
        <v>7929.3333333333339</v>
      </c>
      <c r="F401" s="40">
        <v>7849.3166666666666</v>
      </c>
      <c r="G401" s="40">
        <v>7768.9833333333336</v>
      </c>
      <c r="H401" s="40">
        <v>8089.6833333333343</v>
      </c>
      <c r="I401" s="40">
        <v>8170.0166666666682</v>
      </c>
      <c r="J401" s="40">
        <v>8250.0333333333347</v>
      </c>
      <c r="K401" s="31">
        <v>8090</v>
      </c>
      <c r="L401" s="31">
        <v>7929.65</v>
      </c>
      <c r="M401" s="31">
        <v>0.20609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5446.95</v>
      </c>
      <c r="D402" s="40">
        <v>5462.6833333333343</v>
      </c>
      <c r="E402" s="40">
        <v>5375.3666666666686</v>
      </c>
      <c r="F402" s="40">
        <v>5303.7833333333347</v>
      </c>
      <c r="G402" s="40">
        <v>5216.466666666669</v>
      </c>
      <c r="H402" s="40">
        <v>5534.2666666666682</v>
      </c>
      <c r="I402" s="40">
        <v>5621.5833333333339</v>
      </c>
      <c r="J402" s="40">
        <v>5693.1666666666679</v>
      </c>
      <c r="K402" s="31">
        <v>5550</v>
      </c>
      <c r="L402" s="31">
        <v>5391.1</v>
      </c>
      <c r="M402" s="31">
        <v>5.525E-2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132.75</v>
      </c>
      <c r="D403" s="40">
        <v>134.4</v>
      </c>
      <c r="E403" s="40">
        <v>130.35000000000002</v>
      </c>
      <c r="F403" s="40">
        <v>127.95000000000002</v>
      </c>
      <c r="G403" s="40">
        <v>123.90000000000003</v>
      </c>
      <c r="H403" s="40">
        <v>136.80000000000001</v>
      </c>
      <c r="I403" s="40">
        <v>140.85000000000002</v>
      </c>
      <c r="J403" s="40">
        <v>143.25</v>
      </c>
      <c r="K403" s="31">
        <v>138.44999999999999</v>
      </c>
      <c r="L403" s="31">
        <v>132</v>
      </c>
      <c r="M403" s="31">
        <v>13.56784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269.14999999999998</v>
      </c>
      <c r="D404" s="40">
        <v>270.38333333333338</v>
      </c>
      <c r="E404" s="40">
        <v>266.96666666666675</v>
      </c>
      <c r="F404" s="40">
        <v>264.78333333333336</v>
      </c>
      <c r="G404" s="40">
        <v>261.36666666666673</v>
      </c>
      <c r="H404" s="40">
        <v>272.56666666666678</v>
      </c>
      <c r="I404" s="40">
        <v>275.98333333333341</v>
      </c>
      <c r="J404" s="40">
        <v>278.1666666666668</v>
      </c>
      <c r="K404" s="31">
        <v>273.8</v>
      </c>
      <c r="L404" s="31">
        <v>268.2</v>
      </c>
      <c r="M404" s="31">
        <v>4.8396100000000004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359.9</v>
      </c>
      <c r="D405" s="40">
        <v>360.90000000000003</v>
      </c>
      <c r="E405" s="40">
        <v>355.80000000000007</v>
      </c>
      <c r="F405" s="40">
        <v>351.70000000000005</v>
      </c>
      <c r="G405" s="40">
        <v>346.60000000000008</v>
      </c>
      <c r="H405" s="40">
        <v>365.00000000000006</v>
      </c>
      <c r="I405" s="40">
        <v>370.10000000000008</v>
      </c>
      <c r="J405" s="40">
        <v>374.20000000000005</v>
      </c>
      <c r="K405" s="31">
        <v>366</v>
      </c>
      <c r="L405" s="31">
        <v>356.8</v>
      </c>
      <c r="M405" s="31">
        <v>1.9741200000000001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2367.6</v>
      </c>
      <c r="D406" s="40">
        <v>2383.8166666666666</v>
      </c>
      <c r="E406" s="40">
        <v>2322.7333333333331</v>
      </c>
      <c r="F406" s="40">
        <v>2277.8666666666663</v>
      </c>
      <c r="G406" s="40">
        <v>2216.7833333333328</v>
      </c>
      <c r="H406" s="40">
        <v>2428.6833333333334</v>
      </c>
      <c r="I406" s="40">
        <v>2489.7666666666673</v>
      </c>
      <c r="J406" s="40">
        <v>2534.6333333333337</v>
      </c>
      <c r="K406" s="31">
        <v>2444.9</v>
      </c>
      <c r="L406" s="31">
        <v>2338.9499999999998</v>
      </c>
      <c r="M406" s="31">
        <v>0.21285999999999999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605.54999999999995</v>
      </c>
      <c r="D407" s="40">
        <v>610.80000000000007</v>
      </c>
      <c r="E407" s="40">
        <v>593.60000000000014</v>
      </c>
      <c r="F407" s="40">
        <v>581.65000000000009</v>
      </c>
      <c r="G407" s="40">
        <v>564.45000000000016</v>
      </c>
      <c r="H407" s="40">
        <v>622.75000000000011</v>
      </c>
      <c r="I407" s="40">
        <v>639.95000000000016</v>
      </c>
      <c r="J407" s="40">
        <v>651.90000000000009</v>
      </c>
      <c r="K407" s="31">
        <v>628</v>
      </c>
      <c r="L407" s="31">
        <v>598.85</v>
      </c>
      <c r="M407" s="31">
        <v>21.888760000000001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112.3</v>
      </c>
      <c r="D408" s="40">
        <v>112.35000000000001</v>
      </c>
      <c r="E408" s="40">
        <v>110.50000000000001</v>
      </c>
      <c r="F408" s="40">
        <v>108.7</v>
      </c>
      <c r="G408" s="40">
        <v>106.85000000000001</v>
      </c>
      <c r="H408" s="40">
        <v>114.15000000000002</v>
      </c>
      <c r="I408" s="40">
        <v>116.00000000000001</v>
      </c>
      <c r="J408" s="40">
        <v>117.80000000000003</v>
      </c>
      <c r="K408" s="31">
        <v>114.2</v>
      </c>
      <c r="L408" s="31">
        <v>110.55</v>
      </c>
      <c r="M408" s="31">
        <v>45.308779999999999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252.95</v>
      </c>
      <c r="D409" s="40">
        <v>256.75</v>
      </c>
      <c r="E409" s="40">
        <v>246.8</v>
      </c>
      <c r="F409" s="40">
        <v>240.65</v>
      </c>
      <c r="G409" s="40">
        <v>230.70000000000002</v>
      </c>
      <c r="H409" s="40">
        <v>262.89999999999998</v>
      </c>
      <c r="I409" s="40">
        <v>272.85000000000002</v>
      </c>
      <c r="J409" s="40">
        <v>279</v>
      </c>
      <c r="K409" s="31">
        <v>266.7</v>
      </c>
      <c r="L409" s="31">
        <v>250.6</v>
      </c>
      <c r="M409" s="31">
        <v>12.34911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28070.400000000001</v>
      </c>
      <c r="D410" s="40">
        <v>28094.566666666666</v>
      </c>
      <c r="E410" s="40">
        <v>27775.833333333332</v>
      </c>
      <c r="F410" s="40">
        <v>27481.266666666666</v>
      </c>
      <c r="G410" s="40">
        <v>27162.533333333333</v>
      </c>
      <c r="H410" s="40">
        <v>28389.133333333331</v>
      </c>
      <c r="I410" s="40">
        <v>28707.866666666669</v>
      </c>
      <c r="J410" s="40">
        <v>29002.433333333331</v>
      </c>
      <c r="K410" s="31">
        <v>28413.3</v>
      </c>
      <c r="L410" s="31">
        <v>27800</v>
      </c>
      <c r="M410" s="31">
        <v>0.32129000000000002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1785.65</v>
      </c>
      <c r="D411" s="40">
        <v>1775.9166666666667</v>
      </c>
      <c r="E411" s="40">
        <v>1746.0333333333335</v>
      </c>
      <c r="F411" s="40">
        <v>1706.4166666666667</v>
      </c>
      <c r="G411" s="40">
        <v>1676.5333333333335</v>
      </c>
      <c r="H411" s="40">
        <v>1815.5333333333335</v>
      </c>
      <c r="I411" s="40">
        <v>1845.4166666666667</v>
      </c>
      <c r="J411" s="40">
        <v>1885.0333333333335</v>
      </c>
      <c r="K411" s="31">
        <v>1805.8</v>
      </c>
      <c r="L411" s="31">
        <v>1736.3</v>
      </c>
      <c r="M411" s="31">
        <v>0.21690000000000001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1431.8</v>
      </c>
      <c r="D412" s="40">
        <v>1439.95</v>
      </c>
      <c r="E412" s="40">
        <v>1414.9</v>
      </c>
      <c r="F412" s="40">
        <v>1398</v>
      </c>
      <c r="G412" s="40">
        <v>1372.95</v>
      </c>
      <c r="H412" s="40">
        <v>1456.8500000000001</v>
      </c>
      <c r="I412" s="40">
        <v>1481.8999999999999</v>
      </c>
      <c r="J412" s="40">
        <v>1498.8000000000002</v>
      </c>
      <c r="K412" s="31">
        <v>1465</v>
      </c>
      <c r="L412" s="31">
        <v>1423.05</v>
      </c>
      <c r="M412" s="31">
        <v>11.05808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2006.85</v>
      </c>
      <c r="D413" s="40">
        <v>2015.5666666666666</v>
      </c>
      <c r="E413" s="40">
        <v>1992.3833333333332</v>
      </c>
      <c r="F413" s="40">
        <v>1977.9166666666665</v>
      </c>
      <c r="G413" s="40">
        <v>1954.7333333333331</v>
      </c>
      <c r="H413" s="40">
        <v>2030.0333333333333</v>
      </c>
      <c r="I413" s="40">
        <v>2053.2166666666667</v>
      </c>
      <c r="J413" s="40">
        <v>2067.6833333333334</v>
      </c>
      <c r="K413" s="31">
        <v>2038.75</v>
      </c>
      <c r="L413" s="31">
        <v>2001.1</v>
      </c>
      <c r="M413" s="31">
        <v>4.1049600000000002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577.29999999999995</v>
      </c>
      <c r="D414" s="40">
        <v>574.84999999999991</v>
      </c>
      <c r="E414" s="40">
        <v>567.79999999999984</v>
      </c>
      <c r="F414" s="40">
        <v>558.29999999999995</v>
      </c>
      <c r="G414" s="40">
        <v>551.24999999999989</v>
      </c>
      <c r="H414" s="40">
        <v>584.3499999999998</v>
      </c>
      <c r="I414" s="40">
        <v>591.4</v>
      </c>
      <c r="J414" s="40">
        <v>600.89999999999975</v>
      </c>
      <c r="K414" s="31">
        <v>581.9</v>
      </c>
      <c r="L414" s="31">
        <v>565.35</v>
      </c>
      <c r="M414" s="31">
        <v>6.2080000000000002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1617.45</v>
      </c>
      <c r="D415" s="40">
        <v>1619</v>
      </c>
      <c r="E415" s="40">
        <v>1609.05</v>
      </c>
      <c r="F415" s="40">
        <v>1600.6499999999999</v>
      </c>
      <c r="G415" s="40">
        <v>1590.6999999999998</v>
      </c>
      <c r="H415" s="40">
        <v>1627.4</v>
      </c>
      <c r="I415" s="40">
        <v>1637.35</v>
      </c>
      <c r="J415" s="40">
        <v>1645.7500000000002</v>
      </c>
      <c r="K415" s="31">
        <v>1628.95</v>
      </c>
      <c r="L415" s="31">
        <v>1610.6</v>
      </c>
      <c r="M415" s="31">
        <v>8.0149999999999999E-2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1675</v>
      </c>
      <c r="D416" s="40">
        <v>1678.3333333333333</v>
      </c>
      <c r="E416" s="40">
        <v>1662.6666666666665</v>
      </c>
      <c r="F416" s="40">
        <v>1650.3333333333333</v>
      </c>
      <c r="G416" s="40">
        <v>1634.6666666666665</v>
      </c>
      <c r="H416" s="40">
        <v>1690.6666666666665</v>
      </c>
      <c r="I416" s="40">
        <v>1706.333333333333</v>
      </c>
      <c r="J416" s="40">
        <v>1718.6666666666665</v>
      </c>
      <c r="K416" s="31">
        <v>1694</v>
      </c>
      <c r="L416" s="31">
        <v>1666</v>
      </c>
      <c r="M416" s="31">
        <v>0.62724000000000002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765.5</v>
      </c>
      <c r="D417" s="40">
        <v>762.16666666666663</v>
      </c>
      <c r="E417" s="40">
        <v>755.33333333333326</v>
      </c>
      <c r="F417" s="40">
        <v>745.16666666666663</v>
      </c>
      <c r="G417" s="40">
        <v>738.33333333333326</v>
      </c>
      <c r="H417" s="40">
        <v>772.33333333333326</v>
      </c>
      <c r="I417" s="40">
        <v>779.16666666666652</v>
      </c>
      <c r="J417" s="40">
        <v>789.33333333333326</v>
      </c>
      <c r="K417" s="31">
        <v>769</v>
      </c>
      <c r="L417" s="31">
        <v>752</v>
      </c>
      <c r="M417" s="31">
        <v>1.79497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709.6</v>
      </c>
      <c r="D418" s="40">
        <v>712.48333333333323</v>
      </c>
      <c r="E418" s="40">
        <v>699.11666666666645</v>
      </c>
      <c r="F418" s="40">
        <v>688.63333333333321</v>
      </c>
      <c r="G418" s="40">
        <v>675.26666666666642</v>
      </c>
      <c r="H418" s="40">
        <v>722.96666666666647</v>
      </c>
      <c r="I418" s="40">
        <v>736.33333333333326</v>
      </c>
      <c r="J418" s="40">
        <v>746.81666666666649</v>
      </c>
      <c r="K418" s="31">
        <v>725.85</v>
      </c>
      <c r="L418" s="31">
        <v>702</v>
      </c>
      <c r="M418" s="31">
        <v>1.56335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78.95</v>
      </c>
      <c r="D419" s="40">
        <v>79.25</v>
      </c>
      <c r="E419" s="40">
        <v>78.3</v>
      </c>
      <c r="F419" s="40">
        <v>77.649999999999991</v>
      </c>
      <c r="G419" s="40">
        <v>76.699999999999989</v>
      </c>
      <c r="H419" s="40">
        <v>79.900000000000006</v>
      </c>
      <c r="I419" s="40">
        <v>80.849999999999994</v>
      </c>
      <c r="J419" s="40">
        <v>81.500000000000014</v>
      </c>
      <c r="K419" s="31">
        <v>80.2</v>
      </c>
      <c r="L419" s="31">
        <v>78.599999999999994</v>
      </c>
      <c r="M419" s="31">
        <v>30.67342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109.75</v>
      </c>
      <c r="D420" s="40">
        <v>110.33333333333333</v>
      </c>
      <c r="E420" s="40">
        <v>107.96666666666665</v>
      </c>
      <c r="F420" s="40">
        <v>106.18333333333332</v>
      </c>
      <c r="G420" s="40">
        <v>103.81666666666665</v>
      </c>
      <c r="H420" s="40">
        <v>112.11666666666666</v>
      </c>
      <c r="I420" s="40">
        <v>114.48333333333333</v>
      </c>
      <c r="J420" s="40">
        <v>116.26666666666667</v>
      </c>
      <c r="K420" s="31">
        <v>112.7</v>
      </c>
      <c r="L420" s="31">
        <v>108.55</v>
      </c>
      <c r="M420" s="31">
        <v>1.82846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429.1</v>
      </c>
      <c r="D421" s="40">
        <v>429.73333333333335</v>
      </c>
      <c r="E421" s="40">
        <v>427.66666666666669</v>
      </c>
      <c r="F421" s="40">
        <v>426.23333333333335</v>
      </c>
      <c r="G421" s="40">
        <v>424.16666666666669</v>
      </c>
      <c r="H421" s="40">
        <v>431.16666666666669</v>
      </c>
      <c r="I421" s="40">
        <v>433.23333333333329</v>
      </c>
      <c r="J421" s="40">
        <v>434.66666666666669</v>
      </c>
      <c r="K421" s="31">
        <v>431.8</v>
      </c>
      <c r="L421" s="31">
        <v>428.3</v>
      </c>
      <c r="M421" s="31">
        <v>128.31125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125.35</v>
      </c>
      <c r="D422" s="40">
        <v>125.63333333333333</v>
      </c>
      <c r="E422" s="40">
        <v>124.01666666666665</v>
      </c>
      <c r="F422" s="40">
        <v>122.68333333333332</v>
      </c>
      <c r="G422" s="40">
        <v>121.06666666666665</v>
      </c>
      <c r="H422" s="40">
        <v>126.96666666666665</v>
      </c>
      <c r="I422" s="40">
        <v>128.58333333333331</v>
      </c>
      <c r="J422" s="40">
        <v>129.91666666666666</v>
      </c>
      <c r="K422" s="31">
        <v>127.25</v>
      </c>
      <c r="L422" s="31">
        <v>124.3</v>
      </c>
      <c r="M422" s="31">
        <v>223.03326999999999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272.2</v>
      </c>
      <c r="D423" s="40">
        <v>271.66666666666669</v>
      </c>
      <c r="E423" s="40">
        <v>268.83333333333337</v>
      </c>
      <c r="F423" s="40">
        <v>265.4666666666667</v>
      </c>
      <c r="G423" s="40">
        <v>262.63333333333338</v>
      </c>
      <c r="H423" s="40">
        <v>275.03333333333336</v>
      </c>
      <c r="I423" s="40">
        <v>277.86666666666673</v>
      </c>
      <c r="J423" s="40">
        <v>281.23333333333335</v>
      </c>
      <c r="K423" s="31">
        <v>274.5</v>
      </c>
      <c r="L423" s="31">
        <v>268.3</v>
      </c>
      <c r="M423" s="31">
        <v>7.5615800000000002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289.14999999999998</v>
      </c>
      <c r="D424" s="40">
        <v>289.01666666666665</v>
      </c>
      <c r="E424" s="40">
        <v>284.5333333333333</v>
      </c>
      <c r="F424" s="40">
        <v>279.91666666666663</v>
      </c>
      <c r="G424" s="40">
        <v>275.43333333333328</v>
      </c>
      <c r="H424" s="40">
        <v>293.63333333333333</v>
      </c>
      <c r="I424" s="40">
        <v>298.11666666666667</v>
      </c>
      <c r="J424" s="40">
        <v>302.73333333333335</v>
      </c>
      <c r="K424" s="31">
        <v>293.5</v>
      </c>
      <c r="L424" s="31">
        <v>284.39999999999998</v>
      </c>
      <c r="M424" s="31">
        <v>6.90543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794.6</v>
      </c>
      <c r="D425" s="40">
        <v>797.4</v>
      </c>
      <c r="E425" s="40">
        <v>785</v>
      </c>
      <c r="F425" s="40">
        <v>775.4</v>
      </c>
      <c r="G425" s="40">
        <v>763</v>
      </c>
      <c r="H425" s="40">
        <v>807</v>
      </c>
      <c r="I425" s="40">
        <v>819.39999999999986</v>
      </c>
      <c r="J425" s="40">
        <v>829</v>
      </c>
      <c r="K425" s="31">
        <v>809.8</v>
      </c>
      <c r="L425" s="31">
        <v>787.8</v>
      </c>
      <c r="M425" s="31">
        <v>10.341760000000001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768.65</v>
      </c>
      <c r="D426" s="40">
        <v>765.88333333333333</v>
      </c>
      <c r="E426" s="40">
        <v>756.76666666666665</v>
      </c>
      <c r="F426" s="40">
        <v>744.88333333333333</v>
      </c>
      <c r="G426" s="40">
        <v>735.76666666666665</v>
      </c>
      <c r="H426" s="40">
        <v>777.76666666666665</v>
      </c>
      <c r="I426" s="40">
        <v>786.88333333333321</v>
      </c>
      <c r="J426" s="40">
        <v>798.76666666666665</v>
      </c>
      <c r="K426" s="31">
        <v>775</v>
      </c>
      <c r="L426" s="31">
        <v>754</v>
      </c>
      <c r="M426" s="31">
        <v>2.6436099999999998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436</v>
      </c>
      <c r="D427" s="40">
        <v>431.34999999999997</v>
      </c>
      <c r="E427" s="40">
        <v>420.69999999999993</v>
      </c>
      <c r="F427" s="40">
        <v>405.4</v>
      </c>
      <c r="G427" s="40">
        <v>394.74999999999994</v>
      </c>
      <c r="H427" s="40">
        <v>446.64999999999992</v>
      </c>
      <c r="I427" s="40">
        <v>457.2999999999999</v>
      </c>
      <c r="J427" s="40">
        <v>472.59999999999991</v>
      </c>
      <c r="K427" s="31">
        <v>442</v>
      </c>
      <c r="L427" s="31">
        <v>416.05</v>
      </c>
      <c r="M427" s="31">
        <v>12.596220000000001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249.2</v>
      </c>
      <c r="D428" s="40">
        <v>248.4</v>
      </c>
      <c r="E428" s="40">
        <v>245.8</v>
      </c>
      <c r="F428" s="40">
        <v>242.4</v>
      </c>
      <c r="G428" s="40">
        <v>239.8</v>
      </c>
      <c r="H428" s="40">
        <v>251.8</v>
      </c>
      <c r="I428" s="40">
        <v>254.39999999999998</v>
      </c>
      <c r="J428" s="40">
        <v>257.8</v>
      </c>
      <c r="K428" s="31">
        <v>251</v>
      </c>
      <c r="L428" s="31">
        <v>245</v>
      </c>
      <c r="M428" s="31">
        <v>13.049239999999999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683</v>
      </c>
      <c r="D429" s="40">
        <v>680.44999999999993</v>
      </c>
      <c r="E429" s="40">
        <v>671.54999999999984</v>
      </c>
      <c r="F429" s="40">
        <v>660.09999999999991</v>
      </c>
      <c r="G429" s="40">
        <v>651.19999999999982</v>
      </c>
      <c r="H429" s="40">
        <v>691.89999999999986</v>
      </c>
      <c r="I429" s="40">
        <v>700.8</v>
      </c>
      <c r="J429" s="40">
        <v>712.24999999999989</v>
      </c>
      <c r="K429" s="31">
        <v>689.35</v>
      </c>
      <c r="L429" s="31">
        <v>669</v>
      </c>
      <c r="M429" s="31">
        <v>77.44032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521.25</v>
      </c>
      <c r="D430" s="40">
        <v>523.51666666666677</v>
      </c>
      <c r="E430" s="40">
        <v>517.63333333333355</v>
      </c>
      <c r="F430" s="40">
        <v>514.01666666666677</v>
      </c>
      <c r="G430" s="40">
        <v>508.13333333333355</v>
      </c>
      <c r="H430" s="40">
        <v>527.13333333333355</v>
      </c>
      <c r="I430" s="40">
        <v>533.01666666666677</v>
      </c>
      <c r="J430" s="40">
        <v>536.63333333333355</v>
      </c>
      <c r="K430" s="31">
        <v>529.4</v>
      </c>
      <c r="L430" s="31">
        <v>519.9</v>
      </c>
      <c r="M430" s="31">
        <v>12.108269999999999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3691.15</v>
      </c>
      <c r="D431" s="40">
        <v>3632.6666666666665</v>
      </c>
      <c r="E431" s="40">
        <v>3555.333333333333</v>
      </c>
      <c r="F431" s="40">
        <v>3419.5166666666664</v>
      </c>
      <c r="G431" s="40">
        <v>3342.1833333333329</v>
      </c>
      <c r="H431" s="40">
        <v>3768.4833333333331</v>
      </c>
      <c r="I431" s="40">
        <v>3845.8166666666662</v>
      </c>
      <c r="J431" s="40">
        <v>3981.6333333333332</v>
      </c>
      <c r="K431" s="31">
        <v>3710</v>
      </c>
      <c r="L431" s="31">
        <v>3496.85</v>
      </c>
      <c r="M431" s="31">
        <v>0.22808999999999999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2664.85</v>
      </c>
      <c r="D432" s="40">
        <v>2682.7666666666669</v>
      </c>
      <c r="E432" s="40">
        <v>2636.5333333333338</v>
      </c>
      <c r="F432" s="40">
        <v>2608.2166666666667</v>
      </c>
      <c r="G432" s="40">
        <v>2561.9833333333336</v>
      </c>
      <c r="H432" s="40">
        <v>2711.0833333333339</v>
      </c>
      <c r="I432" s="40">
        <v>2757.3166666666666</v>
      </c>
      <c r="J432" s="40">
        <v>2785.6333333333341</v>
      </c>
      <c r="K432" s="31">
        <v>2729</v>
      </c>
      <c r="L432" s="31">
        <v>2654.45</v>
      </c>
      <c r="M432" s="31">
        <v>0.17186000000000001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798.25</v>
      </c>
      <c r="D433" s="40">
        <v>793.63333333333333</v>
      </c>
      <c r="E433" s="40">
        <v>787.61666666666667</v>
      </c>
      <c r="F433" s="40">
        <v>776.98333333333335</v>
      </c>
      <c r="G433" s="40">
        <v>770.9666666666667</v>
      </c>
      <c r="H433" s="40">
        <v>804.26666666666665</v>
      </c>
      <c r="I433" s="40">
        <v>810.2833333333333</v>
      </c>
      <c r="J433" s="40">
        <v>820.91666666666663</v>
      </c>
      <c r="K433" s="31">
        <v>799.65</v>
      </c>
      <c r="L433" s="31">
        <v>783</v>
      </c>
      <c r="M433" s="31">
        <v>0.33556999999999998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358.9</v>
      </c>
      <c r="D434" s="40">
        <v>363.98333333333329</v>
      </c>
      <c r="E434" s="40">
        <v>348.76666666666659</v>
      </c>
      <c r="F434" s="40">
        <v>338.63333333333333</v>
      </c>
      <c r="G434" s="40">
        <v>323.41666666666663</v>
      </c>
      <c r="H434" s="40">
        <v>374.11666666666656</v>
      </c>
      <c r="I434" s="40">
        <v>389.33333333333326</v>
      </c>
      <c r="J434" s="40">
        <v>399.46666666666653</v>
      </c>
      <c r="K434" s="31">
        <v>379.2</v>
      </c>
      <c r="L434" s="31">
        <v>353.85</v>
      </c>
      <c r="M434" s="31">
        <v>61.260539999999999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294.55</v>
      </c>
      <c r="D435" s="40">
        <v>296.51666666666671</v>
      </c>
      <c r="E435" s="40">
        <v>290.13333333333344</v>
      </c>
      <c r="F435" s="40">
        <v>285.71666666666675</v>
      </c>
      <c r="G435" s="40">
        <v>279.33333333333348</v>
      </c>
      <c r="H435" s="40">
        <v>300.93333333333339</v>
      </c>
      <c r="I435" s="40">
        <v>307.31666666666672</v>
      </c>
      <c r="J435" s="40">
        <v>311.73333333333335</v>
      </c>
      <c r="K435" s="31">
        <v>302.89999999999998</v>
      </c>
      <c r="L435" s="31">
        <v>292.10000000000002</v>
      </c>
      <c r="M435" s="31">
        <v>5.4336500000000001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2153.3000000000002</v>
      </c>
      <c r="D436" s="40">
        <v>2153.1666666666665</v>
      </c>
      <c r="E436" s="40">
        <v>2145.333333333333</v>
      </c>
      <c r="F436" s="40">
        <v>2137.3666666666663</v>
      </c>
      <c r="G436" s="40">
        <v>2129.5333333333328</v>
      </c>
      <c r="H436" s="40">
        <v>2161.1333333333332</v>
      </c>
      <c r="I436" s="40">
        <v>2168.9666666666662</v>
      </c>
      <c r="J436" s="40">
        <v>2176.9333333333334</v>
      </c>
      <c r="K436" s="31">
        <v>2161</v>
      </c>
      <c r="L436" s="31">
        <v>2145.1999999999998</v>
      </c>
      <c r="M436" s="31">
        <v>0.37419000000000002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751.4</v>
      </c>
      <c r="D437" s="40">
        <v>744.21666666666658</v>
      </c>
      <c r="E437" s="40">
        <v>730.48333333333312</v>
      </c>
      <c r="F437" s="40">
        <v>709.56666666666649</v>
      </c>
      <c r="G437" s="40">
        <v>695.83333333333303</v>
      </c>
      <c r="H437" s="40">
        <v>765.13333333333321</v>
      </c>
      <c r="I437" s="40">
        <v>778.86666666666656</v>
      </c>
      <c r="J437" s="40">
        <v>799.7833333333333</v>
      </c>
      <c r="K437" s="31">
        <v>757.95</v>
      </c>
      <c r="L437" s="31">
        <v>723.3</v>
      </c>
      <c r="M437" s="31">
        <v>1.5573300000000001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468.35</v>
      </c>
      <c r="D438" s="40">
        <v>470.58333333333331</v>
      </c>
      <c r="E438" s="40">
        <v>465.66666666666663</v>
      </c>
      <c r="F438" s="40">
        <v>462.98333333333329</v>
      </c>
      <c r="G438" s="40">
        <v>458.06666666666661</v>
      </c>
      <c r="H438" s="40">
        <v>473.26666666666665</v>
      </c>
      <c r="I438" s="40">
        <v>478.18333333333328</v>
      </c>
      <c r="J438" s="40">
        <v>480.86666666666667</v>
      </c>
      <c r="K438" s="31">
        <v>475.5</v>
      </c>
      <c r="L438" s="31">
        <v>467.9</v>
      </c>
      <c r="M438" s="31">
        <v>1.05844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8</v>
      </c>
      <c r="D439" s="40">
        <v>8.1</v>
      </c>
      <c r="E439" s="40">
        <v>7.7999999999999989</v>
      </c>
      <c r="F439" s="40">
        <v>7.6</v>
      </c>
      <c r="G439" s="40">
        <v>7.2999999999999989</v>
      </c>
      <c r="H439" s="40">
        <v>8.2999999999999989</v>
      </c>
      <c r="I439" s="40">
        <v>8.6</v>
      </c>
      <c r="J439" s="40">
        <v>8.7999999999999989</v>
      </c>
      <c r="K439" s="31">
        <v>8.4</v>
      </c>
      <c r="L439" s="31">
        <v>7.9</v>
      </c>
      <c r="M439" s="31">
        <v>434.29329000000001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141.80000000000001</v>
      </c>
      <c r="D440" s="40">
        <v>142.61666666666667</v>
      </c>
      <c r="E440" s="40">
        <v>139.23333333333335</v>
      </c>
      <c r="F440" s="40">
        <v>136.66666666666669</v>
      </c>
      <c r="G440" s="40">
        <v>133.28333333333336</v>
      </c>
      <c r="H440" s="40">
        <v>145.18333333333334</v>
      </c>
      <c r="I440" s="40">
        <v>148.56666666666666</v>
      </c>
      <c r="J440" s="40">
        <v>151.13333333333333</v>
      </c>
      <c r="K440" s="31">
        <v>146</v>
      </c>
      <c r="L440" s="31">
        <v>140.05000000000001</v>
      </c>
      <c r="M440" s="31">
        <v>2.8630399999999998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1059.05</v>
      </c>
      <c r="D441" s="40">
        <v>1059.8500000000001</v>
      </c>
      <c r="E441" s="40">
        <v>1049.7000000000003</v>
      </c>
      <c r="F441" s="40">
        <v>1040.3500000000001</v>
      </c>
      <c r="G441" s="40">
        <v>1030.2000000000003</v>
      </c>
      <c r="H441" s="40">
        <v>1069.2000000000003</v>
      </c>
      <c r="I441" s="40">
        <v>1079.3500000000004</v>
      </c>
      <c r="J441" s="40">
        <v>1088.7000000000003</v>
      </c>
      <c r="K441" s="31">
        <v>1070</v>
      </c>
      <c r="L441" s="31">
        <v>1050.5</v>
      </c>
      <c r="M441" s="31">
        <v>0.71277999999999997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583.85</v>
      </c>
      <c r="D442" s="40">
        <v>581.38333333333333</v>
      </c>
      <c r="E442" s="40">
        <v>577.61666666666667</v>
      </c>
      <c r="F442" s="40">
        <v>571.38333333333333</v>
      </c>
      <c r="G442" s="40">
        <v>567.61666666666667</v>
      </c>
      <c r="H442" s="40">
        <v>587.61666666666667</v>
      </c>
      <c r="I442" s="40">
        <v>591.38333333333333</v>
      </c>
      <c r="J442" s="40">
        <v>597.61666666666667</v>
      </c>
      <c r="K442" s="31">
        <v>585.15</v>
      </c>
      <c r="L442" s="31">
        <v>575.15</v>
      </c>
      <c r="M442" s="31">
        <v>4.9078799999999996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1452.5</v>
      </c>
      <c r="D443" s="40">
        <v>1459.5666666666666</v>
      </c>
      <c r="E443" s="40">
        <v>1433.1833333333332</v>
      </c>
      <c r="F443" s="40">
        <v>1413.8666666666666</v>
      </c>
      <c r="G443" s="40">
        <v>1387.4833333333331</v>
      </c>
      <c r="H443" s="40">
        <v>1478.8833333333332</v>
      </c>
      <c r="I443" s="40">
        <v>1505.2666666666664</v>
      </c>
      <c r="J443" s="40">
        <v>1524.5833333333333</v>
      </c>
      <c r="K443" s="31">
        <v>1485.95</v>
      </c>
      <c r="L443" s="31">
        <v>1440.25</v>
      </c>
      <c r="M443" s="31">
        <v>0.25803999999999999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605.29999999999995</v>
      </c>
      <c r="D444" s="40">
        <v>608.4</v>
      </c>
      <c r="E444" s="40">
        <v>598.79999999999995</v>
      </c>
      <c r="F444" s="40">
        <v>592.29999999999995</v>
      </c>
      <c r="G444" s="40">
        <v>582.69999999999993</v>
      </c>
      <c r="H444" s="40">
        <v>614.9</v>
      </c>
      <c r="I444" s="40">
        <v>624.50000000000011</v>
      </c>
      <c r="J444" s="40">
        <v>631</v>
      </c>
      <c r="K444" s="31">
        <v>618</v>
      </c>
      <c r="L444" s="31">
        <v>601.9</v>
      </c>
      <c r="M444" s="31">
        <v>0.71445999999999998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9284.15</v>
      </c>
      <c r="D445" s="40">
        <v>9280.1833333333325</v>
      </c>
      <c r="E445" s="40">
        <v>9204.0666666666657</v>
      </c>
      <c r="F445" s="40">
        <v>9123.9833333333336</v>
      </c>
      <c r="G445" s="40">
        <v>9047.8666666666668</v>
      </c>
      <c r="H445" s="40">
        <v>9360.2666666666646</v>
      </c>
      <c r="I445" s="40">
        <v>9436.3833333333296</v>
      </c>
      <c r="J445" s="40">
        <v>9516.4666666666635</v>
      </c>
      <c r="K445" s="31">
        <v>9356.2999999999993</v>
      </c>
      <c r="L445" s="31">
        <v>9200.1</v>
      </c>
      <c r="M445" s="31">
        <v>2.6700000000000002E-2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40.6</v>
      </c>
      <c r="D446" s="40">
        <v>41.033333333333339</v>
      </c>
      <c r="E446" s="40">
        <v>39.76666666666668</v>
      </c>
      <c r="F446" s="40">
        <v>38.933333333333344</v>
      </c>
      <c r="G446" s="40">
        <v>37.666666666666686</v>
      </c>
      <c r="H446" s="40">
        <v>41.866666666666674</v>
      </c>
      <c r="I446" s="40">
        <v>43.13333333333334</v>
      </c>
      <c r="J446" s="40">
        <v>43.966666666666669</v>
      </c>
      <c r="K446" s="31">
        <v>42.3</v>
      </c>
      <c r="L446" s="31">
        <v>40.200000000000003</v>
      </c>
      <c r="M446" s="31">
        <v>105.79965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610</v>
      </c>
      <c r="D447" s="40">
        <v>606.88333333333333</v>
      </c>
      <c r="E447" s="40">
        <v>602.76666666666665</v>
      </c>
      <c r="F447" s="40">
        <v>595.5333333333333</v>
      </c>
      <c r="G447" s="40">
        <v>591.41666666666663</v>
      </c>
      <c r="H447" s="40">
        <v>614.11666666666667</v>
      </c>
      <c r="I447" s="40">
        <v>618.23333333333323</v>
      </c>
      <c r="J447" s="40">
        <v>625.4666666666667</v>
      </c>
      <c r="K447" s="31">
        <v>611</v>
      </c>
      <c r="L447" s="31">
        <v>599.65</v>
      </c>
      <c r="M447" s="31">
        <v>20.050830000000001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930.75</v>
      </c>
      <c r="D448" s="40">
        <v>921.44999999999993</v>
      </c>
      <c r="E448" s="40">
        <v>912.14999999999986</v>
      </c>
      <c r="F448" s="40">
        <v>893.55</v>
      </c>
      <c r="G448" s="40">
        <v>884.24999999999989</v>
      </c>
      <c r="H448" s="40">
        <v>940.04999999999984</v>
      </c>
      <c r="I448" s="40">
        <v>949.3499999999998</v>
      </c>
      <c r="J448" s="40">
        <v>967.94999999999982</v>
      </c>
      <c r="K448" s="31">
        <v>930.75</v>
      </c>
      <c r="L448" s="31">
        <v>902.85</v>
      </c>
      <c r="M448" s="31">
        <v>2.48848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19262</v>
      </c>
      <c r="D449" s="40">
        <v>19385.683333333334</v>
      </c>
      <c r="E449" s="40">
        <v>18831.366666666669</v>
      </c>
      <c r="F449" s="40">
        <v>18400.733333333334</v>
      </c>
      <c r="G449" s="40">
        <v>17846.416666666668</v>
      </c>
      <c r="H449" s="40">
        <v>19816.316666666669</v>
      </c>
      <c r="I449" s="40">
        <v>20370.633333333335</v>
      </c>
      <c r="J449" s="40">
        <v>20801.26666666667</v>
      </c>
      <c r="K449" s="31">
        <v>19940</v>
      </c>
      <c r="L449" s="31">
        <v>18955.05</v>
      </c>
      <c r="M449" s="31">
        <v>6.9239999999999996E-2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782.95</v>
      </c>
      <c r="D450" s="40">
        <v>780.11666666666679</v>
      </c>
      <c r="E450" s="40">
        <v>775.13333333333355</v>
      </c>
      <c r="F450" s="40">
        <v>767.31666666666672</v>
      </c>
      <c r="G450" s="40">
        <v>762.33333333333348</v>
      </c>
      <c r="H450" s="40">
        <v>787.93333333333362</v>
      </c>
      <c r="I450" s="40">
        <v>792.91666666666674</v>
      </c>
      <c r="J450" s="40">
        <v>800.73333333333369</v>
      </c>
      <c r="K450" s="31">
        <v>785.1</v>
      </c>
      <c r="L450" s="31">
        <v>772.3</v>
      </c>
      <c r="M450" s="31">
        <v>19.011150000000001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192.2</v>
      </c>
      <c r="D451" s="40">
        <v>190.7833333333333</v>
      </c>
      <c r="E451" s="40">
        <v>187.61666666666662</v>
      </c>
      <c r="F451" s="40">
        <v>183.0333333333333</v>
      </c>
      <c r="G451" s="40">
        <v>179.86666666666662</v>
      </c>
      <c r="H451" s="40">
        <v>195.36666666666662</v>
      </c>
      <c r="I451" s="40">
        <v>198.5333333333333</v>
      </c>
      <c r="J451" s="40">
        <v>203.11666666666662</v>
      </c>
      <c r="K451" s="31">
        <v>193.95</v>
      </c>
      <c r="L451" s="31">
        <v>186.2</v>
      </c>
      <c r="M451" s="31">
        <v>34.402700000000003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1359.8</v>
      </c>
      <c r="D452" s="40">
        <v>1357.9333333333334</v>
      </c>
      <c r="E452" s="40">
        <v>1347.8666666666668</v>
      </c>
      <c r="F452" s="40">
        <v>1335.9333333333334</v>
      </c>
      <c r="G452" s="40">
        <v>1325.8666666666668</v>
      </c>
      <c r="H452" s="40">
        <v>1369.8666666666668</v>
      </c>
      <c r="I452" s="40">
        <v>1379.9333333333334</v>
      </c>
      <c r="J452" s="40">
        <v>1391.8666666666668</v>
      </c>
      <c r="K452" s="31">
        <v>1368</v>
      </c>
      <c r="L452" s="31">
        <v>1346</v>
      </c>
      <c r="M452" s="31">
        <v>2.0041099999999998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3187.55</v>
      </c>
      <c r="D453" s="40">
        <v>3192.1833333333329</v>
      </c>
      <c r="E453" s="40">
        <v>3170.3666666666659</v>
      </c>
      <c r="F453" s="40">
        <v>3153.1833333333329</v>
      </c>
      <c r="G453" s="40">
        <v>3131.3666666666659</v>
      </c>
      <c r="H453" s="40">
        <v>3209.3666666666659</v>
      </c>
      <c r="I453" s="40">
        <v>3231.1833333333325</v>
      </c>
      <c r="J453" s="40">
        <v>3248.3666666666659</v>
      </c>
      <c r="K453" s="31">
        <v>3214</v>
      </c>
      <c r="L453" s="31">
        <v>3175</v>
      </c>
      <c r="M453" s="31">
        <v>18.093389999999999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772.85</v>
      </c>
      <c r="D454" s="40">
        <v>773.48333333333323</v>
      </c>
      <c r="E454" s="40">
        <v>766.06666666666649</v>
      </c>
      <c r="F454" s="40">
        <v>759.2833333333333</v>
      </c>
      <c r="G454" s="40">
        <v>751.86666666666656</v>
      </c>
      <c r="H454" s="40">
        <v>780.26666666666642</v>
      </c>
      <c r="I454" s="40">
        <v>787.68333333333317</v>
      </c>
      <c r="J454" s="40">
        <v>794.46666666666636</v>
      </c>
      <c r="K454" s="31">
        <v>780.9</v>
      </c>
      <c r="L454" s="31">
        <v>766.7</v>
      </c>
      <c r="M454" s="31">
        <v>15.00414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4307.6499999999996</v>
      </c>
      <c r="D455" s="40">
        <v>4323.8666666666659</v>
      </c>
      <c r="E455" s="40">
        <v>4274.7833333333319</v>
      </c>
      <c r="F455" s="40">
        <v>4241.9166666666661</v>
      </c>
      <c r="G455" s="40">
        <v>4192.8333333333321</v>
      </c>
      <c r="H455" s="40">
        <v>4356.7333333333318</v>
      </c>
      <c r="I455" s="40">
        <v>4405.8166666666657</v>
      </c>
      <c r="J455" s="40">
        <v>4438.6833333333316</v>
      </c>
      <c r="K455" s="31">
        <v>4372.95</v>
      </c>
      <c r="L455" s="31">
        <v>4291</v>
      </c>
      <c r="M455" s="31">
        <v>1.6122399999999999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1165.0999999999999</v>
      </c>
      <c r="D456" s="40">
        <v>1159.3166666666666</v>
      </c>
      <c r="E456" s="40">
        <v>1143.6333333333332</v>
      </c>
      <c r="F456" s="40">
        <v>1122.1666666666665</v>
      </c>
      <c r="G456" s="40">
        <v>1106.4833333333331</v>
      </c>
      <c r="H456" s="40">
        <v>1180.7833333333333</v>
      </c>
      <c r="I456" s="40">
        <v>1196.4666666666667</v>
      </c>
      <c r="J456" s="40">
        <v>1217.9333333333334</v>
      </c>
      <c r="K456" s="31">
        <v>1175</v>
      </c>
      <c r="L456" s="31">
        <v>1137.8499999999999</v>
      </c>
      <c r="M456" s="31">
        <v>0.63061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145.19999999999999</v>
      </c>
      <c r="D457" s="40">
        <v>144.41666666666666</v>
      </c>
      <c r="E457" s="40">
        <v>143.2833333333333</v>
      </c>
      <c r="F457" s="40">
        <v>141.36666666666665</v>
      </c>
      <c r="G457" s="40">
        <v>140.23333333333329</v>
      </c>
      <c r="H457" s="40">
        <v>146.33333333333331</v>
      </c>
      <c r="I457" s="40">
        <v>147.4666666666667</v>
      </c>
      <c r="J457" s="40">
        <v>149.38333333333333</v>
      </c>
      <c r="K457" s="31">
        <v>145.55000000000001</v>
      </c>
      <c r="L457" s="31">
        <v>142.5</v>
      </c>
      <c r="M457" s="31">
        <v>16.114650000000001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310.95</v>
      </c>
      <c r="D458" s="40">
        <v>310.45</v>
      </c>
      <c r="E458" s="40">
        <v>308.64999999999998</v>
      </c>
      <c r="F458" s="40">
        <v>306.34999999999997</v>
      </c>
      <c r="G458" s="40">
        <v>304.54999999999995</v>
      </c>
      <c r="H458" s="40">
        <v>312.75</v>
      </c>
      <c r="I458" s="40">
        <v>314.55000000000007</v>
      </c>
      <c r="J458" s="40">
        <v>316.85000000000002</v>
      </c>
      <c r="K458" s="31">
        <v>312.25</v>
      </c>
      <c r="L458" s="31">
        <v>308.14999999999998</v>
      </c>
      <c r="M458" s="31">
        <v>257.36308000000002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124.05</v>
      </c>
      <c r="D459" s="40">
        <v>124.08333333333333</v>
      </c>
      <c r="E459" s="40">
        <v>122.91666666666666</v>
      </c>
      <c r="F459" s="40">
        <v>121.78333333333333</v>
      </c>
      <c r="G459" s="40">
        <v>120.61666666666666</v>
      </c>
      <c r="H459" s="40">
        <v>125.21666666666665</v>
      </c>
      <c r="I459" s="40">
        <v>126.38333333333331</v>
      </c>
      <c r="J459" s="40">
        <v>127.51666666666665</v>
      </c>
      <c r="K459" s="31">
        <v>125.25</v>
      </c>
      <c r="L459" s="31">
        <v>122.95</v>
      </c>
      <c r="M459" s="31">
        <v>193.16578000000001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1228.75</v>
      </c>
      <c r="D460" s="40">
        <v>1231.7666666666667</v>
      </c>
      <c r="E460" s="40">
        <v>1220.0833333333333</v>
      </c>
      <c r="F460" s="40">
        <v>1211.4166666666665</v>
      </c>
      <c r="G460" s="40">
        <v>1199.7333333333331</v>
      </c>
      <c r="H460" s="40">
        <v>1240.4333333333334</v>
      </c>
      <c r="I460" s="40">
        <v>1252.1166666666668</v>
      </c>
      <c r="J460" s="40">
        <v>1260.7833333333335</v>
      </c>
      <c r="K460" s="31">
        <v>1243.45</v>
      </c>
      <c r="L460" s="31">
        <v>1223.0999999999999</v>
      </c>
      <c r="M460" s="31">
        <v>79.155280000000005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3762.25</v>
      </c>
      <c r="D461" s="40">
        <v>3768.4166666666665</v>
      </c>
      <c r="E461" s="40">
        <v>3693.833333333333</v>
      </c>
      <c r="F461" s="40">
        <v>3625.4166666666665</v>
      </c>
      <c r="G461" s="40">
        <v>3550.833333333333</v>
      </c>
      <c r="H461" s="40">
        <v>3836.833333333333</v>
      </c>
      <c r="I461" s="40">
        <v>3911.4166666666661</v>
      </c>
      <c r="J461" s="40">
        <v>3979.833333333333</v>
      </c>
      <c r="K461" s="31">
        <v>3843</v>
      </c>
      <c r="L461" s="31">
        <v>3700</v>
      </c>
      <c r="M461" s="31">
        <v>0.15808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1050.1500000000001</v>
      </c>
      <c r="D462" s="40">
        <v>1053.3833333333334</v>
      </c>
      <c r="E462" s="40">
        <v>1044.7666666666669</v>
      </c>
      <c r="F462" s="40">
        <v>1039.3833333333334</v>
      </c>
      <c r="G462" s="40">
        <v>1030.7666666666669</v>
      </c>
      <c r="H462" s="40">
        <v>1058.7666666666669</v>
      </c>
      <c r="I462" s="40">
        <v>1067.3833333333332</v>
      </c>
      <c r="J462" s="40">
        <v>1072.7666666666669</v>
      </c>
      <c r="K462" s="31">
        <v>1062</v>
      </c>
      <c r="L462" s="31">
        <v>1048</v>
      </c>
      <c r="M462" s="31">
        <v>19.08081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167.15</v>
      </c>
      <c r="D463" s="40">
        <v>167.85</v>
      </c>
      <c r="E463" s="40">
        <v>163.79999999999998</v>
      </c>
      <c r="F463" s="40">
        <v>160.44999999999999</v>
      </c>
      <c r="G463" s="40">
        <v>156.39999999999998</v>
      </c>
      <c r="H463" s="40">
        <v>171.2</v>
      </c>
      <c r="I463" s="40">
        <v>175.25</v>
      </c>
      <c r="J463" s="40">
        <v>178.6</v>
      </c>
      <c r="K463" s="31">
        <v>171.9</v>
      </c>
      <c r="L463" s="31">
        <v>164.5</v>
      </c>
      <c r="M463" s="31">
        <v>6.8752000000000004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1110.55</v>
      </c>
      <c r="D464" s="40">
        <v>1108.3333333333333</v>
      </c>
      <c r="E464" s="40">
        <v>1102.2166666666665</v>
      </c>
      <c r="F464" s="40">
        <v>1093.8833333333332</v>
      </c>
      <c r="G464" s="40">
        <v>1087.7666666666664</v>
      </c>
      <c r="H464" s="40">
        <v>1116.6666666666665</v>
      </c>
      <c r="I464" s="40">
        <v>1122.7833333333333</v>
      </c>
      <c r="J464" s="40">
        <v>1131.1166666666666</v>
      </c>
      <c r="K464" s="31">
        <v>1114.45</v>
      </c>
      <c r="L464" s="31">
        <v>1100</v>
      </c>
      <c r="M464" s="31">
        <v>2.9813000000000001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1425.3</v>
      </c>
      <c r="D465" s="40">
        <v>1431.7666666666667</v>
      </c>
      <c r="E465" s="40">
        <v>1414.5833333333333</v>
      </c>
      <c r="F465" s="40">
        <v>1403.8666666666666</v>
      </c>
      <c r="G465" s="40">
        <v>1386.6833333333332</v>
      </c>
      <c r="H465" s="40">
        <v>1442.4833333333333</v>
      </c>
      <c r="I465" s="40">
        <v>1459.6666666666667</v>
      </c>
      <c r="J465" s="40">
        <v>1470.3833333333334</v>
      </c>
      <c r="K465" s="31">
        <v>1448.95</v>
      </c>
      <c r="L465" s="31">
        <v>1421.05</v>
      </c>
      <c r="M465" s="31">
        <v>0.85719000000000001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1356.3</v>
      </c>
      <c r="D466" s="40">
        <v>1356.1333333333334</v>
      </c>
      <c r="E466" s="40">
        <v>1342.5666666666668</v>
      </c>
      <c r="F466" s="40">
        <v>1328.8333333333335</v>
      </c>
      <c r="G466" s="40">
        <v>1315.2666666666669</v>
      </c>
      <c r="H466" s="40">
        <v>1369.8666666666668</v>
      </c>
      <c r="I466" s="40">
        <v>1383.4333333333334</v>
      </c>
      <c r="J466" s="40">
        <v>1397.1666666666667</v>
      </c>
      <c r="K466" s="31">
        <v>1369.7</v>
      </c>
      <c r="L466" s="31">
        <v>1342.4</v>
      </c>
      <c r="M466" s="31">
        <v>4.7850599999999996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1498</v>
      </c>
      <c r="D467" s="40">
        <v>1506.1000000000001</v>
      </c>
      <c r="E467" s="40">
        <v>1481.2000000000003</v>
      </c>
      <c r="F467" s="40">
        <v>1464.4</v>
      </c>
      <c r="G467" s="40">
        <v>1439.5000000000002</v>
      </c>
      <c r="H467" s="40">
        <v>1522.9000000000003</v>
      </c>
      <c r="I467" s="40">
        <v>1547.8000000000004</v>
      </c>
      <c r="J467" s="40">
        <v>1564.6000000000004</v>
      </c>
      <c r="K467" s="31">
        <v>1531</v>
      </c>
      <c r="L467" s="31">
        <v>1489.3</v>
      </c>
      <c r="M467" s="31">
        <v>0.28822999999999999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1724.25</v>
      </c>
      <c r="D468" s="40">
        <v>1725.5666666666666</v>
      </c>
      <c r="E468" s="40">
        <v>1716.1333333333332</v>
      </c>
      <c r="F468" s="40">
        <v>1708.0166666666667</v>
      </c>
      <c r="G468" s="40">
        <v>1698.5833333333333</v>
      </c>
      <c r="H468" s="40">
        <v>1733.6833333333332</v>
      </c>
      <c r="I468" s="40">
        <v>1743.1166666666666</v>
      </c>
      <c r="J468" s="40">
        <v>1751.2333333333331</v>
      </c>
      <c r="K468" s="31">
        <v>1735</v>
      </c>
      <c r="L468" s="31">
        <v>1717.45</v>
      </c>
      <c r="M468" s="31">
        <v>7.9791299999999996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3015.45</v>
      </c>
      <c r="D469" s="40">
        <v>3032.85</v>
      </c>
      <c r="E469" s="40">
        <v>2980.1</v>
      </c>
      <c r="F469" s="40">
        <v>2944.75</v>
      </c>
      <c r="G469" s="40">
        <v>2892</v>
      </c>
      <c r="H469" s="40">
        <v>3068.2</v>
      </c>
      <c r="I469" s="40">
        <v>3120.95</v>
      </c>
      <c r="J469" s="40">
        <v>3156.2999999999997</v>
      </c>
      <c r="K469" s="31">
        <v>3085.6</v>
      </c>
      <c r="L469" s="31">
        <v>2997.5</v>
      </c>
      <c r="M469" s="31">
        <v>3.8424100000000001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474.65</v>
      </c>
      <c r="D470" s="40">
        <v>473.16666666666669</v>
      </c>
      <c r="E470" s="40">
        <v>469.48333333333335</v>
      </c>
      <c r="F470" s="40">
        <v>464.31666666666666</v>
      </c>
      <c r="G470" s="40">
        <v>460.63333333333333</v>
      </c>
      <c r="H470" s="40">
        <v>478.33333333333337</v>
      </c>
      <c r="I470" s="40">
        <v>482.01666666666665</v>
      </c>
      <c r="J470" s="40">
        <v>487.18333333333339</v>
      </c>
      <c r="K470" s="31">
        <v>476.85</v>
      </c>
      <c r="L470" s="31">
        <v>468</v>
      </c>
      <c r="M470" s="31">
        <v>11.314159999999999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926.8</v>
      </c>
      <c r="D471" s="40">
        <v>921.4666666666667</v>
      </c>
      <c r="E471" s="40">
        <v>906.23333333333335</v>
      </c>
      <c r="F471" s="40">
        <v>885.66666666666663</v>
      </c>
      <c r="G471" s="40">
        <v>870.43333333333328</v>
      </c>
      <c r="H471" s="40">
        <v>942.03333333333342</v>
      </c>
      <c r="I471" s="40">
        <v>957.26666666666677</v>
      </c>
      <c r="J471" s="40">
        <v>977.83333333333348</v>
      </c>
      <c r="K471" s="31">
        <v>936.7</v>
      </c>
      <c r="L471" s="31">
        <v>900.9</v>
      </c>
      <c r="M471" s="31">
        <v>8.4210200000000004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17.850000000000001</v>
      </c>
      <c r="D472" s="40">
        <v>17.866666666666667</v>
      </c>
      <c r="E472" s="40">
        <v>17.583333333333336</v>
      </c>
      <c r="F472" s="40">
        <v>17.31666666666667</v>
      </c>
      <c r="G472" s="40">
        <v>17.033333333333339</v>
      </c>
      <c r="H472" s="40">
        <v>18.133333333333333</v>
      </c>
      <c r="I472" s="40">
        <v>18.416666666666664</v>
      </c>
      <c r="J472" s="40">
        <v>18.68333333333333</v>
      </c>
      <c r="K472" s="31">
        <v>18.149999999999999</v>
      </c>
      <c r="L472" s="31">
        <v>17.600000000000001</v>
      </c>
      <c r="M472" s="31">
        <v>148.76023000000001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123.65</v>
      </c>
      <c r="D473" s="40">
        <v>123.95</v>
      </c>
      <c r="E473" s="40">
        <v>122.10000000000001</v>
      </c>
      <c r="F473" s="40">
        <v>120.55000000000001</v>
      </c>
      <c r="G473" s="40">
        <v>118.70000000000002</v>
      </c>
      <c r="H473" s="40">
        <v>125.5</v>
      </c>
      <c r="I473" s="40">
        <v>127.35</v>
      </c>
      <c r="J473" s="40">
        <v>128.89999999999998</v>
      </c>
      <c r="K473" s="31">
        <v>125.8</v>
      </c>
      <c r="L473" s="31">
        <v>122.4</v>
      </c>
      <c r="M473" s="31">
        <v>1.79156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1133.55</v>
      </c>
      <c r="D474" s="40">
        <v>1125.1833333333334</v>
      </c>
      <c r="E474" s="40">
        <v>1114.4166666666667</v>
      </c>
      <c r="F474" s="40">
        <v>1095.2833333333333</v>
      </c>
      <c r="G474" s="40">
        <v>1084.5166666666667</v>
      </c>
      <c r="H474" s="40">
        <v>1144.3166666666668</v>
      </c>
      <c r="I474" s="40">
        <v>1155.0833333333333</v>
      </c>
      <c r="J474" s="40">
        <v>1174.2166666666669</v>
      </c>
      <c r="K474" s="31">
        <v>1135.95</v>
      </c>
      <c r="L474" s="31">
        <v>1106.05</v>
      </c>
      <c r="M474" s="31">
        <v>0.70852999999999999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14.3</v>
      </c>
      <c r="D475" s="40">
        <v>14.299999999999999</v>
      </c>
      <c r="E475" s="40">
        <v>14.149999999999999</v>
      </c>
      <c r="F475" s="40">
        <v>14</v>
      </c>
      <c r="G475" s="40">
        <v>13.85</v>
      </c>
      <c r="H475" s="40">
        <v>14.449999999999998</v>
      </c>
      <c r="I475" s="40">
        <v>14.6</v>
      </c>
      <c r="J475" s="40">
        <v>14.749999999999996</v>
      </c>
      <c r="K475" s="31">
        <v>14.45</v>
      </c>
      <c r="L475" s="31">
        <v>14.15</v>
      </c>
      <c r="M475" s="31">
        <v>48.216340000000002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541.95000000000005</v>
      </c>
      <c r="D476" s="40">
        <v>549.61666666666667</v>
      </c>
      <c r="E476" s="40">
        <v>532.33333333333337</v>
      </c>
      <c r="F476" s="40">
        <v>522.7166666666667</v>
      </c>
      <c r="G476" s="40">
        <v>505.43333333333339</v>
      </c>
      <c r="H476" s="40">
        <v>559.23333333333335</v>
      </c>
      <c r="I476" s="40">
        <v>576.51666666666665</v>
      </c>
      <c r="J476" s="40">
        <v>586.13333333333333</v>
      </c>
      <c r="K476" s="31">
        <v>566.9</v>
      </c>
      <c r="L476" s="31">
        <v>540</v>
      </c>
      <c r="M476" s="31">
        <v>4.3072100000000004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831.95</v>
      </c>
      <c r="D477" s="40">
        <v>829.61666666666667</v>
      </c>
      <c r="E477" s="40">
        <v>825.43333333333339</v>
      </c>
      <c r="F477" s="40">
        <v>818.91666666666674</v>
      </c>
      <c r="G477" s="40">
        <v>814.73333333333346</v>
      </c>
      <c r="H477" s="40">
        <v>836.13333333333333</v>
      </c>
      <c r="I477" s="40">
        <v>840.31666666666649</v>
      </c>
      <c r="J477" s="40">
        <v>846.83333333333326</v>
      </c>
      <c r="K477" s="31">
        <v>833.8</v>
      </c>
      <c r="L477" s="31">
        <v>823.1</v>
      </c>
      <c r="M477" s="31">
        <v>26.104710000000001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826.4</v>
      </c>
      <c r="D478" s="40">
        <v>828.05000000000007</v>
      </c>
      <c r="E478" s="40">
        <v>817.45000000000016</v>
      </c>
      <c r="F478" s="40">
        <v>808.50000000000011</v>
      </c>
      <c r="G478" s="40">
        <v>797.9000000000002</v>
      </c>
      <c r="H478" s="40">
        <v>837.00000000000011</v>
      </c>
      <c r="I478" s="40">
        <v>847.6</v>
      </c>
      <c r="J478" s="40">
        <v>856.55000000000007</v>
      </c>
      <c r="K478" s="31">
        <v>838.65</v>
      </c>
      <c r="L478" s="31">
        <v>819.1</v>
      </c>
      <c r="M478" s="31">
        <v>4.7576099999999997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243.7</v>
      </c>
      <c r="D479" s="40">
        <v>249</v>
      </c>
      <c r="E479" s="40">
        <v>236.3</v>
      </c>
      <c r="F479" s="40">
        <v>228.9</v>
      </c>
      <c r="G479" s="40">
        <v>216.20000000000002</v>
      </c>
      <c r="H479" s="40">
        <v>256.39999999999998</v>
      </c>
      <c r="I479" s="40">
        <v>269.10000000000002</v>
      </c>
      <c r="J479" s="40">
        <v>276.5</v>
      </c>
      <c r="K479" s="31">
        <v>261.7</v>
      </c>
      <c r="L479" s="31">
        <v>241.6</v>
      </c>
      <c r="M479" s="31">
        <v>111.43165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30.85</v>
      </c>
      <c r="D480" s="40">
        <v>31.066666666666666</v>
      </c>
      <c r="E480" s="40">
        <v>30.533333333333331</v>
      </c>
      <c r="F480" s="40">
        <v>30.216666666666665</v>
      </c>
      <c r="G480" s="40">
        <v>29.68333333333333</v>
      </c>
      <c r="H480" s="40">
        <v>31.383333333333333</v>
      </c>
      <c r="I480" s="40">
        <v>31.916666666666671</v>
      </c>
      <c r="J480" s="40">
        <v>32.233333333333334</v>
      </c>
      <c r="K480" s="31">
        <v>31.6</v>
      </c>
      <c r="L480" s="31">
        <v>30.75</v>
      </c>
      <c r="M480" s="31">
        <v>158.77865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7128.85</v>
      </c>
      <c r="D481" s="40">
        <v>7123.2666666666664</v>
      </c>
      <c r="E481" s="40">
        <v>7086.5333333333328</v>
      </c>
      <c r="F481" s="40">
        <v>7044.2166666666662</v>
      </c>
      <c r="G481" s="40">
        <v>7007.4833333333327</v>
      </c>
      <c r="H481" s="40">
        <v>7165.583333333333</v>
      </c>
      <c r="I481" s="40">
        <v>7202.3166666666666</v>
      </c>
      <c r="J481" s="40">
        <v>7244.6333333333332</v>
      </c>
      <c r="K481" s="31">
        <v>7160</v>
      </c>
      <c r="L481" s="31">
        <v>7080.95</v>
      </c>
      <c r="M481" s="31">
        <v>3.7286700000000002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37</v>
      </c>
      <c r="D482" s="40">
        <v>37.066666666666663</v>
      </c>
      <c r="E482" s="40">
        <v>36.833333333333329</v>
      </c>
      <c r="F482" s="40">
        <v>36.666666666666664</v>
      </c>
      <c r="G482" s="40">
        <v>36.43333333333333</v>
      </c>
      <c r="H482" s="40">
        <v>37.233333333333327</v>
      </c>
      <c r="I482" s="40">
        <v>37.466666666666661</v>
      </c>
      <c r="J482" s="40">
        <v>37.633333333333326</v>
      </c>
      <c r="K482" s="31">
        <v>37.299999999999997</v>
      </c>
      <c r="L482" s="31">
        <v>36.9</v>
      </c>
      <c r="M482" s="31">
        <v>64.386759999999995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1428.7</v>
      </c>
      <c r="D483" s="40">
        <v>1432.6333333333332</v>
      </c>
      <c r="E483" s="40">
        <v>1421.0666666666664</v>
      </c>
      <c r="F483" s="40">
        <v>1413.4333333333332</v>
      </c>
      <c r="G483" s="40">
        <v>1401.8666666666663</v>
      </c>
      <c r="H483" s="40">
        <v>1440.2666666666664</v>
      </c>
      <c r="I483" s="40">
        <v>1451.833333333333</v>
      </c>
      <c r="J483" s="40">
        <v>1459.4666666666665</v>
      </c>
      <c r="K483" s="31">
        <v>1444.2</v>
      </c>
      <c r="L483" s="31">
        <v>1425</v>
      </c>
      <c r="M483" s="31">
        <v>1.2228000000000001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651.29999999999995</v>
      </c>
      <c r="D484" s="40">
        <v>654.55000000000007</v>
      </c>
      <c r="E484" s="40">
        <v>646.10000000000014</v>
      </c>
      <c r="F484" s="40">
        <v>640.90000000000009</v>
      </c>
      <c r="G484" s="40">
        <v>632.45000000000016</v>
      </c>
      <c r="H484" s="40">
        <v>659.75000000000011</v>
      </c>
      <c r="I484" s="40">
        <v>668.20000000000016</v>
      </c>
      <c r="J484" s="40">
        <v>673.40000000000009</v>
      </c>
      <c r="K484" s="31">
        <v>663</v>
      </c>
      <c r="L484" s="31">
        <v>649.35</v>
      </c>
      <c r="M484" s="31">
        <v>8.3825199999999995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258.75</v>
      </c>
      <c r="D485" s="40">
        <v>259.66666666666669</v>
      </c>
      <c r="E485" s="40">
        <v>257.33333333333337</v>
      </c>
      <c r="F485" s="40">
        <v>255.91666666666669</v>
      </c>
      <c r="G485" s="40">
        <v>253.58333333333337</v>
      </c>
      <c r="H485" s="40">
        <v>261.08333333333337</v>
      </c>
      <c r="I485" s="40">
        <v>263.41666666666674</v>
      </c>
      <c r="J485" s="40">
        <v>264.83333333333337</v>
      </c>
      <c r="K485" s="31">
        <v>262</v>
      </c>
      <c r="L485" s="31">
        <v>258.25</v>
      </c>
      <c r="M485" s="31">
        <v>2.3132100000000002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3436.65</v>
      </c>
      <c r="D486" s="40">
        <v>3399.25</v>
      </c>
      <c r="E486" s="40">
        <v>3187.5</v>
      </c>
      <c r="F486" s="40">
        <v>2938.35</v>
      </c>
      <c r="G486" s="40">
        <v>2726.6</v>
      </c>
      <c r="H486" s="40">
        <v>3648.4</v>
      </c>
      <c r="I486" s="40">
        <v>3860.15</v>
      </c>
      <c r="J486" s="40">
        <v>4109.3</v>
      </c>
      <c r="K486" s="31">
        <v>3611</v>
      </c>
      <c r="L486" s="31">
        <v>3150.1</v>
      </c>
      <c r="M486" s="31">
        <v>5.8009500000000003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420.6</v>
      </c>
      <c r="D487" s="40">
        <v>419.95</v>
      </c>
      <c r="E487" s="40">
        <v>409</v>
      </c>
      <c r="F487" s="40">
        <v>397.40000000000003</v>
      </c>
      <c r="G487" s="40">
        <v>386.45000000000005</v>
      </c>
      <c r="H487" s="40">
        <v>431.54999999999995</v>
      </c>
      <c r="I487" s="40">
        <v>442.49999999999989</v>
      </c>
      <c r="J487" s="40">
        <v>454.09999999999991</v>
      </c>
      <c r="K487" s="31">
        <v>430.9</v>
      </c>
      <c r="L487" s="31">
        <v>408.35</v>
      </c>
      <c r="M487" s="31">
        <v>18.437010000000001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3620.7</v>
      </c>
      <c r="D488" s="40">
        <v>3627.6833333333329</v>
      </c>
      <c r="E488" s="40">
        <v>3606.4166666666661</v>
      </c>
      <c r="F488" s="40">
        <v>3592.1333333333332</v>
      </c>
      <c r="G488" s="40">
        <v>3570.8666666666663</v>
      </c>
      <c r="H488" s="40">
        <v>3641.9666666666658</v>
      </c>
      <c r="I488" s="40">
        <v>3663.2333333333331</v>
      </c>
      <c r="J488" s="40">
        <v>3677.5166666666655</v>
      </c>
      <c r="K488" s="31">
        <v>3648.95</v>
      </c>
      <c r="L488" s="31">
        <v>3613.4</v>
      </c>
      <c r="M488" s="31">
        <v>7.5870000000000007E-2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813.7</v>
      </c>
      <c r="D489" s="40">
        <v>813.56666666666661</v>
      </c>
      <c r="E489" s="40">
        <v>807.13333333333321</v>
      </c>
      <c r="F489" s="40">
        <v>800.56666666666661</v>
      </c>
      <c r="G489" s="40">
        <v>794.13333333333321</v>
      </c>
      <c r="H489" s="40">
        <v>820.13333333333321</v>
      </c>
      <c r="I489" s="40">
        <v>826.56666666666661</v>
      </c>
      <c r="J489" s="40">
        <v>833.13333333333321</v>
      </c>
      <c r="K489" s="31">
        <v>820</v>
      </c>
      <c r="L489" s="31">
        <v>807</v>
      </c>
      <c r="M489" s="31">
        <v>0.85177000000000003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37.85</v>
      </c>
      <c r="D490" s="40">
        <v>38.56666666666667</v>
      </c>
      <c r="E490" s="40">
        <v>36.283333333333339</v>
      </c>
      <c r="F490" s="40">
        <v>34.716666666666669</v>
      </c>
      <c r="G490" s="40">
        <v>32.433333333333337</v>
      </c>
      <c r="H490" s="40">
        <v>40.13333333333334</v>
      </c>
      <c r="I490" s="40">
        <v>42.416666666666671</v>
      </c>
      <c r="J490" s="40">
        <v>43.983333333333341</v>
      </c>
      <c r="K490" s="31">
        <v>40.85</v>
      </c>
      <c r="L490" s="31">
        <v>37</v>
      </c>
      <c r="M490" s="31">
        <v>103.93125999999999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1422.8</v>
      </c>
      <c r="D491" s="40">
        <v>1438.7333333333333</v>
      </c>
      <c r="E491" s="40">
        <v>1398.3166666666666</v>
      </c>
      <c r="F491" s="40">
        <v>1373.8333333333333</v>
      </c>
      <c r="G491" s="40">
        <v>1333.4166666666665</v>
      </c>
      <c r="H491" s="40">
        <v>1463.2166666666667</v>
      </c>
      <c r="I491" s="40">
        <v>1503.6333333333332</v>
      </c>
      <c r="J491" s="40">
        <v>1528.1166666666668</v>
      </c>
      <c r="K491" s="31">
        <v>1479.15</v>
      </c>
      <c r="L491" s="31">
        <v>1414.25</v>
      </c>
      <c r="M491" s="31">
        <v>0.74502000000000002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1605.5</v>
      </c>
      <c r="D492" s="40">
        <v>1599.5166666666667</v>
      </c>
      <c r="E492" s="40">
        <v>1551.0333333333333</v>
      </c>
      <c r="F492" s="40">
        <v>1496.5666666666666</v>
      </c>
      <c r="G492" s="40">
        <v>1448.0833333333333</v>
      </c>
      <c r="H492" s="40">
        <v>1653.9833333333333</v>
      </c>
      <c r="I492" s="40">
        <v>1702.4666666666665</v>
      </c>
      <c r="J492" s="40">
        <v>1756.9333333333334</v>
      </c>
      <c r="K492" s="31">
        <v>1648</v>
      </c>
      <c r="L492" s="31">
        <v>1545.05</v>
      </c>
      <c r="M492" s="31">
        <v>2.8980100000000002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357.8</v>
      </c>
      <c r="D493" s="40">
        <v>357.8</v>
      </c>
      <c r="E493" s="40">
        <v>355</v>
      </c>
      <c r="F493" s="40">
        <v>352.2</v>
      </c>
      <c r="G493" s="40">
        <v>349.4</v>
      </c>
      <c r="H493" s="40">
        <v>360.6</v>
      </c>
      <c r="I493" s="40">
        <v>363.40000000000009</v>
      </c>
      <c r="J493" s="40">
        <v>366.20000000000005</v>
      </c>
      <c r="K493" s="31">
        <v>360.6</v>
      </c>
      <c r="L493" s="31">
        <v>355</v>
      </c>
      <c r="M493" s="31">
        <v>0.91957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787</v>
      </c>
      <c r="D494" s="40">
        <v>790.66666666666663</v>
      </c>
      <c r="E494" s="40">
        <v>777.33333333333326</v>
      </c>
      <c r="F494" s="40">
        <v>767.66666666666663</v>
      </c>
      <c r="G494" s="40">
        <v>754.33333333333326</v>
      </c>
      <c r="H494" s="40">
        <v>800.33333333333326</v>
      </c>
      <c r="I494" s="40">
        <v>813.66666666666652</v>
      </c>
      <c r="J494" s="40">
        <v>823.33333333333326</v>
      </c>
      <c r="K494" s="31">
        <v>804</v>
      </c>
      <c r="L494" s="31">
        <v>781</v>
      </c>
      <c r="M494" s="31">
        <v>5.2172200000000002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271.14999999999998</v>
      </c>
      <c r="D495" s="40">
        <v>271.89999999999998</v>
      </c>
      <c r="E495" s="40">
        <v>269.89999999999998</v>
      </c>
      <c r="F495" s="40">
        <v>268.64999999999998</v>
      </c>
      <c r="G495" s="40">
        <v>266.64999999999998</v>
      </c>
      <c r="H495" s="40">
        <v>273.14999999999998</v>
      </c>
      <c r="I495" s="40">
        <v>275.14999999999998</v>
      </c>
      <c r="J495" s="40">
        <v>276.39999999999998</v>
      </c>
      <c r="K495" s="31">
        <v>273.89999999999998</v>
      </c>
      <c r="L495" s="31">
        <v>270.64999999999998</v>
      </c>
      <c r="M495" s="31">
        <v>29.27619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3507.4</v>
      </c>
      <c r="D496" s="40">
        <v>3541.7999999999997</v>
      </c>
      <c r="E496" s="40">
        <v>3455.5999999999995</v>
      </c>
      <c r="F496" s="40">
        <v>3403.7999999999997</v>
      </c>
      <c r="G496" s="40">
        <v>3317.5999999999995</v>
      </c>
      <c r="H496" s="40">
        <v>3593.5999999999995</v>
      </c>
      <c r="I496" s="40">
        <v>3679.7999999999993</v>
      </c>
      <c r="J496" s="40">
        <v>3731.5999999999995</v>
      </c>
      <c r="K496" s="31">
        <v>3628</v>
      </c>
      <c r="L496" s="31">
        <v>3490</v>
      </c>
      <c r="M496" s="31">
        <v>2.6446800000000001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1921.4</v>
      </c>
      <c r="D497" s="40">
        <v>1930.2666666666667</v>
      </c>
      <c r="E497" s="40">
        <v>1901.8333333333333</v>
      </c>
      <c r="F497" s="40">
        <v>1882.2666666666667</v>
      </c>
      <c r="G497" s="40">
        <v>1853.8333333333333</v>
      </c>
      <c r="H497" s="40">
        <v>1949.8333333333333</v>
      </c>
      <c r="I497" s="40">
        <v>1978.2666666666667</v>
      </c>
      <c r="J497" s="40">
        <v>1997.8333333333333</v>
      </c>
      <c r="K497" s="31">
        <v>1958.7</v>
      </c>
      <c r="L497" s="31">
        <v>1910.7</v>
      </c>
      <c r="M497" s="31">
        <v>0.89192000000000005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8.85</v>
      </c>
      <c r="D498" s="40">
        <v>8.9166666666666661</v>
      </c>
      <c r="E498" s="40">
        <v>8.7333333333333325</v>
      </c>
      <c r="F498" s="40">
        <v>8.6166666666666671</v>
      </c>
      <c r="G498" s="40">
        <v>8.4333333333333336</v>
      </c>
      <c r="H498" s="40">
        <v>9.0333333333333314</v>
      </c>
      <c r="I498" s="40">
        <v>9.216666666666665</v>
      </c>
      <c r="J498" s="40">
        <v>9.3333333333333304</v>
      </c>
      <c r="K498" s="31">
        <v>9.1</v>
      </c>
      <c r="L498" s="31">
        <v>8.8000000000000007</v>
      </c>
      <c r="M498" s="31">
        <v>984.28363999999999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1033.5</v>
      </c>
      <c r="D499" s="40">
        <v>1029.4166666666667</v>
      </c>
      <c r="E499" s="40">
        <v>1020.9833333333336</v>
      </c>
      <c r="F499" s="40">
        <v>1008.4666666666668</v>
      </c>
      <c r="G499" s="40">
        <v>1000.0333333333336</v>
      </c>
      <c r="H499" s="40">
        <v>1041.9333333333334</v>
      </c>
      <c r="I499" s="40">
        <v>1050.3666666666663</v>
      </c>
      <c r="J499" s="40">
        <v>1062.8833333333334</v>
      </c>
      <c r="K499" s="31">
        <v>1037.8499999999999</v>
      </c>
      <c r="L499" s="31">
        <v>1016.9</v>
      </c>
      <c r="M499" s="31">
        <v>16.409179999999999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7270.35</v>
      </c>
      <c r="D500" s="40">
        <v>7279.7</v>
      </c>
      <c r="E500" s="40">
        <v>7205.7999999999993</v>
      </c>
      <c r="F500" s="40">
        <v>7141.2499999999991</v>
      </c>
      <c r="G500" s="40">
        <v>7067.3499999999985</v>
      </c>
      <c r="H500" s="40">
        <v>7344.25</v>
      </c>
      <c r="I500" s="40">
        <v>7418.15</v>
      </c>
      <c r="J500" s="40">
        <v>7482.7000000000007</v>
      </c>
      <c r="K500" s="31">
        <v>7353.6</v>
      </c>
      <c r="L500" s="31">
        <v>7215.15</v>
      </c>
      <c r="M500" s="31">
        <v>3.175E-2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156.05000000000001</v>
      </c>
      <c r="D501" s="40">
        <v>154.80000000000001</v>
      </c>
      <c r="E501" s="40">
        <v>151.20000000000002</v>
      </c>
      <c r="F501" s="40">
        <v>146.35</v>
      </c>
      <c r="G501" s="40">
        <v>142.75</v>
      </c>
      <c r="H501" s="40">
        <v>159.65000000000003</v>
      </c>
      <c r="I501" s="40">
        <v>163.25000000000006</v>
      </c>
      <c r="J501" s="40">
        <v>168.10000000000005</v>
      </c>
      <c r="K501" s="31">
        <v>158.4</v>
      </c>
      <c r="L501" s="31">
        <v>149.94999999999999</v>
      </c>
      <c r="M501" s="31">
        <v>149.78789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117.4</v>
      </c>
      <c r="D502" s="40">
        <v>116.28333333333335</v>
      </c>
      <c r="E502" s="40">
        <v>112.16666666666669</v>
      </c>
      <c r="F502" s="40">
        <v>106.93333333333334</v>
      </c>
      <c r="G502" s="40">
        <v>102.81666666666668</v>
      </c>
      <c r="H502" s="40">
        <v>121.51666666666669</v>
      </c>
      <c r="I502" s="40">
        <v>125.63333333333334</v>
      </c>
      <c r="J502" s="40">
        <v>130.8666666666667</v>
      </c>
      <c r="K502" s="31">
        <v>120.4</v>
      </c>
      <c r="L502" s="31">
        <v>111.05</v>
      </c>
      <c r="M502" s="31">
        <v>87.936769999999996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537.35</v>
      </c>
      <c r="D503" s="40">
        <v>542.6</v>
      </c>
      <c r="E503" s="40">
        <v>529.75</v>
      </c>
      <c r="F503" s="40">
        <v>522.15</v>
      </c>
      <c r="G503" s="40">
        <v>509.29999999999995</v>
      </c>
      <c r="H503" s="40">
        <v>550.20000000000005</v>
      </c>
      <c r="I503" s="40">
        <v>563.05000000000018</v>
      </c>
      <c r="J503" s="40">
        <v>570.65000000000009</v>
      </c>
      <c r="K503" s="31">
        <v>555.45000000000005</v>
      </c>
      <c r="L503" s="31">
        <v>535</v>
      </c>
      <c r="M503" s="31">
        <v>3.1282100000000002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2217.9499999999998</v>
      </c>
      <c r="D504" s="40">
        <v>2215.2833333333333</v>
      </c>
      <c r="E504" s="40">
        <v>2203.7666666666664</v>
      </c>
      <c r="F504" s="40">
        <v>2189.583333333333</v>
      </c>
      <c r="G504" s="40">
        <v>2178.0666666666662</v>
      </c>
      <c r="H504" s="40">
        <v>2229.4666666666667</v>
      </c>
      <c r="I504" s="40">
        <v>2240.983333333334</v>
      </c>
      <c r="J504" s="40">
        <v>2255.166666666667</v>
      </c>
      <c r="K504" s="31">
        <v>2226.8000000000002</v>
      </c>
      <c r="L504" s="31">
        <v>2201.1</v>
      </c>
      <c r="M504" s="31">
        <v>0.41626000000000002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524.85</v>
      </c>
      <c r="D505" s="40">
        <v>525.65</v>
      </c>
      <c r="E505" s="40">
        <v>521.79999999999995</v>
      </c>
      <c r="F505" s="40">
        <v>518.75</v>
      </c>
      <c r="G505" s="40">
        <v>514.9</v>
      </c>
      <c r="H505" s="40">
        <v>528.69999999999993</v>
      </c>
      <c r="I505" s="40">
        <v>532.55000000000007</v>
      </c>
      <c r="J505" s="40">
        <v>535.59999999999991</v>
      </c>
      <c r="K505" s="31">
        <v>529.5</v>
      </c>
      <c r="L505" s="31">
        <v>522.6</v>
      </c>
      <c r="M505" s="31">
        <v>41.723579999999998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546.25</v>
      </c>
      <c r="D506" s="40">
        <v>547.91666666666663</v>
      </c>
      <c r="E506" s="40">
        <v>540.83333333333326</v>
      </c>
      <c r="F506" s="40">
        <v>535.41666666666663</v>
      </c>
      <c r="G506" s="40">
        <v>528.33333333333326</v>
      </c>
      <c r="H506" s="40">
        <v>553.33333333333326</v>
      </c>
      <c r="I506" s="40">
        <v>560.41666666666652</v>
      </c>
      <c r="J506" s="40">
        <v>565.83333333333326</v>
      </c>
      <c r="K506" s="31">
        <v>555</v>
      </c>
      <c r="L506" s="31">
        <v>542.5</v>
      </c>
      <c r="M506" s="31">
        <v>4.3397800000000002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13</v>
      </c>
      <c r="D507" s="40">
        <v>13.066666666666668</v>
      </c>
      <c r="E507" s="40">
        <v>12.883333333333336</v>
      </c>
      <c r="F507" s="40">
        <v>12.766666666666667</v>
      </c>
      <c r="G507" s="40">
        <v>12.583333333333336</v>
      </c>
      <c r="H507" s="40">
        <v>13.183333333333337</v>
      </c>
      <c r="I507" s="40">
        <v>13.366666666666671</v>
      </c>
      <c r="J507" s="40">
        <v>13.483333333333338</v>
      </c>
      <c r="K507" s="31">
        <v>13.25</v>
      </c>
      <c r="L507" s="31">
        <v>12.95</v>
      </c>
      <c r="M507" s="31">
        <v>1014.54204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214.55</v>
      </c>
      <c r="D508" s="40">
        <v>214.85</v>
      </c>
      <c r="E508" s="40">
        <v>213.1</v>
      </c>
      <c r="F508" s="40">
        <v>211.65</v>
      </c>
      <c r="G508" s="40">
        <v>209.9</v>
      </c>
      <c r="H508" s="40">
        <v>216.29999999999998</v>
      </c>
      <c r="I508" s="40">
        <v>218.04999999999998</v>
      </c>
      <c r="J508" s="40">
        <v>219.49999999999997</v>
      </c>
      <c r="K508" s="31">
        <v>216.6</v>
      </c>
      <c r="L508" s="31">
        <v>213.4</v>
      </c>
      <c r="M508" s="31">
        <v>38.016260000000003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334.5</v>
      </c>
      <c r="D509" s="40">
        <v>335.09999999999997</v>
      </c>
      <c r="E509" s="40">
        <v>331.44999999999993</v>
      </c>
      <c r="F509" s="40">
        <v>328.4</v>
      </c>
      <c r="G509" s="40">
        <v>324.74999999999994</v>
      </c>
      <c r="H509" s="40">
        <v>338.14999999999992</v>
      </c>
      <c r="I509" s="40">
        <v>341.7999999999999</v>
      </c>
      <c r="J509" s="40">
        <v>344.84999999999991</v>
      </c>
      <c r="K509" s="31">
        <v>338.75</v>
      </c>
      <c r="L509" s="31">
        <v>332.05</v>
      </c>
      <c r="M509" s="31">
        <v>3.9880300000000002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2195.9499999999998</v>
      </c>
      <c r="D510" s="40">
        <v>2197</v>
      </c>
      <c r="E510" s="40">
        <v>2179</v>
      </c>
      <c r="F510" s="40">
        <v>2162.0500000000002</v>
      </c>
      <c r="G510" s="40">
        <v>2144.0500000000002</v>
      </c>
      <c r="H510" s="40">
        <v>2213.9499999999998</v>
      </c>
      <c r="I510" s="40">
        <v>2231.9499999999998</v>
      </c>
      <c r="J510" s="40">
        <v>2248.8999999999996</v>
      </c>
      <c r="K510" s="31">
        <v>2215</v>
      </c>
      <c r="L510" s="31">
        <v>2180.0500000000002</v>
      </c>
      <c r="M510" s="31">
        <v>0.55032999999999999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2082.5</v>
      </c>
      <c r="D511" s="40">
        <v>2102.1666666666665</v>
      </c>
      <c r="E511" s="40">
        <v>2060.333333333333</v>
      </c>
      <c r="F511" s="40">
        <v>2038.1666666666665</v>
      </c>
      <c r="G511" s="40">
        <v>1996.333333333333</v>
      </c>
      <c r="H511" s="40">
        <v>2124.333333333333</v>
      </c>
      <c r="I511" s="40">
        <v>2166.1666666666661</v>
      </c>
      <c r="J511" s="40">
        <v>2188.333333333333</v>
      </c>
      <c r="K511" s="31">
        <v>2144</v>
      </c>
      <c r="L511" s="31">
        <v>2080</v>
      </c>
      <c r="M511" s="31">
        <v>1.35385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374"/>
      <c r="B5" s="375"/>
      <c r="C5" s="374"/>
      <c r="D5" s="375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376" t="s">
        <v>589</v>
      </c>
      <c r="C7" s="375"/>
      <c r="D7" s="7">
        <f>Main!B10</f>
        <v>44391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44390</v>
      </c>
      <c r="B10" s="32">
        <v>532493</v>
      </c>
      <c r="C10" s="31" t="s">
        <v>598</v>
      </c>
      <c r="D10" s="31" t="s">
        <v>599</v>
      </c>
      <c r="E10" s="31" t="s">
        <v>600</v>
      </c>
      <c r="F10" s="92">
        <v>443123</v>
      </c>
      <c r="G10" s="32">
        <v>167.88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44390</v>
      </c>
      <c r="B11" s="32">
        <v>532493</v>
      </c>
      <c r="C11" s="31" t="s">
        <v>598</v>
      </c>
      <c r="D11" s="31" t="s">
        <v>599</v>
      </c>
      <c r="E11" s="31" t="s">
        <v>601</v>
      </c>
      <c r="F11" s="92">
        <v>427423</v>
      </c>
      <c r="G11" s="32">
        <v>168.16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44390</v>
      </c>
      <c r="B12" s="32">
        <v>539197</v>
      </c>
      <c r="C12" s="31" t="s">
        <v>602</v>
      </c>
      <c r="D12" s="31" t="s">
        <v>603</v>
      </c>
      <c r="E12" s="31" t="s">
        <v>601</v>
      </c>
      <c r="F12" s="92">
        <v>1149233</v>
      </c>
      <c r="G12" s="32">
        <v>0.56999999999999995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44390</v>
      </c>
      <c r="B13" s="32">
        <v>539197</v>
      </c>
      <c r="C13" s="31" t="s">
        <v>602</v>
      </c>
      <c r="D13" s="31" t="s">
        <v>604</v>
      </c>
      <c r="E13" s="31" t="s">
        <v>600</v>
      </c>
      <c r="F13" s="92">
        <v>22571</v>
      </c>
      <c r="G13" s="32">
        <v>0.61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44390</v>
      </c>
      <c r="B14" s="32">
        <v>539197</v>
      </c>
      <c r="C14" s="31" t="s">
        <v>602</v>
      </c>
      <c r="D14" s="31" t="s">
        <v>605</v>
      </c>
      <c r="E14" s="31" t="s">
        <v>600</v>
      </c>
      <c r="F14" s="92">
        <v>411941</v>
      </c>
      <c r="G14" s="32">
        <v>0.56999999999999995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44390</v>
      </c>
      <c r="B15" s="32">
        <v>539197</v>
      </c>
      <c r="C15" s="31" t="s">
        <v>602</v>
      </c>
      <c r="D15" s="31" t="s">
        <v>604</v>
      </c>
      <c r="E15" s="31" t="s">
        <v>601</v>
      </c>
      <c r="F15" s="92">
        <v>492967</v>
      </c>
      <c r="G15" s="32">
        <v>0.63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44390</v>
      </c>
      <c r="B16" s="32">
        <v>539197</v>
      </c>
      <c r="C16" s="31" t="s">
        <v>602</v>
      </c>
      <c r="D16" s="31" t="s">
        <v>606</v>
      </c>
      <c r="E16" s="31" t="s">
        <v>600</v>
      </c>
      <c r="F16" s="92">
        <v>500000</v>
      </c>
      <c r="G16" s="32">
        <v>0.59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44390</v>
      </c>
      <c r="B17" s="32">
        <v>539197</v>
      </c>
      <c r="C17" s="31" t="s">
        <v>602</v>
      </c>
      <c r="D17" s="31" t="s">
        <v>606</v>
      </c>
      <c r="E17" s="31" t="s">
        <v>601</v>
      </c>
      <c r="F17" s="92">
        <v>500000</v>
      </c>
      <c r="G17" s="32">
        <v>0.56999999999999995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44390</v>
      </c>
      <c r="B18" s="32">
        <v>509563</v>
      </c>
      <c r="C18" s="31" t="s">
        <v>607</v>
      </c>
      <c r="D18" s="31" t="s">
        <v>608</v>
      </c>
      <c r="E18" s="31" t="s">
        <v>600</v>
      </c>
      <c r="F18" s="92">
        <v>37000</v>
      </c>
      <c r="G18" s="32">
        <v>5.61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44390</v>
      </c>
      <c r="B19" s="32">
        <v>502873</v>
      </c>
      <c r="C19" s="31" t="s">
        <v>609</v>
      </c>
      <c r="D19" s="31" t="s">
        <v>610</v>
      </c>
      <c r="E19" s="31" t="s">
        <v>601</v>
      </c>
      <c r="F19" s="92">
        <v>21746</v>
      </c>
      <c r="G19" s="32">
        <v>90.49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44390</v>
      </c>
      <c r="B20" s="32">
        <v>511628</v>
      </c>
      <c r="C20" s="31" t="s">
        <v>611</v>
      </c>
      <c r="D20" s="31" t="s">
        <v>612</v>
      </c>
      <c r="E20" s="31" t="s">
        <v>601</v>
      </c>
      <c r="F20" s="92">
        <v>21170</v>
      </c>
      <c r="G20" s="32">
        <v>44.94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44390</v>
      </c>
      <c r="B21" s="32">
        <v>505523</v>
      </c>
      <c r="C21" s="31" t="s">
        <v>613</v>
      </c>
      <c r="D21" s="31" t="s">
        <v>614</v>
      </c>
      <c r="E21" s="31" t="s">
        <v>600</v>
      </c>
      <c r="F21" s="92">
        <v>762094</v>
      </c>
      <c r="G21" s="32">
        <v>0.56000000000000005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44390</v>
      </c>
      <c r="B22" s="32">
        <v>505523</v>
      </c>
      <c r="C22" s="31" t="s">
        <v>613</v>
      </c>
      <c r="D22" s="31" t="s">
        <v>615</v>
      </c>
      <c r="E22" s="31" t="s">
        <v>601</v>
      </c>
      <c r="F22" s="92">
        <v>1500000</v>
      </c>
      <c r="G22" s="32">
        <v>0.56000000000000005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44390</v>
      </c>
      <c r="B23" s="32">
        <v>505523</v>
      </c>
      <c r="C23" s="31" t="s">
        <v>613</v>
      </c>
      <c r="D23" s="31" t="s">
        <v>614</v>
      </c>
      <c r="E23" s="31" t="s">
        <v>601</v>
      </c>
      <c r="F23" s="92">
        <v>1700006</v>
      </c>
      <c r="G23" s="32">
        <v>0.56000000000000005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44390</v>
      </c>
      <c r="B24" s="32">
        <v>505523</v>
      </c>
      <c r="C24" s="31" t="s">
        <v>613</v>
      </c>
      <c r="D24" s="31" t="s">
        <v>616</v>
      </c>
      <c r="E24" s="31" t="s">
        <v>600</v>
      </c>
      <c r="F24" s="92">
        <v>1500005</v>
      </c>
      <c r="G24" s="32">
        <v>0.56000000000000005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44390</v>
      </c>
      <c r="B25" s="32">
        <v>505523</v>
      </c>
      <c r="C25" s="31" t="s">
        <v>613</v>
      </c>
      <c r="D25" s="31" t="s">
        <v>616</v>
      </c>
      <c r="E25" s="31" t="s">
        <v>601</v>
      </c>
      <c r="F25" s="92">
        <v>1000005</v>
      </c>
      <c r="G25" s="32">
        <v>0.56000000000000005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44390</v>
      </c>
      <c r="B26" s="32">
        <v>538890</v>
      </c>
      <c r="C26" s="31" t="s">
        <v>617</v>
      </c>
      <c r="D26" s="31" t="s">
        <v>618</v>
      </c>
      <c r="E26" s="31" t="s">
        <v>600</v>
      </c>
      <c r="F26" s="92">
        <v>50000</v>
      </c>
      <c r="G26" s="32">
        <v>60.75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44390</v>
      </c>
      <c r="B27" s="32">
        <v>538890</v>
      </c>
      <c r="C27" s="31" t="s">
        <v>617</v>
      </c>
      <c r="D27" s="31" t="s">
        <v>619</v>
      </c>
      <c r="E27" s="31" t="s">
        <v>601</v>
      </c>
      <c r="F27" s="92">
        <v>50000</v>
      </c>
      <c r="G27" s="32">
        <v>60.75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44390</v>
      </c>
      <c r="B28" s="32">
        <v>543305</v>
      </c>
      <c r="C28" s="31" t="s">
        <v>620</v>
      </c>
      <c r="D28" s="31" t="s">
        <v>621</v>
      </c>
      <c r="E28" s="31" t="s">
        <v>600</v>
      </c>
      <c r="F28" s="92">
        <v>24000</v>
      </c>
      <c r="G28" s="32">
        <v>14.95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44390</v>
      </c>
      <c r="B29" s="32">
        <v>540243</v>
      </c>
      <c r="C29" s="31" t="s">
        <v>622</v>
      </c>
      <c r="D29" s="31" t="s">
        <v>623</v>
      </c>
      <c r="E29" s="31" t="s">
        <v>600</v>
      </c>
      <c r="F29" s="92">
        <v>49000</v>
      </c>
      <c r="G29" s="32">
        <v>32.450000000000003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44390</v>
      </c>
      <c r="B30" s="32">
        <v>540243</v>
      </c>
      <c r="C30" s="31" t="s">
        <v>622</v>
      </c>
      <c r="D30" s="31" t="s">
        <v>624</v>
      </c>
      <c r="E30" s="31" t="s">
        <v>601</v>
      </c>
      <c r="F30" s="92">
        <v>13973</v>
      </c>
      <c r="G30" s="32">
        <v>32.35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44390</v>
      </c>
      <c r="B31" s="32">
        <v>540243</v>
      </c>
      <c r="C31" s="31" t="s">
        <v>622</v>
      </c>
      <c r="D31" s="31" t="s">
        <v>625</v>
      </c>
      <c r="E31" s="31" t="s">
        <v>601</v>
      </c>
      <c r="F31" s="92">
        <v>100000</v>
      </c>
      <c r="G31" s="32">
        <v>32.450000000000003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44390</v>
      </c>
      <c r="B32" s="32">
        <v>540243</v>
      </c>
      <c r="C32" s="31" t="s">
        <v>622</v>
      </c>
      <c r="D32" s="31" t="s">
        <v>626</v>
      </c>
      <c r="E32" s="31" t="s">
        <v>600</v>
      </c>
      <c r="F32" s="92">
        <v>24000</v>
      </c>
      <c r="G32" s="32">
        <v>32.39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44390</v>
      </c>
      <c r="B33" s="32">
        <v>540243</v>
      </c>
      <c r="C33" s="31" t="s">
        <v>622</v>
      </c>
      <c r="D33" s="31" t="s">
        <v>627</v>
      </c>
      <c r="E33" s="31" t="s">
        <v>600</v>
      </c>
      <c r="F33" s="92">
        <v>19897</v>
      </c>
      <c r="G33" s="32">
        <v>32.450000000000003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44390</v>
      </c>
      <c r="B34" s="32">
        <v>538019</v>
      </c>
      <c r="C34" s="31" t="s">
        <v>628</v>
      </c>
      <c r="D34" s="31" t="s">
        <v>629</v>
      </c>
      <c r="E34" s="31" t="s">
        <v>601</v>
      </c>
      <c r="F34" s="92">
        <v>290000</v>
      </c>
      <c r="G34" s="32">
        <v>4.7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44390</v>
      </c>
      <c r="B35" s="32">
        <v>514330</v>
      </c>
      <c r="C35" s="31" t="s">
        <v>630</v>
      </c>
      <c r="D35" s="31" t="s">
        <v>631</v>
      </c>
      <c r="E35" s="31" t="s">
        <v>600</v>
      </c>
      <c r="F35" s="92">
        <v>49029</v>
      </c>
      <c r="G35" s="32">
        <v>15.89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44390</v>
      </c>
      <c r="B36" s="32">
        <v>514330</v>
      </c>
      <c r="C36" s="31" t="s">
        <v>630</v>
      </c>
      <c r="D36" s="31" t="s">
        <v>632</v>
      </c>
      <c r="E36" s="31" t="s">
        <v>601</v>
      </c>
      <c r="F36" s="92">
        <v>85000</v>
      </c>
      <c r="G36" s="32">
        <v>15.89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44390</v>
      </c>
      <c r="B37" s="32">
        <v>540386</v>
      </c>
      <c r="C37" s="31" t="s">
        <v>633</v>
      </c>
      <c r="D37" s="31" t="s">
        <v>634</v>
      </c>
      <c r="E37" s="31" t="s">
        <v>601</v>
      </c>
      <c r="F37" s="92">
        <v>235000</v>
      </c>
      <c r="G37" s="32">
        <v>4.38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44390</v>
      </c>
      <c r="B38" s="32">
        <v>540386</v>
      </c>
      <c r="C38" s="31" t="s">
        <v>633</v>
      </c>
      <c r="D38" s="31" t="s">
        <v>635</v>
      </c>
      <c r="E38" s="31" t="s">
        <v>600</v>
      </c>
      <c r="F38" s="92">
        <v>50000</v>
      </c>
      <c r="G38" s="32">
        <v>4.38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44390</v>
      </c>
      <c r="B39" s="32">
        <v>540386</v>
      </c>
      <c r="C39" s="31" t="s">
        <v>633</v>
      </c>
      <c r="D39" s="31" t="s">
        <v>636</v>
      </c>
      <c r="E39" s="31" t="s">
        <v>600</v>
      </c>
      <c r="F39" s="92">
        <v>50000</v>
      </c>
      <c r="G39" s="32">
        <v>4.38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44390</v>
      </c>
      <c r="B40" s="32">
        <v>540386</v>
      </c>
      <c r="C40" s="31" t="s">
        <v>633</v>
      </c>
      <c r="D40" s="31" t="s">
        <v>637</v>
      </c>
      <c r="E40" s="31" t="s">
        <v>600</v>
      </c>
      <c r="F40" s="92">
        <v>117713</v>
      </c>
      <c r="G40" s="32">
        <v>4.38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44390</v>
      </c>
      <c r="B41" s="32">
        <v>539291</v>
      </c>
      <c r="C41" s="31" t="s">
        <v>638</v>
      </c>
      <c r="D41" s="31" t="s">
        <v>639</v>
      </c>
      <c r="E41" s="31" t="s">
        <v>600</v>
      </c>
      <c r="F41" s="92">
        <v>84978</v>
      </c>
      <c r="G41" s="32">
        <v>16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44390</v>
      </c>
      <c r="B42" s="32">
        <v>539291</v>
      </c>
      <c r="C42" s="31" t="s">
        <v>638</v>
      </c>
      <c r="D42" s="31" t="s">
        <v>639</v>
      </c>
      <c r="E42" s="31" t="s">
        <v>601</v>
      </c>
      <c r="F42" s="92">
        <v>85194</v>
      </c>
      <c r="G42" s="32">
        <v>16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44390</v>
      </c>
      <c r="B43" s="32">
        <v>539291</v>
      </c>
      <c r="C43" s="31" t="s">
        <v>638</v>
      </c>
      <c r="D43" s="31" t="s">
        <v>640</v>
      </c>
      <c r="E43" s="31" t="s">
        <v>600</v>
      </c>
      <c r="F43" s="92">
        <v>26000</v>
      </c>
      <c r="G43" s="32">
        <v>16.079999999999998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44390</v>
      </c>
      <c r="B44" s="32">
        <v>539291</v>
      </c>
      <c r="C44" s="31" t="s">
        <v>638</v>
      </c>
      <c r="D44" s="31" t="s">
        <v>641</v>
      </c>
      <c r="E44" s="31" t="s">
        <v>601</v>
      </c>
      <c r="F44" s="92">
        <v>54600</v>
      </c>
      <c r="G44" s="32">
        <v>16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44390</v>
      </c>
      <c r="B45" s="32">
        <v>504335</v>
      </c>
      <c r="C45" s="31" t="s">
        <v>642</v>
      </c>
      <c r="D45" s="31" t="s">
        <v>643</v>
      </c>
      <c r="E45" s="31" t="s">
        <v>601</v>
      </c>
      <c r="F45" s="92">
        <v>1140000</v>
      </c>
      <c r="G45" s="32">
        <v>0.56999999999999995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44390</v>
      </c>
      <c r="B46" s="32">
        <v>540125</v>
      </c>
      <c r="C46" s="31" t="s">
        <v>644</v>
      </c>
      <c r="D46" s="31" t="s">
        <v>645</v>
      </c>
      <c r="E46" s="31" t="s">
        <v>600</v>
      </c>
      <c r="F46" s="92">
        <v>243200</v>
      </c>
      <c r="G46" s="32">
        <v>37.68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44390</v>
      </c>
      <c r="B47" s="32">
        <v>540125</v>
      </c>
      <c r="C47" s="31" t="s">
        <v>644</v>
      </c>
      <c r="D47" s="31" t="s">
        <v>646</v>
      </c>
      <c r="E47" s="31" t="s">
        <v>601</v>
      </c>
      <c r="F47" s="92">
        <v>243200</v>
      </c>
      <c r="G47" s="32">
        <v>37.68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44390</v>
      </c>
      <c r="B48" s="32">
        <v>531569</v>
      </c>
      <c r="C48" s="31" t="s">
        <v>647</v>
      </c>
      <c r="D48" s="31" t="s">
        <v>648</v>
      </c>
      <c r="E48" s="31" t="s">
        <v>600</v>
      </c>
      <c r="F48" s="92">
        <v>50000</v>
      </c>
      <c r="G48" s="32">
        <v>25.1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44390</v>
      </c>
      <c r="B49" s="32">
        <v>512297</v>
      </c>
      <c r="C49" s="31" t="s">
        <v>649</v>
      </c>
      <c r="D49" s="31" t="s">
        <v>650</v>
      </c>
      <c r="E49" s="31" t="s">
        <v>601</v>
      </c>
      <c r="F49" s="92">
        <v>9207</v>
      </c>
      <c r="G49" s="32">
        <v>22.05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44390</v>
      </c>
      <c r="B50" s="32">
        <v>517548</v>
      </c>
      <c r="C50" s="31" t="s">
        <v>651</v>
      </c>
      <c r="D50" s="31" t="s">
        <v>652</v>
      </c>
      <c r="E50" s="31" t="s">
        <v>600</v>
      </c>
      <c r="F50" s="92">
        <v>95000</v>
      </c>
      <c r="G50" s="32">
        <v>2.44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44390</v>
      </c>
      <c r="B51" s="32">
        <v>517548</v>
      </c>
      <c r="C51" s="31" t="s">
        <v>651</v>
      </c>
      <c r="D51" s="31" t="s">
        <v>653</v>
      </c>
      <c r="E51" s="31" t="s">
        <v>601</v>
      </c>
      <c r="F51" s="92">
        <v>95000</v>
      </c>
      <c r="G51" s="32">
        <v>2.44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44390</v>
      </c>
      <c r="B52" s="32">
        <v>542025</v>
      </c>
      <c r="C52" s="31" t="s">
        <v>654</v>
      </c>
      <c r="D52" s="31" t="s">
        <v>655</v>
      </c>
      <c r="E52" s="31" t="s">
        <v>601</v>
      </c>
      <c r="F52" s="92">
        <v>51000</v>
      </c>
      <c r="G52" s="32">
        <v>25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44390</v>
      </c>
      <c r="B53" s="32">
        <v>542025</v>
      </c>
      <c r="C53" s="31" t="s">
        <v>654</v>
      </c>
      <c r="D53" s="31" t="s">
        <v>614</v>
      </c>
      <c r="E53" s="31" t="s">
        <v>600</v>
      </c>
      <c r="F53" s="92">
        <v>54000</v>
      </c>
      <c r="G53" s="32">
        <v>25.85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44390</v>
      </c>
      <c r="B54" s="32">
        <v>542025</v>
      </c>
      <c r="C54" s="31" t="s">
        <v>654</v>
      </c>
      <c r="D54" s="31" t="s">
        <v>614</v>
      </c>
      <c r="E54" s="31" t="s">
        <v>601</v>
      </c>
      <c r="F54" s="92">
        <v>30000</v>
      </c>
      <c r="G54" s="32">
        <v>28.25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44390</v>
      </c>
      <c r="B55" s="32">
        <v>519483</v>
      </c>
      <c r="C55" s="31" t="s">
        <v>656</v>
      </c>
      <c r="D55" s="31" t="s">
        <v>657</v>
      </c>
      <c r="E55" s="31" t="s">
        <v>600</v>
      </c>
      <c r="F55" s="92">
        <v>32113</v>
      </c>
      <c r="G55" s="32">
        <v>24.57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44390</v>
      </c>
      <c r="B56" s="32" t="s">
        <v>658</v>
      </c>
      <c r="C56" s="31" t="s">
        <v>659</v>
      </c>
      <c r="D56" s="31" t="s">
        <v>606</v>
      </c>
      <c r="E56" s="31" t="s">
        <v>600</v>
      </c>
      <c r="F56" s="92">
        <v>94801</v>
      </c>
      <c r="G56" s="32">
        <v>205.56</v>
      </c>
      <c r="H56" s="32" t="s">
        <v>660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44390</v>
      </c>
      <c r="B57" s="32" t="s">
        <v>661</v>
      </c>
      <c r="C57" s="31" t="s">
        <v>662</v>
      </c>
      <c r="D57" s="31" t="s">
        <v>663</v>
      </c>
      <c r="E57" s="31" t="s">
        <v>600</v>
      </c>
      <c r="F57" s="92">
        <v>58809</v>
      </c>
      <c r="G57" s="32">
        <v>474.03</v>
      </c>
      <c r="H57" s="32" t="s">
        <v>660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44390</v>
      </c>
      <c r="B58" s="32" t="s">
        <v>664</v>
      </c>
      <c r="C58" s="31" t="s">
        <v>665</v>
      </c>
      <c r="D58" s="31" t="s">
        <v>663</v>
      </c>
      <c r="E58" s="31" t="s">
        <v>600</v>
      </c>
      <c r="F58" s="92">
        <v>124929</v>
      </c>
      <c r="G58" s="32">
        <v>160.47999999999999</v>
      </c>
      <c r="H58" s="32" t="s">
        <v>660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44390</v>
      </c>
      <c r="B59" s="32" t="s">
        <v>664</v>
      </c>
      <c r="C59" s="31" t="s">
        <v>665</v>
      </c>
      <c r="D59" s="31" t="s">
        <v>666</v>
      </c>
      <c r="E59" s="31" t="s">
        <v>600</v>
      </c>
      <c r="F59" s="92">
        <v>98287</v>
      </c>
      <c r="G59" s="32">
        <v>160.22</v>
      </c>
      <c r="H59" s="32" t="s">
        <v>660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44390</v>
      </c>
      <c r="B60" s="32" t="s">
        <v>667</v>
      </c>
      <c r="C60" s="31" t="s">
        <v>668</v>
      </c>
      <c r="D60" s="31" t="s">
        <v>669</v>
      </c>
      <c r="E60" s="31" t="s">
        <v>600</v>
      </c>
      <c r="F60" s="92">
        <v>173234</v>
      </c>
      <c r="G60" s="32">
        <v>226.9</v>
      </c>
      <c r="H60" s="32" t="s">
        <v>660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44390</v>
      </c>
      <c r="B61" s="32" t="s">
        <v>667</v>
      </c>
      <c r="C61" s="31" t="s">
        <v>668</v>
      </c>
      <c r="D61" s="31" t="s">
        <v>663</v>
      </c>
      <c r="E61" s="31" t="s">
        <v>600</v>
      </c>
      <c r="F61" s="92">
        <v>218759</v>
      </c>
      <c r="G61" s="32">
        <v>221</v>
      </c>
      <c r="H61" s="32" t="s">
        <v>660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44390</v>
      </c>
      <c r="B62" s="32" t="s">
        <v>667</v>
      </c>
      <c r="C62" s="20" t="s">
        <v>668</v>
      </c>
      <c r="D62" s="20" t="s">
        <v>670</v>
      </c>
      <c r="E62" s="31" t="s">
        <v>600</v>
      </c>
      <c r="F62" s="92">
        <v>121001</v>
      </c>
      <c r="G62" s="32">
        <v>226.82</v>
      </c>
      <c r="H62" s="32" t="s">
        <v>660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44390</v>
      </c>
      <c r="B63" s="32" t="s">
        <v>667</v>
      </c>
      <c r="C63" s="31" t="s">
        <v>668</v>
      </c>
      <c r="D63" s="31" t="s">
        <v>671</v>
      </c>
      <c r="E63" s="31" t="s">
        <v>600</v>
      </c>
      <c r="F63" s="92">
        <v>141935</v>
      </c>
      <c r="G63" s="32">
        <v>226.59</v>
      </c>
      <c r="H63" s="32" t="s">
        <v>660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44390</v>
      </c>
      <c r="B64" s="32" t="s">
        <v>667</v>
      </c>
      <c r="C64" s="31" t="s">
        <v>668</v>
      </c>
      <c r="D64" s="31" t="s">
        <v>666</v>
      </c>
      <c r="E64" s="31" t="s">
        <v>600</v>
      </c>
      <c r="F64" s="92">
        <v>192788</v>
      </c>
      <c r="G64" s="32">
        <v>226.79</v>
      </c>
      <c r="H64" s="32" t="s">
        <v>660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44390</v>
      </c>
      <c r="B65" s="32" t="s">
        <v>667</v>
      </c>
      <c r="C65" s="31" t="s">
        <v>668</v>
      </c>
      <c r="D65" s="31" t="s">
        <v>672</v>
      </c>
      <c r="E65" s="31" t="s">
        <v>600</v>
      </c>
      <c r="F65" s="92">
        <v>208401</v>
      </c>
      <c r="G65" s="32">
        <v>236.39</v>
      </c>
      <c r="H65" s="32" t="s">
        <v>660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44390</v>
      </c>
      <c r="B66" s="32" t="s">
        <v>673</v>
      </c>
      <c r="C66" s="31" t="s">
        <v>674</v>
      </c>
      <c r="D66" s="31" t="s">
        <v>663</v>
      </c>
      <c r="E66" s="31" t="s">
        <v>600</v>
      </c>
      <c r="F66" s="92">
        <v>96956</v>
      </c>
      <c r="G66" s="32">
        <v>51.11</v>
      </c>
      <c r="H66" s="32" t="s">
        <v>660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44390</v>
      </c>
      <c r="B67" s="32" t="s">
        <v>673</v>
      </c>
      <c r="C67" s="31" t="s">
        <v>674</v>
      </c>
      <c r="D67" s="31" t="s">
        <v>675</v>
      </c>
      <c r="E67" s="31" t="s">
        <v>600</v>
      </c>
      <c r="F67" s="92">
        <v>10000</v>
      </c>
      <c r="G67" s="32">
        <v>50.99</v>
      </c>
      <c r="H67" s="32" t="s">
        <v>660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44390</v>
      </c>
      <c r="B68" s="32" t="s">
        <v>673</v>
      </c>
      <c r="C68" s="31" t="s">
        <v>674</v>
      </c>
      <c r="D68" s="31" t="s">
        <v>669</v>
      </c>
      <c r="E68" s="31" t="s">
        <v>600</v>
      </c>
      <c r="F68" s="92">
        <v>71086</v>
      </c>
      <c r="G68" s="32">
        <v>50.88</v>
      </c>
      <c r="H68" s="32" t="s">
        <v>660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44390</v>
      </c>
      <c r="B69" s="32" t="s">
        <v>676</v>
      </c>
      <c r="C69" s="31" t="s">
        <v>677</v>
      </c>
      <c r="D69" s="31" t="s">
        <v>663</v>
      </c>
      <c r="E69" s="31" t="s">
        <v>600</v>
      </c>
      <c r="F69" s="92">
        <v>33996</v>
      </c>
      <c r="G69" s="32">
        <v>1457.47</v>
      </c>
      <c r="H69" s="32" t="s">
        <v>660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44390</v>
      </c>
      <c r="B70" s="32" t="s">
        <v>676</v>
      </c>
      <c r="C70" s="31" t="s">
        <v>677</v>
      </c>
      <c r="D70" s="31" t="s">
        <v>666</v>
      </c>
      <c r="E70" s="31" t="s">
        <v>600</v>
      </c>
      <c r="F70" s="92">
        <v>28249</v>
      </c>
      <c r="G70" s="32">
        <v>1458.07</v>
      </c>
      <c r="H70" s="32" t="s">
        <v>660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44390</v>
      </c>
      <c r="B71" s="32" t="s">
        <v>678</v>
      </c>
      <c r="C71" s="31" t="s">
        <v>679</v>
      </c>
      <c r="D71" s="31" t="s">
        <v>663</v>
      </c>
      <c r="E71" s="31" t="s">
        <v>600</v>
      </c>
      <c r="F71" s="92">
        <v>997165</v>
      </c>
      <c r="G71" s="32">
        <v>78.13</v>
      </c>
      <c r="H71" s="32" t="s">
        <v>660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44390</v>
      </c>
      <c r="B72" s="32" t="s">
        <v>678</v>
      </c>
      <c r="C72" s="31" t="s">
        <v>679</v>
      </c>
      <c r="D72" s="31" t="s">
        <v>666</v>
      </c>
      <c r="E72" s="31" t="s">
        <v>600</v>
      </c>
      <c r="F72" s="92">
        <v>326779</v>
      </c>
      <c r="G72" s="32">
        <v>78.2</v>
      </c>
      <c r="H72" s="32" t="s">
        <v>660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44390</v>
      </c>
      <c r="B73" s="32" t="s">
        <v>678</v>
      </c>
      <c r="C73" s="31" t="s">
        <v>679</v>
      </c>
      <c r="D73" s="31" t="s">
        <v>670</v>
      </c>
      <c r="E73" s="31" t="s">
        <v>600</v>
      </c>
      <c r="F73" s="92">
        <v>376868</v>
      </c>
      <c r="G73" s="32">
        <v>78.61</v>
      </c>
      <c r="H73" s="32" t="s">
        <v>660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44390</v>
      </c>
      <c r="B74" s="32" t="s">
        <v>680</v>
      </c>
      <c r="C74" s="31" t="s">
        <v>681</v>
      </c>
      <c r="D74" s="31" t="s">
        <v>663</v>
      </c>
      <c r="E74" s="31" t="s">
        <v>600</v>
      </c>
      <c r="F74" s="92">
        <v>713478</v>
      </c>
      <c r="G74" s="32">
        <v>115.86</v>
      </c>
      <c r="H74" s="32" t="s">
        <v>660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44390</v>
      </c>
      <c r="B75" s="32" t="s">
        <v>315</v>
      </c>
      <c r="C75" s="31" t="s">
        <v>682</v>
      </c>
      <c r="D75" s="31" t="s">
        <v>666</v>
      </c>
      <c r="E75" s="31" t="s">
        <v>600</v>
      </c>
      <c r="F75" s="92">
        <v>452393</v>
      </c>
      <c r="G75" s="32">
        <v>1062.8</v>
      </c>
      <c r="H75" s="32" t="s">
        <v>660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44390</v>
      </c>
      <c r="B76" s="32" t="s">
        <v>315</v>
      </c>
      <c r="C76" s="31" t="s">
        <v>682</v>
      </c>
      <c r="D76" s="31" t="s">
        <v>663</v>
      </c>
      <c r="E76" s="31" t="s">
        <v>600</v>
      </c>
      <c r="F76" s="92">
        <v>731874</v>
      </c>
      <c r="G76" s="32">
        <v>1066.3900000000001</v>
      </c>
      <c r="H76" s="32" t="s">
        <v>660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44390</v>
      </c>
      <c r="B77" s="32" t="s">
        <v>315</v>
      </c>
      <c r="C77" s="31" t="s">
        <v>682</v>
      </c>
      <c r="D77" s="31" t="s">
        <v>671</v>
      </c>
      <c r="E77" s="31" t="s">
        <v>600</v>
      </c>
      <c r="F77" s="92">
        <v>240020</v>
      </c>
      <c r="G77" s="32">
        <v>1092</v>
      </c>
      <c r="H77" s="32" t="s">
        <v>660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44390</v>
      </c>
      <c r="B78" s="32" t="s">
        <v>315</v>
      </c>
      <c r="C78" s="31" t="s">
        <v>682</v>
      </c>
      <c r="D78" s="31" t="s">
        <v>669</v>
      </c>
      <c r="E78" s="31" t="s">
        <v>600</v>
      </c>
      <c r="F78" s="92">
        <v>315614</v>
      </c>
      <c r="G78" s="32">
        <v>1066.72</v>
      </c>
      <c r="H78" s="32" t="s">
        <v>660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44390</v>
      </c>
      <c r="B79" s="32" t="s">
        <v>683</v>
      </c>
      <c r="C79" s="31" t="s">
        <v>684</v>
      </c>
      <c r="D79" s="31" t="s">
        <v>685</v>
      </c>
      <c r="E79" s="31" t="s">
        <v>600</v>
      </c>
      <c r="F79" s="92">
        <v>151720</v>
      </c>
      <c r="G79" s="32">
        <v>70.84</v>
      </c>
      <c r="H79" s="32" t="s">
        <v>660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44390</v>
      </c>
      <c r="B80" s="32" t="s">
        <v>686</v>
      </c>
      <c r="C80" s="31" t="s">
        <v>687</v>
      </c>
      <c r="D80" s="31" t="s">
        <v>688</v>
      </c>
      <c r="E80" s="31" t="s">
        <v>600</v>
      </c>
      <c r="F80" s="92">
        <v>78088</v>
      </c>
      <c r="G80" s="32">
        <v>657.29</v>
      </c>
      <c r="H80" s="32" t="s">
        <v>660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44390</v>
      </c>
      <c r="B81" s="32" t="s">
        <v>689</v>
      </c>
      <c r="C81" s="31" t="s">
        <v>690</v>
      </c>
      <c r="D81" s="31" t="s">
        <v>663</v>
      </c>
      <c r="E81" s="31" t="s">
        <v>600</v>
      </c>
      <c r="F81" s="92">
        <v>195076</v>
      </c>
      <c r="G81" s="32">
        <v>164.19</v>
      </c>
      <c r="H81" s="32" t="s">
        <v>660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44390</v>
      </c>
      <c r="B82" s="32" t="s">
        <v>691</v>
      </c>
      <c r="C82" s="31" t="s">
        <v>692</v>
      </c>
      <c r="D82" s="31" t="s">
        <v>666</v>
      </c>
      <c r="E82" s="31" t="s">
        <v>600</v>
      </c>
      <c r="F82" s="92">
        <v>70610</v>
      </c>
      <c r="G82" s="32">
        <v>1648.76</v>
      </c>
      <c r="H82" s="32" t="s">
        <v>660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44390</v>
      </c>
      <c r="B83" s="32" t="s">
        <v>691</v>
      </c>
      <c r="C83" s="31" t="s">
        <v>692</v>
      </c>
      <c r="D83" s="31" t="s">
        <v>670</v>
      </c>
      <c r="E83" s="31" t="s">
        <v>600</v>
      </c>
      <c r="F83" s="92">
        <v>154771</v>
      </c>
      <c r="G83" s="32">
        <v>1650.44</v>
      </c>
      <c r="H83" s="32" t="s">
        <v>660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44390</v>
      </c>
      <c r="B84" s="32" t="s">
        <v>691</v>
      </c>
      <c r="C84" s="31" t="s">
        <v>692</v>
      </c>
      <c r="D84" s="31" t="s">
        <v>663</v>
      </c>
      <c r="E84" s="31" t="s">
        <v>600</v>
      </c>
      <c r="F84" s="92">
        <v>274811</v>
      </c>
      <c r="G84" s="32">
        <v>1652.6</v>
      </c>
      <c r="H84" s="32" t="s">
        <v>660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44390</v>
      </c>
      <c r="B85" s="32" t="s">
        <v>691</v>
      </c>
      <c r="C85" s="31" t="s">
        <v>692</v>
      </c>
      <c r="D85" s="31" t="s">
        <v>669</v>
      </c>
      <c r="E85" s="31" t="s">
        <v>600</v>
      </c>
      <c r="F85" s="92">
        <v>118486</v>
      </c>
      <c r="G85" s="32">
        <v>1654.71</v>
      </c>
      <c r="H85" s="32" t="s">
        <v>660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44390</v>
      </c>
      <c r="B86" s="32" t="s">
        <v>691</v>
      </c>
      <c r="C86" s="31" t="s">
        <v>692</v>
      </c>
      <c r="D86" s="31" t="s">
        <v>693</v>
      </c>
      <c r="E86" s="31" t="s">
        <v>600</v>
      </c>
      <c r="F86" s="92">
        <v>68018</v>
      </c>
      <c r="G86" s="32">
        <v>1650</v>
      </c>
      <c r="H86" s="32" t="s">
        <v>660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44390</v>
      </c>
      <c r="B87" s="32" t="s">
        <v>694</v>
      </c>
      <c r="C87" s="31" t="s">
        <v>695</v>
      </c>
      <c r="D87" s="31" t="s">
        <v>663</v>
      </c>
      <c r="E87" s="31" t="s">
        <v>600</v>
      </c>
      <c r="F87" s="92">
        <v>162971</v>
      </c>
      <c r="G87" s="32">
        <v>146.54</v>
      </c>
      <c r="H87" s="32" t="s">
        <v>660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44390</v>
      </c>
      <c r="B88" s="32" t="s">
        <v>694</v>
      </c>
      <c r="C88" s="31" t="s">
        <v>695</v>
      </c>
      <c r="D88" s="31" t="s">
        <v>672</v>
      </c>
      <c r="E88" s="31" t="s">
        <v>600</v>
      </c>
      <c r="F88" s="92">
        <v>262340</v>
      </c>
      <c r="G88" s="32">
        <v>154.08000000000001</v>
      </c>
      <c r="H88" s="32" t="s">
        <v>660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44390</v>
      </c>
      <c r="B89" s="32" t="s">
        <v>694</v>
      </c>
      <c r="C89" s="31" t="s">
        <v>695</v>
      </c>
      <c r="D89" s="31" t="s">
        <v>666</v>
      </c>
      <c r="E89" s="31" t="s">
        <v>600</v>
      </c>
      <c r="F89" s="92">
        <v>182786</v>
      </c>
      <c r="G89" s="32">
        <v>148.19</v>
      </c>
      <c r="H89" s="32" t="s">
        <v>660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44390</v>
      </c>
      <c r="B90" s="32" t="s">
        <v>696</v>
      </c>
      <c r="C90" s="31" t="s">
        <v>697</v>
      </c>
      <c r="D90" s="31" t="s">
        <v>698</v>
      </c>
      <c r="E90" s="31" t="s">
        <v>600</v>
      </c>
      <c r="F90" s="92">
        <v>3150000</v>
      </c>
      <c r="G90" s="32">
        <v>3.28</v>
      </c>
      <c r="H90" s="32" t="s">
        <v>660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44390</v>
      </c>
      <c r="B91" s="32" t="s">
        <v>696</v>
      </c>
      <c r="C91" s="31" t="s">
        <v>697</v>
      </c>
      <c r="D91" s="31" t="s">
        <v>699</v>
      </c>
      <c r="E91" s="31" t="s">
        <v>600</v>
      </c>
      <c r="F91" s="92">
        <v>5122817</v>
      </c>
      <c r="G91" s="32">
        <v>3.24</v>
      </c>
      <c r="H91" s="32" t="s">
        <v>660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44390</v>
      </c>
      <c r="B92" s="32" t="s">
        <v>696</v>
      </c>
      <c r="C92" s="31" t="s">
        <v>697</v>
      </c>
      <c r="D92" s="31" t="s">
        <v>616</v>
      </c>
      <c r="E92" s="31" t="s">
        <v>600</v>
      </c>
      <c r="F92" s="92">
        <v>50040</v>
      </c>
      <c r="G92" s="32">
        <v>3.25</v>
      </c>
      <c r="H92" s="32" t="s">
        <v>660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44390</v>
      </c>
      <c r="B93" s="32" t="s">
        <v>696</v>
      </c>
      <c r="C93" s="31" t="s">
        <v>697</v>
      </c>
      <c r="D93" s="31" t="s">
        <v>700</v>
      </c>
      <c r="E93" s="31" t="s">
        <v>600</v>
      </c>
      <c r="F93" s="92">
        <v>4000005</v>
      </c>
      <c r="G93" s="32">
        <v>3.3</v>
      </c>
      <c r="H93" s="32" t="s">
        <v>660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44390</v>
      </c>
      <c r="B94" s="32" t="s">
        <v>415</v>
      </c>
      <c r="C94" s="31" t="s">
        <v>701</v>
      </c>
      <c r="D94" s="31" t="s">
        <v>666</v>
      </c>
      <c r="E94" s="31" t="s">
        <v>600</v>
      </c>
      <c r="F94" s="92">
        <v>2539676</v>
      </c>
      <c r="G94" s="32">
        <v>138.19999999999999</v>
      </c>
      <c r="H94" s="32" t="s">
        <v>660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44390</v>
      </c>
      <c r="B95" s="32" t="s">
        <v>702</v>
      </c>
      <c r="C95" s="31" t="s">
        <v>703</v>
      </c>
      <c r="D95" s="31" t="s">
        <v>704</v>
      </c>
      <c r="E95" s="31" t="s">
        <v>600</v>
      </c>
      <c r="F95" s="92">
        <v>4537703</v>
      </c>
      <c r="G95" s="32">
        <v>3.62</v>
      </c>
      <c r="H95" s="32" t="s">
        <v>660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44390</v>
      </c>
      <c r="B96" s="32" t="s">
        <v>705</v>
      </c>
      <c r="C96" s="31" t="s">
        <v>706</v>
      </c>
      <c r="D96" s="31" t="s">
        <v>663</v>
      </c>
      <c r="E96" s="31" t="s">
        <v>600</v>
      </c>
      <c r="F96" s="92">
        <v>137276</v>
      </c>
      <c r="G96" s="32">
        <v>370.1</v>
      </c>
      <c r="H96" s="32" t="s">
        <v>660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44390</v>
      </c>
      <c r="B97" s="32" t="s">
        <v>707</v>
      </c>
      <c r="C97" s="31" t="s">
        <v>708</v>
      </c>
      <c r="D97" s="31" t="s">
        <v>669</v>
      </c>
      <c r="E97" s="31" t="s">
        <v>600</v>
      </c>
      <c r="F97" s="92">
        <v>58926</v>
      </c>
      <c r="G97" s="32">
        <v>69.27</v>
      </c>
      <c r="H97" s="32" t="s">
        <v>660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44390</v>
      </c>
      <c r="B98" s="32" t="s">
        <v>707</v>
      </c>
      <c r="C98" s="31" t="s">
        <v>708</v>
      </c>
      <c r="D98" s="31" t="s">
        <v>663</v>
      </c>
      <c r="E98" s="31" t="s">
        <v>600</v>
      </c>
      <c r="F98" s="92">
        <v>87964</v>
      </c>
      <c r="G98" s="32">
        <v>69.38</v>
      </c>
      <c r="H98" s="32" t="s">
        <v>660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44390</v>
      </c>
      <c r="B99" s="32" t="s">
        <v>709</v>
      </c>
      <c r="C99" s="31" t="s">
        <v>710</v>
      </c>
      <c r="D99" s="31" t="s">
        <v>711</v>
      </c>
      <c r="E99" s="31" t="s">
        <v>600</v>
      </c>
      <c r="F99" s="92">
        <v>600</v>
      </c>
      <c r="G99" s="32">
        <v>120.4</v>
      </c>
      <c r="H99" s="32" t="s">
        <v>660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44390</v>
      </c>
      <c r="B100" s="32" t="s">
        <v>709</v>
      </c>
      <c r="C100" s="31" t="s">
        <v>710</v>
      </c>
      <c r="D100" s="31" t="s">
        <v>712</v>
      </c>
      <c r="E100" s="31" t="s">
        <v>600</v>
      </c>
      <c r="F100" s="92">
        <v>80000</v>
      </c>
      <c r="G100" s="32">
        <v>119</v>
      </c>
      <c r="H100" s="32" t="s">
        <v>660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44390</v>
      </c>
      <c r="B101" s="32" t="s">
        <v>713</v>
      </c>
      <c r="C101" s="31" t="s">
        <v>714</v>
      </c>
      <c r="D101" s="31" t="s">
        <v>663</v>
      </c>
      <c r="E101" s="31" t="s">
        <v>600</v>
      </c>
      <c r="F101" s="92">
        <v>862327</v>
      </c>
      <c r="G101" s="32">
        <v>48.64</v>
      </c>
      <c r="H101" s="32" t="s">
        <v>660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44390</v>
      </c>
      <c r="B102" s="32" t="s">
        <v>715</v>
      </c>
      <c r="C102" s="31" t="s">
        <v>716</v>
      </c>
      <c r="D102" s="31" t="s">
        <v>717</v>
      </c>
      <c r="E102" s="31" t="s">
        <v>600</v>
      </c>
      <c r="F102" s="92">
        <v>170000</v>
      </c>
      <c r="G102" s="32">
        <v>45.72</v>
      </c>
      <c r="H102" s="32" t="s">
        <v>660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44390</v>
      </c>
      <c r="B103" s="32" t="s">
        <v>718</v>
      </c>
      <c r="C103" s="31" t="s">
        <v>719</v>
      </c>
      <c r="D103" s="31" t="s">
        <v>614</v>
      </c>
      <c r="E103" s="31" t="s">
        <v>600</v>
      </c>
      <c r="F103" s="92">
        <v>2633113</v>
      </c>
      <c r="G103" s="32">
        <v>8.91</v>
      </c>
      <c r="H103" s="32" t="s">
        <v>660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44390</v>
      </c>
      <c r="B104" s="32" t="s">
        <v>720</v>
      </c>
      <c r="C104" s="31" t="s">
        <v>721</v>
      </c>
      <c r="D104" s="31" t="s">
        <v>616</v>
      </c>
      <c r="E104" s="31" t="s">
        <v>600</v>
      </c>
      <c r="F104" s="92">
        <v>1087145</v>
      </c>
      <c r="G104" s="32">
        <v>36.9</v>
      </c>
      <c r="H104" s="32" t="s">
        <v>660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44390</v>
      </c>
      <c r="B105" s="32" t="s">
        <v>722</v>
      </c>
      <c r="C105" s="31" t="s">
        <v>723</v>
      </c>
      <c r="D105" s="31" t="s">
        <v>663</v>
      </c>
      <c r="E105" s="31" t="s">
        <v>600</v>
      </c>
      <c r="F105" s="92">
        <v>100113</v>
      </c>
      <c r="G105" s="32">
        <v>715.17</v>
      </c>
      <c r="H105" s="32" t="s">
        <v>660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44390</v>
      </c>
      <c r="B106" s="32" t="s">
        <v>504</v>
      </c>
      <c r="C106" s="31" t="s">
        <v>724</v>
      </c>
      <c r="D106" s="31" t="s">
        <v>663</v>
      </c>
      <c r="E106" s="31" t="s">
        <v>600</v>
      </c>
      <c r="F106" s="92">
        <v>470138</v>
      </c>
      <c r="G106" s="32">
        <v>459.49</v>
      </c>
      <c r="H106" s="32" t="s">
        <v>660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44390</v>
      </c>
      <c r="B107" s="32" t="s">
        <v>725</v>
      </c>
      <c r="C107" s="31" t="s">
        <v>726</v>
      </c>
      <c r="D107" s="31" t="s">
        <v>663</v>
      </c>
      <c r="E107" s="31" t="s">
        <v>600</v>
      </c>
      <c r="F107" s="92">
        <v>137479</v>
      </c>
      <c r="G107" s="32">
        <v>437.71</v>
      </c>
      <c r="H107" s="32" t="s">
        <v>660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>
        <v>44390</v>
      </c>
      <c r="B108" s="32" t="s">
        <v>727</v>
      </c>
      <c r="C108" s="31" t="s">
        <v>728</v>
      </c>
      <c r="D108" s="31" t="s">
        <v>663</v>
      </c>
      <c r="E108" s="31" t="s">
        <v>600</v>
      </c>
      <c r="F108" s="92">
        <v>209965</v>
      </c>
      <c r="G108" s="32">
        <v>174.35</v>
      </c>
      <c r="H108" s="32" t="s">
        <v>660</v>
      </c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>
        <v>44390</v>
      </c>
      <c r="B109" s="32" t="s">
        <v>729</v>
      </c>
      <c r="C109" s="31" t="s">
        <v>730</v>
      </c>
      <c r="D109" s="31" t="s">
        <v>663</v>
      </c>
      <c r="E109" s="31" t="s">
        <v>600</v>
      </c>
      <c r="F109" s="92">
        <v>267297</v>
      </c>
      <c r="G109" s="32">
        <v>78.2</v>
      </c>
      <c r="H109" s="32" t="s">
        <v>660</v>
      </c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>
        <v>44390</v>
      </c>
      <c r="B110" s="32" t="s">
        <v>731</v>
      </c>
      <c r="C110" s="31" t="s">
        <v>732</v>
      </c>
      <c r="D110" s="31" t="s">
        <v>663</v>
      </c>
      <c r="E110" s="31" t="s">
        <v>600</v>
      </c>
      <c r="F110" s="92">
        <v>149952</v>
      </c>
      <c r="G110" s="32">
        <v>94.28</v>
      </c>
      <c r="H110" s="32" t="s">
        <v>660</v>
      </c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>
        <v>44390</v>
      </c>
      <c r="B111" s="32" t="s">
        <v>733</v>
      </c>
      <c r="C111" s="31" t="s">
        <v>734</v>
      </c>
      <c r="D111" s="31" t="s">
        <v>666</v>
      </c>
      <c r="E111" s="31" t="s">
        <v>600</v>
      </c>
      <c r="F111" s="92">
        <v>119769</v>
      </c>
      <c r="G111" s="32">
        <v>659.28</v>
      </c>
      <c r="H111" s="32" t="s">
        <v>660</v>
      </c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>
        <v>44390</v>
      </c>
      <c r="B112" s="32" t="s">
        <v>733</v>
      </c>
      <c r="C112" s="31" t="s">
        <v>734</v>
      </c>
      <c r="D112" s="31" t="s">
        <v>669</v>
      </c>
      <c r="E112" s="31" t="s">
        <v>600</v>
      </c>
      <c r="F112" s="92">
        <v>195538</v>
      </c>
      <c r="G112" s="32">
        <v>662.15</v>
      </c>
      <c r="H112" s="32" t="s">
        <v>660</v>
      </c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>
        <v>44390</v>
      </c>
      <c r="B113" s="32" t="s">
        <v>733</v>
      </c>
      <c r="C113" s="31" t="s">
        <v>734</v>
      </c>
      <c r="D113" s="31" t="s">
        <v>663</v>
      </c>
      <c r="E113" s="31" t="s">
        <v>600</v>
      </c>
      <c r="F113" s="92">
        <v>208315</v>
      </c>
      <c r="G113" s="32">
        <v>657.52</v>
      </c>
      <c r="H113" s="32" t="s">
        <v>660</v>
      </c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>
        <v>44390</v>
      </c>
      <c r="B114" s="32" t="s">
        <v>735</v>
      </c>
      <c r="C114" s="31" t="s">
        <v>736</v>
      </c>
      <c r="D114" s="31" t="s">
        <v>737</v>
      </c>
      <c r="E114" s="31" t="s">
        <v>600</v>
      </c>
      <c r="F114" s="92">
        <v>119000</v>
      </c>
      <c r="G114" s="32">
        <v>167.13</v>
      </c>
      <c r="H114" s="32" t="s">
        <v>660</v>
      </c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>
        <v>44390</v>
      </c>
      <c r="B115" s="32" t="s">
        <v>738</v>
      </c>
      <c r="C115" s="31" t="s">
        <v>739</v>
      </c>
      <c r="D115" s="31" t="s">
        <v>740</v>
      </c>
      <c r="E115" s="31" t="s">
        <v>600</v>
      </c>
      <c r="F115" s="92">
        <v>79937</v>
      </c>
      <c r="G115" s="32">
        <v>41.3</v>
      </c>
      <c r="H115" s="32" t="s">
        <v>660</v>
      </c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>
        <v>44390</v>
      </c>
      <c r="B116" s="32" t="s">
        <v>567</v>
      </c>
      <c r="C116" s="31" t="s">
        <v>741</v>
      </c>
      <c r="D116" s="31" t="s">
        <v>663</v>
      </c>
      <c r="E116" s="31" t="s">
        <v>600</v>
      </c>
      <c r="F116" s="92">
        <v>963488</v>
      </c>
      <c r="G116" s="32">
        <v>250.64</v>
      </c>
      <c r="H116" s="32" t="s">
        <v>660</v>
      </c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>
        <v>44390</v>
      </c>
      <c r="B117" s="32" t="s">
        <v>742</v>
      </c>
      <c r="C117" s="31" t="s">
        <v>743</v>
      </c>
      <c r="D117" s="31" t="s">
        <v>744</v>
      </c>
      <c r="E117" s="31" t="s">
        <v>600</v>
      </c>
      <c r="F117" s="92">
        <v>1000000</v>
      </c>
      <c r="G117" s="32">
        <v>4.4000000000000004</v>
      </c>
      <c r="H117" s="32" t="s">
        <v>660</v>
      </c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>
        <v>44390</v>
      </c>
      <c r="B118" s="32" t="s">
        <v>745</v>
      </c>
      <c r="C118" s="31" t="s">
        <v>746</v>
      </c>
      <c r="D118" s="31" t="s">
        <v>614</v>
      </c>
      <c r="E118" s="31" t="s">
        <v>600</v>
      </c>
      <c r="F118" s="92">
        <v>79140</v>
      </c>
      <c r="G118" s="32">
        <v>157.13999999999999</v>
      </c>
      <c r="H118" s="32" t="s">
        <v>660</v>
      </c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>
        <v>44390</v>
      </c>
      <c r="B119" s="32" t="s">
        <v>747</v>
      </c>
      <c r="C119" s="31" t="s">
        <v>748</v>
      </c>
      <c r="D119" s="31" t="s">
        <v>749</v>
      </c>
      <c r="E119" s="31" t="s">
        <v>600</v>
      </c>
      <c r="F119" s="92">
        <v>100000</v>
      </c>
      <c r="G119" s="32">
        <v>158.25</v>
      </c>
      <c r="H119" s="32" t="s">
        <v>660</v>
      </c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>
        <v>44390</v>
      </c>
      <c r="B120" s="32" t="s">
        <v>747</v>
      </c>
      <c r="C120" s="31" t="s">
        <v>748</v>
      </c>
      <c r="D120" s="31" t="s">
        <v>614</v>
      </c>
      <c r="E120" s="31" t="s">
        <v>600</v>
      </c>
      <c r="F120" s="92">
        <v>419299</v>
      </c>
      <c r="G120" s="32">
        <v>163.22999999999999</v>
      </c>
      <c r="H120" s="32" t="s">
        <v>660</v>
      </c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>
        <v>44390</v>
      </c>
      <c r="B121" s="32" t="s">
        <v>747</v>
      </c>
      <c r="C121" s="31" t="s">
        <v>748</v>
      </c>
      <c r="D121" s="31" t="s">
        <v>663</v>
      </c>
      <c r="E121" s="31" t="s">
        <v>600</v>
      </c>
      <c r="F121" s="92">
        <v>180131</v>
      </c>
      <c r="G121" s="32">
        <v>163.37</v>
      </c>
      <c r="H121" s="32" t="s">
        <v>660</v>
      </c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>
        <v>44390</v>
      </c>
      <c r="B122" s="32" t="s">
        <v>750</v>
      </c>
      <c r="C122" s="31" t="s">
        <v>751</v>
      </c>
      <c r="D122" s="31" t="s">
        <v>752</v>
      </c>
      <c r="E122" s="31" t="s">
        <v>600</v>
      </c>
      <c r="F122" s="92">
        <v>217584</v>
      </c>
      <c r="G122" s="32">
        <v>144.25</v>
      </c>
      <c r="H122" s="32" t="s">
        <v>660</v>
      </c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>
        <v>44390</v>
      </c>
      <c r="B123" s="32" t="s">
        <v>753</v>
      </c>
      <c r="C123" s="31" t="s">
        <v>754</v>
      </c>
      <c r="D123" s="31" t="s">
        <v>755</v>
      </c>
      <c r="E123" s="31" t="s">
        <v>600</v>
      </c>
      <c r="F123" s="92">
        <v>30000</v>
      </c>
      <c r="G123" s="32">
        <v>57</v>
      </c>
      <c r="H123" s="32" t="s">
        <v>660</v>
      </c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>
        <v>44390</v>
      </c>
      <c r="B124" s="32" t="s">
        <v>753</v>
      </c>
      <c r="C124" s="31" t="s">
        <v>754</v>
      </c>
      <c r="D124" s="31" t="s">
        <v>756</v>
      </c>
      <c r="E124" s="31" t="s">
        <v>600</v>
      </c>
      <c r="F124" s="92">
        <v>30000</v>
      </c>
      <c r="G124" s="32">
        <v>57</v>
      </c>
      <c r="H124" s="32" t="s">
        <v>660</v>
      </c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>
        <v>44390</v>
      </c>
      <c r="B125" s="32" t="s">
        <v>753</v>
      </c>
      <c r="C125" s="31" t="s">
        <v>754</v>
      </c>
      <c r="D125" s="31" t="s">
        <v>757</v>
      </c>
      <c r="E125" s="31" t="s">
        <v>600</v>
      </c>
      <c r="F125" s="92">
        <v>70000</v>
      </c>
      <c r="G125" s="32">
        <v>57</v>
      </c>
      <c r="H125" s="32" t="s">
        <v>660</v>
      </c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>
        <v>44390</v>
      </c>
      <c r="B126" s="32" t="s">
        <v>658</v>
      </c>
      <c r="C126" s="31" t="s">
        <v>659</v>
      </c>
      <c r="D126" s="31" t="s">
        <v>606</v>
      </c>
      <c r="E126" s="31" t="s">
        <v>601</v>
      </c>
      <c r="F126" s="92">
        <v>102697</v>
      </c>
      <c r="G126" s="32">
        <v>207.47</v>
      </c>
      <c r="H126" s="32" t="s">
        <v>660</v>
      </c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>
        <v>44390</v>
      </c>
      <c r="B127" s="32" t="s">
        <v>661</v>
      </c>
      <c r="C127" s="31" t="s">
        <v>662</v>
      </c>
      <c r="D127" s="31" t="s">
        <v>663</v>
      </c>
      <c r="E127" s="31" t="s">
        <v>601</v>
      </c>
      <c r="F127" s="92">
        <v>58809</v>
      </c>
      <c r="G127" s="32">
        <v>474.03</v>
      </c>
      <c r="H127" s="32" t="s">
        <v>660</v>
      </c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>
        <v>44390</v>
      </c>
      <c r="B128" s="32" t="s">
        <v>664</v>
      </c>
      <c r="C128" s="31" t="s">
        <v>665</v>
      </c>
      <c r="D128" s="31" t="s">
        <v>663</v>
      </c>
      <c r="E128" s="31" t="s">
        <v>601</v>
      </c>
      <c r="F128" s="92">
        <v>124929</v>
      </c>
      <c r="G128" s="32">
        <v>160.44999999999999</v>
      </c>
      <c r="H128" s="32" t="s">
        <v>660</v>
      </c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>
        <v>44390</v>
      </c>
      <c r="B129" s="32" t="s">
        <v>664</v>
      </c>
      <c r="C129" s="31" t="s">
        <v>665</v>
      </c>
      <c r="D129" s="31" t="s">
        <v>666</v>
      </c>
      <c r="E129" s="31" t="s">
        <v>601</v>
      </c>
      <c r="F129" s="92">
        <v>93324</v>
      </c>
      <c r="G129" s="32">
        <v>161</v>
      </c>
      <c r="H129" s="32" t="s">
        <v>660</v>
      </c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>
        <v>44390</v>
      </c>
      <c r="B130" s="32" t="s">
        <v>667</v>
      </c>
      <c r="C130" s="31" t="s">
        <v>668</v>
      </c>
      <c r="D130" s="31" t="s">
        <v>672</v>
      </c>
      <c r="E130" s="31" t="s">
        <v>601</v>
      </c>
      <c r="F130" s="92">
        <v>208401</v>
      </c>
      <c r="G130" s="32">
        <v>235.93</v>
      </c>
      <c r="H130" s="32" t="s">
        <v>660</v>
      </c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>
        <v>44390</v>
      </c>
      <c r="B131" s="32" t="s">
        <v>667</v>
      </c>
      <c r="C131" s="31" t="s">
        <v>668</v>
      </c>
      <c r="D131" s="31" t="s">
        <v>670</v>
      </c>
      <c r="E131" s="31" t="s">
        <v>601</v>
      </c>
      <c r="F131" s="92">
        <v>118848</v>
      </c>
      <c r="G131" s="32">
        <v>226.66</v>
      </c>
      <c r="H131" s="32" t="s">
        <v>660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>
        <v>44390</v>
      </c>
      <c r="B132" s="32" t="s">
        <v>667</v>
      </c>
      <c r="C132" s="31" t="s">
        <v>668</v>
      </c>
      <c r="D132" s="31" t="s">
        <v>669</v>
      </c>
      <c r="E132" s="31" t="s">
        <v>601</v>
      </c>
      <c r="F132" s="92">
        <v>173234</v>
      </c>
      <c r="G132" s="32">
        <v>227</v>
      </c>
      <c r="H132" s="32" t="s">
        <v>660</v>
      </c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>
        <v>44390</v>
      </c>
      <c r="B133" s="32" t="s">
        <v>667</v>
      </c>
      <c r="C133" s="31" t="s">
        <v>668</v>
      </c>
      <c r="D133" s="31" t="s">
        <v>671</v>
      </c>
      <c r="E133" s="31" t="s">
        <v>601</v>
      </c>
      <c r="F133" s="92">
        <v>141935</v>
      </c>
      <c r="G133" s="32">
        <v>226.68</v>
      </c>
      <c r="H133" s="32" t="s">
        <v>660</v>
      </c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>
        <v>44390</v>
      </c>
      <c r="B134" s="32" t="s">
        <v>667</v>
      </c>
      <c r="C134" s="31" t="s">
        <v>668</v>
      </c>
      <c r="D134" s="31" t="s">
        <v>663</v>
      </c>
      <c r="E134" s="31" t="s">
        <v>601</v>
      </c>
      <c r="F134" s="92">
        <v>218759</v>
      </c>
      <c r="G134" s="32">
        <v>221.15</v>
      </c>
      <c r="H134" s="32" t="s">
        <v>660</v>
      </c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>
        <v>44390</v>
      </c>
      <c r="B135" s="32" t="s">
        <v>667</v>
      </c>
      <c r="C135" s="31" t="s">
        <v>668</v>
      </c>
      <c r="D135" s="31" t="s">
        <v>666</v>
      </c>
      <c r="E135" s="31" t="s">
        <v>601</v>
      </c>
      <c r="F135" s="92">
        <v>190609</v>
      </c>
      <c r="G135" s="32">
        <v>227.56</v>
      </c>
      <c r="H135" s="32" t="s">
        <v>660</v>
      </c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>
        <v>44390</v>
      </c>
      <c r="B136" s="32" t="s">
        <v>673</v>
      </c>
      <c r="C136" s="31" t="s">
        <v>674</v>
      </c>
      <c r="D136" s="31" t="s">
        <v>675</v>
      </c>
      <c r="E136" s="31" t="s">
        <v>601</v>
      </c>
      <c r="F136" s="92">
        <v>95500</v>
      </c>
      <c r="G136" s="32">
        <v>49.91</v>
      </c>
      <c r="H136" s="32" t="s">
        <v>660</v>
      </c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>
        <v>44390</v>
      </c>
      <c r="B137" s="32" t="s">
        <v>673</v>
      </c>
      <c r="C137" s="31" t="s">
        <v>674</v>
      </c>
      <c r="D137" s="31" t="s">
        <v>758</v>
      </c>
      <c r="E137" s="31" t="s">
        <v>601</v>
      </c>
      <c r="F137" s="92">
        <v>148094</v>
      </c>
      <c r="G137" s="32">
        <v>50.24</v>
      </c>
      <c r="H137" s="32" t="s">
        <v>660</v>
      </c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>
        <v>44390</v>
      </c>
      <c r="B138" s="32" t="s">
        <v>673</v>
      </c>
      <c r="C138" s="31" t="s">
        <v>674</v>
      </c>
      <c r="D138" s="31" t="s">
        <v>663</v>
      </c>
      <c r="E138" s="31" t="s">
        <v>601</v>
      </c>
      <c r="F138" s="92">
        <v>96956</v>
      </c>
      <c r="G138" s="32">
        <v>51.56</v>
      </c>
      <c r="H138" s="32" t="s">
        <v>660</v>
      </c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>
        <v>44390</v>
      </c>
      <c r="B139" s="32" t="s">
        <v>673</v>
      </c>
      <c r="C139" s="31" t="s">
        <v>674</v>
      </c>
      <c r="D139" s="31" t="s">
        <v>669</v>
      </c>
      <c r="E139" s="31" t="s">
        <v>601</v>
      </c>
      <c r="F139" s="92">
        <v>71086</v>
      </c>
      <c r="G139" s="32">
        <v>50.94</v>
      </c>
      <c r="H139" s="32" t="s">
        <v>660</v>
      </c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>
        <v>44390</v>
      </c>
      <c r="B140" s="32" t="s">
        <v>676</v>
      </c>
      <c r="C140" s="31" t="s">
        <v>677</v>
      </c>
      <c r="D140" s="31" t="s">
        <v>666</v>
      </c>
      <c r="E140" s="31" t="s">
        <v>601</v>
      </c>
      <c r="F140" s="92">
        <v>28478</v>
      </c>
      <c r="G140" s="32">
        <v>1459.55</v>
      </c>
      <c r="H140" s="32" t="s">
        <v>660</v>
      </c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>
        <v>44390</v>
      </c>
      <c r="B141" s="32" t="s">
        <v>676</v>
      </c>
      <c r="C141" s="31" t="s">
        <v>677</v>
      </c>
      <c r="D141" s="31" t="s">
        <v>663</v>
      </c>
      <c r="E141" s="31" t="s">
        <v>601</v>
      </c>
      <c r="F141" s="92">
        <v>33996</v>
      </c>
      <c r="G141" s="32">
        <v>1457.84</v>
      </c>
      <c r="H141" s="32" t="s">
        <v>660</v>
      </c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>
        <v>44390</v>
      </c>
      <c r="B142" s="32" t="s">
        <v>678</v>
      </c>
      <c r="C142" s="31" t="s">
        <v>679</v>
      </c>
      <c r="D142" s="31" t="s">
        <v>663</v>
      </c>
      <c r="E142" s="31" t="s">
        <v>601</v>
      </c>
      <c r="F142" s="92">
        <v>997165</v>
      </c>
      <c r="G142" s="32">
        <v>78.180000000000007</v>
      </c>
      <c r="H142" s="32" t="s">
        <v>660</v>
      </c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>
        <v>44390</v>
      </c>
      <c r="B143" s="32" t="s">
        <v>678</v>
      </c>
      <c r="C143" s="31" t="s">
        <v>679</v>
      </c>
      <c r="D143" s="31" t="s">
        <v>670</v>
      </c>
      <c r="E143" s="31" t="s">
        <v>601</v>
      </c>
      <c r="F143" s="92">
        <v>380502</v>
      </c>
      <c r="G143" s="32">
        <v>78.72</v>
      </c>
      <c r="H143" s="32" t="s">
        <v>660</v>
      </c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>
        <v>44390</v>
      </c>
      <c r="B144" s="32" t="s">
        <v>678</v>
      </c>
      <c r="C144" s="31" t="s">
        <v>679</v>
      </c>
      <c r="D144" s="31" t="s">
        <v>666</v>
      </c>
      <c r="E144" s="31" t="s">
        <v>601</v>
      </c>
      <c r="F144" s="92">
        <v>322337</v>
      </c>
      <c r="G144" s="32">
        <v>78.7</v>
      </c>
      <c r="H144" s="32" t="s">
        <v>660</v>
      </c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>
        <v>44390</v>
      </c>
      <c r="B145" s="32" t="s">
        <v>680</v>
      </c>
      <c r="C145" s="31" t="s">
        <v>681</v>
      </c>
      <c r="D145" s="31" t="s">
        <v>663</v>
      </c>
      <c r="E145" s="31" t="s">
        <v>601</v>
      </c>
      <c r="F145" s="92">
        <v>713478</v>
      </c>
      <c r="G145" s="32">
        <v>115.74</v>
      </c>
      <c r="H145" s="32" t="s">
        <v>660</v>
      </c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>
        <v>44390</v>
      </c>
      <c r="B146" s="32" t="s">
        <v>315</v>
      </c>
      <c r="C146" s="31" t="s">
        <v>682</v>
      </c>
      <c r="D146" s="31" t="s">
        <v>671</v>
      </c>
      <c r="E146" s="31" t="s">
        <v>601</v>
      </c>
      <c r="F146" s="92">
        <v>240020</v>
      </c>
      <c r="G146" s="32">
        <v>1092.3900000000001</v>
      </c>
      <c r="H146" s="32" t="s">
        <v>660</v>
      </c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>
        <v>44390</v>
      </c>
      <c r="B147" s="32" t="s">
        <v>315</v>
      </c>
      <c r="C147" s="31" t="s">
        <v>682</v>
      </c>
      <c r="D147" s="31" t="s">
        <v>666</v>
      </c>
      <c r="E147" s="31" t="s">
        <v>601</v>
      </c>
      <c r="F147" s="92">
        <v>455589</v>
      </c>
      <c r="G147" s="32">
        <v>1063.74</v>
      </c>
      <c r="H147" s="32" t="s">
        <v>660</v>
      </c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>
        <v>44390</v>
      </c>
      <c r="B148" s="32" t="s">
        <v>315</v>
      </c>
      <c r="C148" s="31" t="s">
        <v>682</v>
      </c>
      <c r="D148" s="31" t="s">
        <v>663</v>
      </c>
      <c r="E148" s="31" t="s">
        <v>601</v>
      </c>
      <c r="F148" s="92">
        <v>731874</v>
      </c>
      <c r="G148" s="32">
        <v>1067.0999999999999</v>
      </c>
      <c r="H148" s="32" t="s">
        <v>660</v>
      </c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>
        <v>44390</v>
      </c>
      <c r="B149" s="32" t="s">
        <v>315</v>
      </c>
      <c r="C149" s="31" t="s">
        <v>682</v>
      </c>
      <c r="D149" s="31" t="s">
        <v>669</v>
      </c>
      <c r="E149" s="31" t="s">
        <v>601</v>
      </c>
      <c r="F149" s="92">
        <v>315614</v>
      </c>
      <c r="G149" s="32">
        <v>1067.2</v>
      </c>
      <c r="H149" s="32" t="s">
        <v>660</v>
      </c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>
        <v>44390</v>
      </c>
      <c r="B150" s="32" t="s">
        <v>759</v>
      </c>
      <c r="C150" s="31" t="s">
        <v>760</v>
      </c>
      <c r="D150" s="31" t="s">
        <v>761</v>
      </c>
      <c r="E150" s="31" t="s">
        <v>601</v>
      </c>
      <c r="F150" s="92">
        <v>229700</v>
      </c>
      <c r="G150" s="32">
        <v>52.01</v>
      </c>
      <c r="H150" s="32" t="s">
        <v>660</v>
      </c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>
        <v>44390</v>
      </c>
      <c r="B151" s="32" t="s">
        <v>683</v>
      </c>
      <c r="C151" s="31" t="s">
        <v>684</v>
      </c>
      <c r="D151" s="31" t="s">
        <v>685</v>
      </c>
      <c r="E151" s="31" t="s">
        <v>601</v>
      </c>
      <c r="F151" s="92">
        <v>26143</v>
      </c>
      <c r="G151" s="32">
        <v>71.94</v>
      </c>
      <c r="H151" s="32" t="s">
        <v>660</v>
      </c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>
        <v>44390</v>
      </c>
      <c r="B152" s="32" t="s">
        <v>686</v>
      </c>
      <c r="C152" s="31" t="s">
        <v>687</v>
      </c>
      <c r="D152" s="31" t="s">
        <v>688</v>
      </c>
      <c r="E152" s="31" t="s">
        <v>601</v>
      </c>
      <c r="F152" s="92">
        <v>78088</v>
      </c>
      <c r="G152" s="32">
        <v>658.21</v>
      </c>
      <c r="H152" s="32" t="s">
        <v>660</v>
      </c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>
        <v>44390</v>
      </c>
      <c r="B153" s="32" t="s">
        <v>689</v>
      </c>
      <c r="C153" s="31" t="s">
        <v>690</v>
      </c>
      <c r="D153" s="31" t="s">
        <v>663</v>
      </c>
      <c r="E153" s="31" t="s">
        <v>601</v>
      </c>
      <c r="F153" s="92">
        <v>195076</v>
      </c>
      <c r="G153" s="32">
        <v>164.25</v>
      </c>
      <c r="H153" s="32" t="s">
        <v>660</v>
      </c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>
        <v>44390</v>
      </c>
      <c r="B154" s="32" t="s">
        <v>691</v>
      </c>
      <c r="C154" s="31" t="s">
        <v>692</v>
      </c>
      <c r="D154" s="31" t="s">
        <v>670</v>
      </c>
      <c r="E154" s="31" t="s">
        <v>601</v>
      </c>
      <c r="F154" s="92">
        <v>156170</v>
      </c>
      <c r="G154" s="32">
        <v>1650.64</v>
      </c>
      <c r="H154" s="32" t="s">
        <v>660</v>
      </c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>
        <v>44390</v>
      </c>
      <c r="B155" s="32" t="s">
        <v>691</v>
      </c>
      <c r="C155" s="31" t="s">
        <v>692</v>
      </c>
      <c r="D155" s="31" t="s">
        <v>669</v>
      </c>
      <c r="E155" s="31" t="s">
        <v>601</v>
      </c>
      <c r="F155" s="92">
        <v>118486</v>
      </c>
      <c r="G155" s="32">
        <v>1655.54</v>
      </c>
      <c r="H155" s="32" t="s">
        <v>660</v>
      </c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>
        <v>44390</v>
      </c>
      <c r="B156" s="32" t="s">
        <v>691</v>
      </c>
      <c r="C156" s="31" t="s">
        <v>692</v>
      </c>
      <c r="D156" s="31" t="s">
        <v>666</v>
      </c>
      <c r="E156" s="31" t="s">
        <v>601</v>
      </c>
      <c r="F156" s="92">
        <v>70998</v>
      </c>
      <c r="G156" s="32">
        <v>1651.38</v>
      </c>
      <c r="H156" s="32" t="s">
        <v>660</v>
      </c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>
        <v>44390</v>
      </c>
      <c r="B157" s="32" t="s">
        <v>691</v>
      </c>
      <c r="C157" s="31" t="s">
        <v>692</v>
      </c>
      <c r="D157" s="31" t="s">
        <v>663</v>
      </c>
      <c r="E157" s="31" t="s">
        <v>601</v>
      </c>
      <c r="F157" s="92">
        <v>274811</v>
      </c>
      <c r="G157" s="32">
        <v>1653.55</v>
      </c>
      <c r="H157" s="32" t="s">
        <v>660</v>
      </c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>
        <v>44390</v>
      </c>
      <c r="B158" s="32" t="s">
        <v>691</v>
      </c>
      <c r="C158" s="31" t="s">
        <v>692</v>
      </c>
      <c r="D158" s="31" t="s">
        <v>693</v>
      </c>
      <c r="E158" s="31" t="s">
        <v>601</v>
      </c>
      <c r="F158" s="92">
        <v>64918</v>
      </c>
      <c r="G158" s="32">
        <v>1653.26</v>
      </c>
      <c r="H158" s="32" t="s">
        <v>660</v>
      </c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>
        <v>44390</v>
      </c>
      <c r="B159" s="32" t="s">
        <v>762</v>
      </c>
      <c r="C159" s="31" t="s">
        <v>763</v>
      </c>
      <c r="D159" s="31" t="s">
        <v>764</v>
      </c>
      <c r="E159" s="31" t="s">
        <v>601</v>
      </c>
      <c r="F159" s="92">
        <v>1329904</v>
      </c>
      <c r="G159" s="32">
        <v>33.299999999999997</v>
      </c>
      <c r="H159" s="32" t="s">
        <v>660</v>
      </c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>
        <v>44390</v>
      </c>
      <c r="B160" s="32" t="s">
        <v>694</v>
      </c>
      <c r="C160" s="31" t="s">
        <v>695</v>
      </c>
      <c r="D160" s="31" t="s">
        <v>672</v>
      </c>
      <c r="E160" s="31" t="s">
        <v>601</v>
      </c>
      <c r="F160" s="92">
        <v>233576</v>
      </c>
      <c r="G160" s="32">
        <v>153.1</v>
      </c>
      <c r="H160" s="32" t="s">
        <v>660</v>
      </c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>
        <v>44390</v>
      </c>
      <c r="B161" s="32" t="s">
        <v>694</v>
      </c>
      <c r="C161" s="31" t="s">
        <v>695</v>
      </c>
      <c r="D161" s="31" t="s">
        <v>666</v>
      </c>
      <c r="E161" s="31" t="s">
        <v>601</v>
      </c>
      <c r="F161" s="92">
        <v>188786</v>
      </c>
      <c r="G161" s="32">
        <v>148.68</v>
      </c>
      <c r="H161" s="32" t="s">
        <v>660</v>
      </c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>
        <v>44390</v>
      </c>
      <c r="B162" s="32" t="s">
        <v>694</v>
      </c>
      <c r="C162" s="31" t="s">
        <v>695</v>
      </c>
      <c r="D162" s="31" t="s">
        <v>663</v>
      </c>
      <c r="E162" s="31" t="s">
        <v>601</v>
      </c>
      <c r="F162" s="92">
        <v>162971</v>
      </c>
      <c r="G162" s="32">
        <v>146.81</v>
      </c>
      <c r="H162" s="32" t="s">
        <v>660</v>
      </c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>
        <v>44390</v>
      </c>
      <c r="B163" s="32" t="s">
        <v>696</v>
      </c>
      <c r="C163" s="31" t="s">
        <v>697</v>
      </c>
      <c r="D163" s="31" t="s">
        <v>700</v>
      </c>
      <c r="E163" s="31" t="s">
        <v>601</v>
      </c>
      <c r="F163" s="92">
        <v>5000039</v>
      </c>
      <c r="G163" s="32">
        <v>3.28</v>
      </c>
      <c r="H163" s="32" t="s">
        <v>660</v>
      </c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>
        <v>44390</v>
      </c>
      <c r="B164" s="32" t="s">
        <v>696</v>
      </c>
      <c r="C164" s="31" t="s">
        <v>697</v>
      </c>
      <c r="D164" s="31" t="s">
        <v>698</v>
      </c>
      <c r="E164" s="31" t="s">
        <v>601</v>
      </c>
      <c r="F164" s="92">
        <v>4050000</v>
      </c>
      <c r="G164" s="32">
        <v>3.29</v>
      </c>
      <c r="H164" s="32" t="s">
        <v>660</v>
      </c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>
        <v>44390</v>
      </c>
      <c r="B165" s="32" t="s">
        <v>696</v>
      </c>
      <c r="C165" s="31" t="s">
        <v>697</v>
      </c>
      <c r="D165" s="31" t="s">
        <v>699</v>
      </c>
      <c r="E165" s="31" t="s">
        <v>601</v>
      </c>
      <c r="F165" s="92">
        <v>5348736</v>
      </c>
      <c r="G165" s="32">
        <v>3.25</v>
      </c>
      <c r="H165" s="32" t="s">
        <v>660</v>
      </c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>
        <v>44390</v>
      </c>
      <c r="B166" s="32" t="s">
        <v>696</v>
      </c>
      <c r="C166" s="31" t="s">
        <v>697</v>
      </c>
      <c r="D166" s="31" t="s">
        <v>616</v>
      </c>
      <c r="E166" s="31" t="s">
        <v>601</v>
      </c>
      <c r="F166" s="92">
        <v>5100040</v>
      </c>
      <c r="G166" s="32">
        <v>3.3</v>
      </c>
      <c r="H166" s="32" t="s">
        <v>660</v>
      </c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>
        <v>44390</v>
      </c>
      <c r="B167" s="32" t="s">
        <v>415</v>
      </c>
      <c r="C167" s="31" t="s">
        <v>701</v>
      </c>
      <c r="D167" s="31" t="s">
        <v>666</v>
      </c>
      <c r="E167" s="31" t="s">
        <v>601</v>
      </c>
      <c r="F167" s="92">
        <v>2580508</v>
      </c>
      <c r="G167" s="32">
        <v>138.37</v>
      </c>
      <c r="H167" s="32" t="s">
        <v>660</v>
      </c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>
        <v>44390</v>
      </c>
      <c r="B168" s="32" t="s">
        <v>702</v>
      </c>
      <c r="C168" s="31" t="s">
        <v>703</v>
      </c>
      <c r="D168" s="31" t="s">
        <v>704</v>
      </c>
      <c r="E168" s="31" t="s">
        <v>601</v>
      </c>
      <c r="F168" s="92">
        <v>4947440</v>
      </c>
      <c r="G168" s="32">
        <v>3.48</v>
      </c>
      <c r="H168" s="32" t="s">
        <v>660</v>
      </c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>
        <v>44390</v>
      </c>
      <c r="B169" s="32" t="s">
        <v>765</v>
      </c>
      <c r="C169" s="31" t="s">
        <v>766</v>
      </c>
      <c r="D169" s="31" t="s">
        <v>767</v>
      </c>
      <c r="E169" s="31" t="s">
        <v>601</v>
      </c>
      <c r="F169" s="92">
        <v>400000</v>
      </c>
      <c r="G169" s="32">
        <v>185.5</v>
      </c>
      <c r="H169" s="32" t="s">
        <v>660</v>
      </c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>
        <v>44390</v>
      </c>
      <c r="B170" s="32" t="s">
        <v>705</v>
      </c>
      <c r="C170" s="31" t="s">
        <v>706</v>
      </c>
      <c r="D170" s="31" t="s">
        <v>663</v>
      </c>
      <c r="E170" s="31" t="s">
        <v>601</v>
      </c>
      <c r="F170" s="92">
        <v>137276</v>
      </c>
      <c r="G170" s="32">
        <v>370.33</v>
      </c>
      <c r="H170" s="32" t="s">
        <v>660</v>
      </c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>
        <v>44390</v>
      </c>
      <c r="B171" s="32" t="s">
        <v>707</v>
      </c>
      <c r="C171" s="31" t="s">
        <v>708</v>
      </c>
      <c r="D171" s="31" t="s">
        <v>663</v>
      </c>
      <c r="E171" s="31" t="s">
        <v>601</v>
      </c>
      <c r="F171" s="92">
        <v>87964</v>
      </c>
      <c r="G171" s="32">
        <v>69.8</v>
      </c>
      <c r="H171" s="32" t="s">
        <v>660</v>
      </c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>
        <v>44390</v>
      </c>
      <c r="B172" s="32" t="s">
        <v>707</v>
      </c>
      <c r="C172" s="31" t="s">
        <v>708</v>
      </c>
      <c r="D172" s="31" t="s">
        <v>669</v>
      </c>
      <c r="E172" s="31" t="s">
        <v>601</v>
      </c>
      <c r="F172" s="92">
        <v>58926</v>
      </c>
      <c r="G172" s="32">
        <v>69.31</v>
      </c>
      <c r="H172" s="32" t="s">
        <v>660</v>
      </c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>
        <v>44390</v>
      </c>
      <c r="B173" s="32" t="s">
        <v>709</v>
      </c>
      <c r="C173" s="31" t="s">
        <v>710</v>
      </c>
      <c r="D173" s="31" t="s">
        <v>711</v>
      </c>
      <c r="E173" s="31" t="s">
        <v>601</v>
      </c>
      <c r="F173" s="92">
        <v>56036</v>
      </c>
      <c r="G173" s="32">
        <v>119.68</v>
      </c>
      <c r="H173" s="32" t="s">
        <v>660</v>
      </c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>
        <v>44390</v>
      </c>
      <c r="B174" s="32" t="s">
        <v>713</v>
      </c>
      <c r="C174" s="31" t="s">
        <v>714</v>
      </c>
      <c r="D174" s="31" t="s">
        <v>663</v>
      </c>
      <c r="E174" s="31" t="s">
        <v>601</v>
      </c>
      <c r="F174" s="92">
        <v>862327</v>
      </c>
      <c r="G174" s="32">
        <v>48.63</v>
      </c>
      <c r="H174" s="32" t="s">
        <v>660</v>
      </c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>
        <v>44390</v>
      </c>
      <c r="B175" s="32" t="s">
        <v>768</v>
      </c>
      <c r="C175" s="31" t="s">
        <v>769</v>
      </c>
      <c r="D175" s="31" t="s">
        <v>770</v>
      </c>
      <c r="E175" s="31" t="s">
        <v>601</v>
      </c>
      <c r="F175" s="92">
        <v>5259620</v>
      </c>
      <c r="G175" s="32">
        <v>13.34</v>
      </c>
      <c r="H175" s="32" t="s">
        <v>660</v>
      </c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>
        <v>44390</v>
      </c>
      <c r="B176" s="32" t="s">
        <v>771</v>
      </c>
      <c r="C176" s="31" t="s">
        <v>772</v>
      </c>
      <c r="D176" s="31" t="s">
        <v>773</v>
      </c>
      <c r="E176" s="31" t="s">
        <v>601</v>
      </c>
      <c r="F176" s="92">
        <v>155000</v>
      </c>
      <c r="G176" s="32">
        <v>26.17</v>
      </c>
      <c r="H176" s="32" t="s">
        <v>660</v>
      </c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>
        <v>44390</v>
      </c>
      <c r="B177" s="32" t="s">
        <v>718</v>
      </c>
      <c r="C177" s="31" t="s">
        <v>719</v>
      </c>
      <c r="D177" s="31" t="s">
        <v>774</v>
      </c>
      <c r="E177" s="31" t="s">
        <v>601</v>
      </c>
      <c r="F177" s="92">
        <v>1350000</v>
      </c>
      <c r="G177" s="32">
        <v>9</v>
      </c>
      <c r="H177" s="32" t="s">
        <v>660</v>
      </c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>
        <v>44390</v>
      </c>
      <c r="B178" s="32" t="s">
        <v>718</v>
      </c>
      <c r="C178" s="31" t="s">
        <v>719</v>
      </c>
      <c r="D178" s="31" t="s">
        <v>614</v>
      </c>
      <c r="E178" s="31" t="s">
        <v>601</v>
      </c>
      <c r="F178" s="92">
        <v>2633113</v>
      </c>
      <c r="G178" s="32">
        <v>8.82</v>
      </c>
      <c r="H178" s="32" t="s">
        <v>660</v>
      </c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>
        <v>44390</v>
      </c>
      <c r="B179" s="32" t="s">
        <v>720</v>
      </c>
      <c r="C179" s="31" t="s">
        <v>721</v>
      </c>
      <c r="D179" s="31" t="s">
        <v>616</v>
      </c>
      <c r="E179" s="31" t="s">
        <v>601</v>
      </c>
      <c r="F179" s="92">
        <v>1107899</v>
      </c>
      <c r="G179" s="32">
        <v>38.020000000000003</v>
      </c>
      <c r="H179" s="32" t="s">
        <v>660</v>
      </c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>
        <v>44390</v>
      </c>
      <c r="B180" s="32" t="s">
        <v>722</v>
      </c>
      <c r="C180" s="31" t="s">
        <v>723</v>
      </c>
      <c r="D180" s="31" t="s">
        <v>663</v>
      </c>
      <c r="E180" s="31" t="s">
        <v>601</v>
      </c>
      <c r="F180" s="92">
        <v>100113</v>
      </c>
      <c r="G180" s="32">
        <v>715.96</v>
      </c>
      <c r="H180" s="32" t="s">
        <v>660</v>
      </c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>
        <v>44390</v>
      </c>
      <c r="B181" s="32" t="s">
        <v>504</v>
      </c>
      <c r="C181" s="31" t="s">
        <v>724</v>
      </c>
      <c r="D181" s="31" t="s">
        <v>663</v>
      </c>
      <c r="E181" s="31" t="s">
        <v>601</v>
      </c>
      <c r="F181" s="92">
        <v>470138</v>
      </c>
      <c r="G181" s="32">
        <v>459.73</v>
      </c>
      <c r="H181" s="32" t="s">
        <v>660</v>
      </c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>
        <v>44390</v>
      </c>
      <c r="B182" s="32" t="s">
        <v>725</v>
      </c>
      <c r="C182" s="31" t="s">
        <v>726</v>
      </c>
      <c r="D182" s="31" t="s">
        <v>663</v>
      </c>
      <c r="E182" s="31" t="s">
        <v>601</v>
      </c>
      <c r="F182" s="92">
        <v>137479</v>
      </c>
      <c r="G182" s="32">
        <v>437.63</v>
      </c>
      <c r="H182" s="32" t="s">
        <v>660</v>
      </c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>
        <v>44390</v>
      </c>
      <c r="B183" s="32" t="s">
        <v>727</v>
      </c>
      <c r="C183" s="31" t="s">
        <v>728</v>
      </c>
      <c r="D183" s="31" t="s">
        <v>663</v>
      </c>
      <c r="E183" s="31" t="s">
        <v>601</v>
      </c>
      <c r="F183" s="92">
        <v>209965</v>
      </c>
      <c r="G183" s="32">
        <v>174.06</v>
      </c>
      <c r="H183" s="32" t="s">
        <v>660</v>
      </c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>
        <v>44390</v>
      </c>
      <c r="B184" s="32" t="s">
        <v>729</v>
      </c>
      <c r="C184" s="31" t="s">
        <v>730</v>
      </c>
      <c r="D184" s="31" t="s">
        <v>663</v>
      </c>
      <c r="E184" s="31" t="s">
        <v>601</v>
      </c>
      <c r="F184" s="92">
        <v>267297</v>
      </c>
      <c r="G184" s="32">
        <v>78.319999999999993</v>
      </c>
      <c r="H184" s="32" t="s">
        <v>660</v>
      </c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>
        <v>44390</v>
      </c>
      <c r="B185" s="32" t="s">
        <v>731</v>
      </c>
      <c r="C185" s="31" t="s">
        <v>732</v>
      </c>
      <c r="D185" s="31" t="s">
        <v>663</v>
      </c>
      <c r="E185" s="31" t="s">
        <v>601</v>
      </c>
      <c r="F185" s="92">
        <v>149952</v>
      </c>
      <c r="G185" s="32">
        <v>94.57</v>
      </c>
      <c r="H185" s="32" t="s">
        <v>660</v>
      </c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>
        <v>44390</v>
      </c>
      <c r="B186" s="32" t="s">
        <v>733</v>
      </c>
      <c r="C186" s="31" t="s">
        <v>734</v>
      </c>
      <c r="D186" s="31" t="s">
        <v>666</v>
      </c>
      <c r="E186" s="31" t="s">
        <v>601</v>
      </c>
      <c r="F186" s="92">
        <v>118429</v>
      </c>
      <c r="G186" s="32">
        <v>660.67</v>
      </c>
      <c r="H186" s="32" t="s">
        <v>660</v>
      </c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>
        <v>44390</v>
      </c>
      <c r="B187" s="32" t="s">
        <v>733</v>
      </c>
      <c r="C187" s="31" t="s">
        <v>734</v>
      </c>
      <c r="D187" s="31" t="s">
        <v>663</v>
      </c>
      <c r="E187" s="31" t="s">
        <v>601</v>
      </c>
      <c r="F187" s="92">
        <v>208315</v>
      </c>
      <c r="G187" s="32">
        <v>657.26</v>
      </c>
      <c r="H187" s="32" t="s">
        <v>660</v>
      </c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>
        <v>44390</v>
      </c>
      <c r="B188" s="32" t="s">
        <v>733</v>
      </c>
      <c r="C188" s="31" t="s">
        <v>734</v>
      </c>
      <c r="D188" s="31" t="s">
        <v>669</v>
      </c>
      <c r="E188" s="31" t="s">
        <v>601</v>
      </c>
      <c r="F188" s="92">
        <v>195538</v>
      </c>
      <c r="G188" s="32">
        <v>662.57</v>
      </c>
      <c r="H188" s="32" t="s">
        <v>660</v>
      </c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>
        <v>44390</v>
      </c>
      <c r="B189" s="32" t="s">
        <v>735</v>
      </c>
      <c r="C189" s="31" t="s">
        <v>736</v>
      </c>
      <c r="D189" s="31" t="s">
        <v>775</v>
      </c>
      <c r="E189" s="31" t="s">
        <v>601</v>
      </c>
      <c r="F189" s="92">
        <v>89015</v>
      </c>
      <c r="G189" s="32">
        <v>167.5</v>
      </c>
      <c r="H189" s="32" t="s">
        <v>660</v>
      </c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>
        <v>44390</v>
      </c>
      <c r="B190" s="32" t="s">
        <v>738</v>
      </c>
      <c r="C190" s="31" t="s">
        <v>739</v>
      </c>
      <c r="D190" s="31" t="s">
        <v>776</v>
      </c>
      <c r="E190" s="31" t="s">
        <v>601</v>
      </c>
      <c r="F190" s="92">
        <v>100000</v>
      </c>
      <c r="G190" s="32">
        <v>41.3</v>
      </c>
      <c r="H190" s="32" t="s">
        <v>660</v>
      </c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>
        <v>44390</v>
      </c>
      <c r="B191" s="32" t="s">
        <v>567</v>
      </c>
      <c r="C191" s="31" t="s">
        <v>741</v>
      </c>
      <c r="D191" s="31" t="s">
        <v>663</v>
      </c>
      <c r="E191" s="31" t="s">
        <v>601</v>
      </c>
      <c r="F191" s="92">
        <v>963488</v>
      </c>
      <c r="G191" s="32">
        <v>250.66</v>
      </c>
      <c r="H191" s="32" t="s">
        <v>660</v>
      </c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>
        <v>44390</v>
      </c>
      <c r="B192" s="32" t="s">
        <v>742</v>
      </c>
      <c r="C192" s="31" t="s">
        <v>743</v>
      </c>
      <c r="D192" s="31" t="s">
        <v>616</v>
      </c>
      <c r="E192" s="31" t="s">
        <v>601</v>
      </c>
      <c r="F192" s="92">
        <v>900000</v>
      </c>
      <c r="G192" s="32">
        <v>4.4000000000000004</v>
      </c>
      <c r="H192" s="32" t="s">
        <v>660</v>
      </c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>
        <v>44390</v>
      </c>
      <c r="B193" s="32" t="s">
        <v>742</v>
      </c>
      <c r="C193" s="31" t="s">
        <v>743</v>
      </c>
      <c r="D193" s="31" t="s">
        <v>777</v>
      </c>
      <c r="E193" s="31" t="s">
        <v>601</v>
      </c>
      <c r="F193" s="92">
        <v>831930</v>
      </c>
      <c r="G193" s="32">
        <v>4.4000000000000004</v>
      </c>
      <c r="H193" s="32" t="s">
        <v>660</v>
      </c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>
        <v>44390</v>
      </c>
      <c r="B194" s="32" t="s">
        <v>742</v>
      </c>
      <c r="C194" s="31" t="s">
        <v>743</v>
      </c>
      <c r="D194" s="31" t="s">
        <v>778</v>
      </c>
      <c r="E194" s="31" t="s">
        <v>601</v>
      </c>
      <c r="F194" s="92">
        <v>1291194</v>
      </c>
      <c r="G194" s="32">
        <v>4.4000000000000004</v>
      </c>
      <c r="H194" s="32" t="s">
        <v>660</v>
      </c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>
        <v>44390</v>
      </c>
      <c r="B195" s="32" t="s">
        <v>745</v>
      </c>
      <c r="C195" s="31" t="s">
        <v>746</v>
      </c>
      <c r="D195" s="31" t="s">
        <v>614</v>
      </c>
      <c r="E195" s="31" t="s">
        <v>601</v>
      </c>
      <c r="F195" s="92">
        <v>79140</v>
      </c>
      <c r="G195" s="32">
        <v>157.49</v>
      </c>
      <c r="H195" s="32" t="s">
        <v>660</v>
      </c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>
        <v>44390</v>
      </c>
      <c r="B196" s="32" t="s">
        <v>747</v>
      </c>
      <c r="C196" s="31" t="s">
        <v>748</v>
      </c>
      <c r="D196" s="31" t="s">
        <v>663</v>
      </c>
      <c r="E196" s="31" t="s">
        <v>601</v>
      </c>
      <c r="F196" s="92">
        <v>180131</v>
      </c>
      <c r="G196" s="32">
        <v>163.09</v>
      </c>
      <c r="H196" s="32" t="s">
        <v>660</v>
      </c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>
        <v>44390</v>
      </c>
      <c r="B197" s="32" t="s">
        <v>747</v>
      </c>
      <c r="C197" s="31" t="s">
        <v>748</v>
      </c>
      <c r="D197" s="31" t="s">
        <v>614</v>
      </c>
      <c r="E197" s="31" t="s">
        <v>601</v>
      </c>
      <c r="F197" s="92">
        <v>419299</v>
      </c>
      <c r="G197" s="32">
        <v>163.32</v>
      </c>
      <c r="H197" s="32" t="s">
        <v>660</v>
      </c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>
        <v>44390</v>
      </c>
      <c r="B198" s="32" t="s">
        <v>747</v>
      </c>
      <c r="C198" s="31" t="s">
        <v>748</v>
      </c>
      <c r="D198" s="31" t="s">
        <v>779</v>
      </c>
      <c r="E198" s="31" t="s">
        <v>601</v>
      </c>
      <c r="F198" s="92">
        <v>100000</v>
      </c>
      <c r="G198" s="32">
        <v>158.25</v>
      </c>
      <c r="H198" s="32" t="s">
        <v>660</v>
      </c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>
        <v>44390</v>
      </c>
      <c r="B199" s="32" t="s">
        <v>780</v>
      </c>
      <c r="C199" s="31" t="s">
        <v>781</v>
      </c>
      <c r="D199" s="31" t="s">
        <v>782</v>
      </c>
      <c r="E199" s="31" t="s">
        <v>601</v>
      </c>
      <c r="F199" s="92">
        <v>500000</v>
      </c>
      <c r="G199" s="32">
        <v>1.3</v>
      </c>
      <c r="H199" s="32" t="s">
        <v>660</v>
      </c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>
        <v>44390</v>
      </c>
      <c r="B200" s="32" t="s">
        <v>750</v>
      </c>
      <c r="C200" s="31" t="s">
        <v>751</v>
      </c>
      <c r="D200" s="31" t="s">
        <v>783</v>
      </c>
      <c r="E200" s="31" t="s">
        <v>601</v>
      </c>
      <c r="F200" s="92">
        <v>200000</v>
      </c>
      <c r="G200" s="32">
        <v>144.15</v>
      </c>
      <c r="H200" s="32" t="s">
        <v>660</v>
      </c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>
        <v>44390</v>
      </c>
      <c r="B201" s="32" t="s">
        <v>750</v>
      </c>
      <c r="C201" s="31" t="s">
        <v>751</v>
      </c>
      <c r="D201" s="31" t="s">
        <v>752</v>
      </c>
      <c r="E201" s="31" t="s">
        <v>601</v>
      </c>
      <c r="F201" s="92">
        <v>217584</v>
      </c>
      <c r="G201" s="32">
        <v>143.54</v>
      </c>
      <c r="H201" s="32" t="s">
        <v>660</v>
      </c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>
        <v>44390</v>
      </c>
      <c r="B202" s="32" t="s">
        <v>753</v>
      </c>
      <c r="C202" s="31" t="s">
        <v>754</v>
      </c>
      <c r="D202" s="31" t="s">
        <v>784</v>
      </c>
      <c r="E202" s="31" t="s">
        <v>601</v>
      </c>
      <c r="F202" s="92">
        <v>152000</v>
      </c>
      <c r="G202" s="32">
        <v>57.11</v>
      </c>
      <c r="H202" s="32" t="s">
        <v>660</v>
      </c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>
        <v>44390</v>
      </c>
      <c r="B203" s="32" t="s">
        <v>753</v>
      </c>
      <c r="C203" s="31" t="s">
        <v>754</v>
      </c>
      <c r="D203" s="31" t="s">
        <v>785</v>
      </c>
      <c r="E203" s="31" t="s">
        <v>601</v>
      </c>
      <c r="F203" s="92">
        <v>60000</v>
      </c>
      <c r="G203" s="32">
        <v>57</v>
      </c>
      <c r="H203" s="32" t="s">
        <v>660</v>
      </c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0"/>
  <sheetViews>
    <sheetView workbookViewId="0"/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786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44391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787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788</v>
      </c>
      <c r="E9" s="102" t="s">
        <v>789</v>
      </c>
      <c r="F9" s="102" t="s">
        <v>790</v>
      </c>
      <c r="G9" s="102" t="s">
        <v>791</v>
      </c>
      <c r="H9" s="102" t="s">
        <v>792</v>
      </c>
      <c r="I9" s="102" t="s">
        <v>793</v>
      </c>
      <c r="J9" s="101" t="s">
        <v>794</v>
      </c>
      <c r="K9" s="102" t="s">
        <v>795</v>
      </c>
      <c r="L9" s="104" t="s">
        <v>796</v>
      </c>
      <c r="M9" s="104" t="s">
        <v>797</v>
      </c>
      <c r="N9" s="102" t="s">
        <v>798</v>
      </c>
      <c r="O9" s="103" t="s">
        <v>799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105">
        <v>1</v>
      </c>
      <c r="B10" s="106">
        <v>44291</v>
      </c>
      <c r="C10" s="107"/>
      <c r="D10" s="108" t="s">
        <v>118</v>
      </c>
      <c r="E10" s="109" t="s">
        <v>800</v>
      </c>
      <c r="F10" s="105">
        <v>1463.5</v>
      </c>
      <c r="G10" s="105">
        <v>1370</v>
      </c>
      <c r="H10" s="105">
        <v>1529</v>
      </c>
      <c r="I10" s="110" t="s">
        <v>801</v>
      </c>
      <c r="J10" s="111" t="s">
        <v>802</v>
      </c>
      <c r="K10" s="111">
        <f t="shared" ref="K10:K12" si="0">H10-F10</f>
        <v>65.5</v>
      </c>
      <c r="L10" s="112">
        <f t="shared" ref="L10:L12" si="1">(F10*-0.8)/100</f>
        <v>-11.708</v>
      </c>
      <c r="M10" s="113">
        <f t="shared" ref="M10:M12" si="2">(K10+L10)/F10</f>
        <v>3.6755722582849336E-2</v>
      </c>
      <c r="N10" s="111" t="s">
        <v>803</v>
      </c>
      <c r="O10" s="114">
        <v>44383</v>
      </c>
      <c r="P10" s="115"/>
      <c r="Q10" s="1"/>
      <c r="R10" s="1" t="s">
        <v>804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4.25" customHeight="1">
      <c r="A11" s="116">
        <v>2</v>
      </c>
      <c r="B11" s="117">
        <v>44342</v>
      </c>
      <c r="C11" s="118"/>
      <c r="D11" s="119" t="s">
        <v>426</v>
      </c>
      <c r="E11" s="120" t="s">
        <v>805</v>
      </c>
      <c r="F11" s="116">
        <v>2840</v>
      </c>
      <c r="G11" s="116">
        <v>2650</v>
      </c>
      <c r="H11" s="120">
        <v>2970</v>
      </c>
      <c r="I11" s="121" t="s">
        <v>806</v>
      </c>
      <c r="J11" s="122" t="s">
        <v>807</v>
      </c>
      <c r="K11" s="123">
        <f t="shared" si="0"/>
        <v>130</v>
      </c>
      <c r="L11" s="124">
        <f t="shared" si="1"/>
        <v>-22.72</v>
      </c>
      <c r="M11" s="125">
        <f t="shared" si="2"/>
        <v>3.7774647887323945E-2</v>
      </c>
      <c r="N11" s="122" t="s">
        <v>803</v>
      </c>
      <c r="O11" s="126">
        <v>44383</v>
      </c>
      <c r="P11" s="115"/>
      <c r="Q11" s="1"/>
      <c r="R11" s="1" t="s">
        <v>804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4.25" customHeight="1">
      <c r="A12" s="105">
        <v>3</v>
      </c>
      <c r="B12" s="106">
        <v>44343</v>
      </c>
      <c r="C12" s="107"/>
      <c r="D12" s="108" t="s">
        <v>76</v>
      </c>
      <c r="E12" s="109" t="s">
        <v>805</v>
      </c>
      <c r="F12" s="105">
        <v>522.5</v>
      </c>
      <c r="G12" s="105">
        <v>488</v>
      </c>
      <c r="H12" s="105">
        <v>544</v>
      </c>
      <c r="I12" s="110" t="s">
        <v>808</v>
      </c>
      <c r="J12" s="111" t="s">
        <v>809</v>
      </c>
      <c r="K12" s="111">
        <f t="shared" si="0"/>
        <v>21.5</v>
      </c>
      <c r="L12" s="112">
        <f t="shared" si="1"/>
        <v>-4.18</v>
      </c>
      <c r="M12" s="113">
        <f t="shared" si="2"/>
        <v>3.3148325358851677E-2</v>
      </c>
      <c r="N12" s="111" t="s">
        <v>803</v>
      </c>
      <c r="O12" s="114">
        <v>44355</v>
      </c>
      <c r="P12" s="115"/>
      <c r="Q12" s="1"/>
      <c r="R12" s="1" t="s">
        <v>804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27">
        <v>4</v>
      </c>
      <c r="B13" s="128">
        <v>44348</v>
      </c>
      <c r="C13" s="129"/>
      <c r="D13" s="130" t="s">
        <v>120</v>
      </c>
      <c r="E13" s="131" t="s">
        <v>805</v>
      </c>
      <c r="F13" s="127" t="s">
        <v>810</v>
      </c>
      <c r="G13" s="127">
        <v>2790</v>
      </c>
      <c r="H13" s="131"/>
      <c r="I13" s="132" t="s">
        <v>811</v>
      </c>
      <c r="J13" s="133" t="s">
        <v>812</v>
      </c>
      <c r="K13" s="133"/>
      <c r="L13" s="134"/>
      <c r="M13" s="135"/>
      <c r="N13" s="133"/>
      <c r="O13" s="136"/>
      <c r="P13" s="115"/>
      <c r="Q13" s="1"/>
      <c r="R13" s="1" t="s">
        <v>804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4.25" customHeight="1">
      <c r="A14" s="116">
        <v>5</v>
      </c>
      <c r="B14" s="117">
        <v>44350</v>
      </c>
      <c r="C14" s="118"/>
      <c r="D14" s="119" t="s">
        <v>404</v>
      </c>
      <c r="E14" s="120" t="s">
        <v>800</v>
      </c>
      <c r="F14" s="116">
        <v>292</v>
      </c>
      <c r="G14" s="116">
        <v>275</v>
      </c>
      <c r="H14" s="120">
        <v>315</v>
      </c>
      <c r="I14" s="121" t="s">
        <v>813</v>
      </c>
      <c r="J14" s="122" t="s">
        <v>814</v>
      </c>
      <c r="K14" s="123">
        <f>H14-F14</f>
        <v>23</v>
      </c>
      <c r="L14" s="124">
        <f>(F14*-0.8)/100</f>
        <v>-2.3360000000000003</v>
      </c>
      <c r="M14" s="125">
        <f>(K14+L14)/F14</f>
        <v>7.0767123287671235E-2</v>
      </c>
      <c r="N14" s="122" t="s">
        <v>803</v>
      </c>
      <c r="O14" s="126">
        <v>44390</v>
      </c>
      <c r="P14" s="115"/>
      <c r="Q14" s="1"/>
      <c r="R14" s="1" t="s">
        <v>804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7">
        <v>6</v>
      </c>
      <c r="B15" s="128">
        <v>44357</v>
      </c>
      <c r="C15" s="129"/>
      <c r="D15" s="130" t="s">
        <v>82</v>
      </c>
      <c r="E15" s="131" t="s">
        <v>805</v>
      </c>
      <c r="F15" s="127" t="s">
        <v>815</v>
      </c>
      <c r="G15" s="127">
        <v>3345</v>
      </c>
      <c r="H15" s="131"/>
      <c r="I15" s="132" t="s">
        <v>816</v>
      </c>
      <c r="J15" s="133" t="s">
        <v>812</v>
      </c>
      <c r="K15" s="133"/>
      <c r="L15" s="134"/>
      <c r="M15" s="135"/>
      <c r="N15" s="133"/>
      <c r="O15" s="136"/>
      <c r="P15" s="115"/>
      <c r="Q15" s="1"/>
      <c r="R15" s="1" t="s">
        <v>804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4.25" customHeight="1">
      <c r="A16" s="116">
        <v>7</v>
      </c>
      <c r="B16" s="117">
        <v>44362</v>
      </c>
      <c r="C16" s="118"/>
      <c r="D16" s="119" t="s">
        <v>493</v>
      </c>
      <c r="E16" s="120" t="s">
        <v>805</v>
      </c>
      <c r="F16" s="116">
        <v>131</v>
      </c>
      <c r="G16" s="116">
        <v>123</v>
      </c>
      <c r="H16" s="120">
        <v>141</v>
      </c>
      <c r="I16" s="121">
        <v>150</v>
      </c>
      <c r="J16" s="122" t="s">
        <v>817</v>
      </c>
      <c r="K16" s="123">
        <f>H16-F16</f>
        <v>10</v>
      </c>
      <c r="L16" s="124">
        <f>(F16*-0.8)/100</f>
        <v>-1.048</v>
      </c>
      <c r="M16" s="125">
        <f>(K16+L16)/F16</f>
        <v>6.8335877862595415E-2</v>
      </c>
      <c r="N16" s="122" t="s">
        <v>803</v>
      </c>
      <c r="O16" s="126">
        <v>44383</v>
      </c>
      <c r="P16" s="115"/>
      <c r="Q16" s="1"/>
      <c r="R16" s="1" t="s">
        <v>818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27">
        <v>8</v>
      </c>
      <c r="B17" s="128">
        <v>44363</v>
      </c>
      <c r="C17" s="129"/>
      <c r="D17" s="130" t="s">
        <v>102</v>
      </c>
      <c r="E17" s="131" t="s">
        <v>805</v>
      </c>
      <c r="F17" s="127" t="s">
        <v>819</v>
      </c>
      <c r="G17" s="127">
        <v>1119</v>
      </c>
      <c r="H17" s="131"/>
      <c r="I17" s="132" t="s">
        <v>820</v>
      </c>
      <c r="J17" s="133" t="s">
        <v>812</v>
      </c>
      <c r="K17" s="133"/>
      <c r="L17" s="134"/>
      <c r="M17" s="135"/>
      <c r="N17" s="133"/>
      <c r="O17" s="136"/>
      <c r="P17" s="115"/>
      <c r="Q17" s="1"/>
      <c r="R17" s="1" t="s">
        <v>804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137">
        <v>9</v>
      </c>
      <c r="B18" s="128">
        <v>44382</v>
      </c>
      <c r="C18" s="138"/>
      <c r="D18" s="130" t="s">
        <v>351</v>
      </c>
      <c r="E18" s="131" t="s">
        <v>805</v>
      </c>
      <c r="F18" s="127" t="s">
        <v>821</v>
      </c>
      <c r="G18" s="127">
        <v>795</v>
      </c>
      <c r="H18" s="131"/>
      <c r="I18" s="132" t="s">
        <v>822</v>
      </c>
      <c r="J18" s="133" t="s">
        <v>812</v>
      </c>
      <c r="K18" s="133"/>
      <c r="L18" s="134"/>
      <c r="M18" s="135"/>
      <c r="N18" s="133"/>
      <c r="O18" s="136"/>
      <c r="P18" s="115"/>
      <c r="Q18" s="1"/>
      <c r="R18" s="1" t="s">
        <v>818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37">
        <v>10</v>
      </c>
      <c r="B19" s="128">
        <v>44384</v>
      </c>
      <c r="C19" s="138"/>
      <c r="D19" s="130" t="s">
        <v>170</v>
      </c>
      <c r="E19" s="131" t="s">
        <v>805</v>
      </c>
      <c r="F19" s="127" t="s">
        <v>823</v>
      </c>
      <c r="G19" s="127">
        <v>157</v>
      </c>
      <c r="H19" s="131"/>
      <c r="I19" s="132" t="s">
        <v>824</v>
      </c>
      <c r="J19" s="133" t="s">
        <v>812</v>
      </c>
      <c r="K19" s="133"/>
      <c r="L19" s="134"/>
      <c r="M19" s="135"/>
      <c r="N19" s="133"/>
      <c r="O19" s="136"/>
      <c r="P19" s="115"/>
      <c r="Q19" s="1"/>
      <c r="R19" s="1" t="s">
        <v>804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37">
        <v>11</v>
      </c>
      <c r="B20" s="128">
        <v>44384</v>
      </c>
      <c r="C20" s="138"/>
      <c r="D20" s="130" t="s">
        <v>40</v>
      </c>
      <c r="E20" s="131" t="s">
        <v>805</v>
      </c>
      <c r="F20" s="127" t="s">
        <v>825</v>
      </c>
      <c r="G20" s="127">
        <v>814</v>
      </c>
      <c r="H20" s="131"/>
      <c r="I20" s="132" t="s">
        <v>826</v>
      </c>
      <c r="J20" s="133" t="s">
        <v>812</v>
      </c>
      <c r="K20" s="133"/>
      <c r="L20" s="134"/>
      <c r="M20" s="135"/>
      <c r="N20" s="133"/>
      <c r="O20" s="136"/>
      <c r="P20" s="115"/>
      <c r="Q20" s="1"/>
      <c r="R20" s="1" t="s">
        <v>804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37">
        <v>12</v>
      </c>
      <c r="B21" s="128">
        <v>44385</v>
      </c>
      <c r="C21" s="138"/>
      <c r="D21" s="130" t="s">
        <v>585</v>
      </c>
      <c r="E21" s="131" t="s">
        <v>805</v>
      </c>
      <c r="F21" s="127" t="s">
        <v>827</v>
      </c>
      <c r="G21" s="127">
        <v>2060</v>
      </c>
      <c r="H21" s="131"/>
      <c r="I21" s="132">
        <v>2500</v>
      </c>
      <c r="J21" s="133" t="s">
        <v>812</v>
      </c>
      <c r="K21" s="133"/>
      <c r="L21" s="134"/>
      <c r="M21" s="135"/>
      <c r="N21" s="133"/>
      <c r="O21" s="136"/>
      <c r="P21" s="115"/>
      <c r="Q21" s="1"/>
      <c r="R21" s="1" t="s">
        <v>818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37">
        <v>13</v>
      </c>
      <c r="B22" s="128">
        <v>44385</v>
      </c>
      <c r="C22" s="138"/>
      <c r="D22" s="130" t="s">
        <v>155</v>
      </c>
      <c r="E22" s="131" t="s">
        <v>805</v>
      </c>
      <c r="F22" s="127" t="s">
        <v>828</v>
      </c>
      <c r="G22" s="127">
        <v>6950</v>
      </c>
      <c r="H22" s="131"/>
      <c r="I22" s="132" t="s">
        <v>829</v>
      </c>
      <c r="J22" s="133" t="s">
        <v>812</v>
      </c>
      <c r="K22" s="133"/>
      <c r="L22" s="134"/>
      <c r="M22" s="135"/>
      <c r="N22" s="133"/>
      <c r="O22" s="136"/>
      <c r="P22" s="115"/>
      <c r="Q22" s="1"/>
      <c r="R22" s="1" t="s">
        <v>804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37"/>
      <c r="B23" s="139"/>
      <c r="C23" s="138"/>
      <c r="D23" s="140"/>
      <c r="E23" s="141"/>
      <c r="F23" s="141"/>
      <c r="G23" s="137"/>
      <c r="H23" s="141"/>
      <c r="I23" s="142"/>
      <c r="J23" s="143"/>
      <c r="K23" s="143"/>
      <c r="L23" s="144"/>
      <c r="M23" s="145"/>
      <c r="N23" s="146"/>
      <c r="O23" s="147"/>
      <c r="P23" s="115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48"/>
      <c r="B24" s="149"/>
      <c r="C24" s="150"/>
      <c r="D24" s="151"/>
      <c r="E24" s="152"/>
      <c r="F24" s="152"/>
      <c r="G24" s="148"/>
      <c r="H24" s="152"/>
      <c r="I24" s="153"/>
      <c r="J24" s="154"/>
      <c r="K24" s="154"/>
      <c r="L24" s="155"/>
      <c r="M24" s="156"/>
      <c r="N24" s="157"/>
      <c r="O24" s="158"/>
      <c r="P24" s="159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4.25" customHeight="1">
      <c r="A25" s="148"/>
      <c r="B25" s="149"/>
      <c r="C25" s="150"/>
      <c r="D25" s="151"/>
      <c r="E25" s="152"/>
      <c r="F25" s="152"/>
      <c r="G25" s="148"/>
      <c r="H25" s="152"/>
      <c r="I25" s="153"/>
      <c r="J25" s="154"/>
      <c r="K25" s="154"/>
      <c r="L25" s="155"/>
      <c r="M25" s="156"/>
      <c r="N25" s="157"/>
      <c r="O25" s="158"/>
      <c r="P25" s="159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60" t="s">
        <v>830</v>
      </c>
      <c r="B26" s="161"/>
      <c r="C26" s="162"/>
      <c r="D26" s="163"/>
      <c r="E26" s="164"/>
      <c r="F26" s="164"/>
      <c r="G26" s="164"/>
      <c r="H26" s="164"/>
      <c r="I26" s="164"/>
      <c r="J26" s="165"/>
      <c r="K26" s="164"/>
      <c r="L26" s="166"/>
      <c r="M26" s="61"/>
      <c r="N26" s="165"/>
      <c r="O26" s="162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67" t="s">
        <v>831</v>
      </c>
      <c r="B27" s="160"/>
      <c r="C27" s="160"/>
      <c r="D27" s="160"/>
      <c r="E27" s="44"/>
      <c r="F27" s="168" t="s">
        <v>832</v>
      </c>
      <c r="G27" s="6"/>
      <c r="H27" s="6"/>
      <c r="I27" s="6"/>
      <c r="J27" s="169"/>
      <c r="K27" s="170"/>
      <c r="L27" s="170"/>
      <c r="M27" s="171"/>
      <c r="N27" s="1"/>
      <c r="O27" s="172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60" t="s">
        <v>833</v>
      </c>
      <c r="B28" s="160"/>
      <c r="C28" s="160"/>
      <c r="D28" s="160"/>
      <c r="E28" s="6"/>
      <c r="F28" s="168" t="s">
        <v>834</v>
      </c>
      <c r="G28" s="6"/>
      <c r="H28" s="6"/>
      <c r="I28" s="6"/>
      <c r="J28" s="169"/>
      <c r="K28" s="170"/>
      <c r="L28" s="170"/>
      <c r="M28" s="171"/>
      <c r="N28" s="1"/>
      <c r="O28" s="172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60"/>
      <c r="B29" s="160"/>
      <c r="C29" s="160"/>
      <c r="D29" s="160"/>
      <c r="E29" s="6"/>
      <c r="F29" s="6"/>
      <c r="G29" s="6"/>
      <c r="H29" s="6"/>
      <c r="I29" s="6"/>
      <c r="J29" s="173"/>
      <c r="K29" s="170"/>
      <c r="L29" s="170"/>
      <c r="M29" s="6"/>
      <c r="N29" s="174"/>
      <c r="O29" s="1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.75" customHeight="1">
      <c r="A30" s="1"/>
      <c r="B30" s="175" t="s">
        <v>835</v>
      </c>
      <c r="C30" s="175"/>
      <c r="D30" s="175"/>
      <c r="E30" s="175"/>
      <c r="F30" s="176"/>
      <c r="G30" s="6"/>
      <c r="H30" s="6"/>
      <c r="I30" s="177"/>
      <c r="J30" s="178"/>
      <c r="K30" s="179"/>
      <c r="L30" s="178"/>
      <c r="M30" s="6"/>
      <c r="N30" s="1"/>
      <c r="O30" s="1"/>
      <c r="P30" s="1"/>
      <c r="R30" s="61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101" t="s">
        <v>16</v>
      </c>
      <c r="B31" s="180" t="s">
        <v>590</v>
      </c>
      <c r="C31" s="104"/>
      <c r="D31" s="103" t="s">
        <v>788</v>
      </c>
      <c r="E31" s="102" t="s">
        <v>789</v>
      </c>
      <c r="F31" s="102" t="s">
        <v>790</v>
      </c>
      <c r="G31" s="102" t="s">
        <v>836</v>
      </c>
      <c r="H31" s="102" t="s">
        <v>792</v>
      </c>
      <c r="I31" s="102" t="s">
        <v>793</v>
      </c>
      <c r="J31" s="102" t="s">
        <v>794</v>
      </c>
      <c r="K31" s="180" t="s">
        <v>837</v>
      </c>
      <c r="L31" s="181" t="s">
        <v>796</v>
      </c>
      <c r="M31" s="104" t="s">
        <v>797</v>
      </c>
      <c r="N31" s="102" t="s">
        <v>798</v>
      </c>
      <c r="O31" s="103" t="s">
        <v>799</v>
      </c>
      <c r="P31" s="1"/>
      <c r="Q31" s="1"/>
      <c r="R31" s="61"/>
      <c r="S31" s="61"/>
      <c r="T31" s="61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5" customHeight="1">
      <c r="A32" s="182">
        <v>1</v>
      </c>
      <c r="B32" s="183">
        <v>44371</v>
      </c>
      <c r="C32" s="184"/>
      <c r="D32" s="185" t="s">
        <v>51</v>
      </c>
      <c r="E32" s="127" t="s">
        <v>805</v>
      </c>
      <c r="F32" s="127" t="s">
        <v>838</v>
      </c>
      <c r="G32" s="127">
        <v>718</v>
      </c>
      <c r="H32" s="127"/>
      <c r="I32" s="127" t="s">
        <v>839</v>
      </c>
      <c r="J32" s="133" t="s">
        <v>812</v>
      </c>
      <c r="K32" s="133"/>
      <c r="L32" s="134"/>
      <c r="M32" s="135"/>
      <c r="N32" s="133"/>
      <c r="O32" s="186"/>
      <c r="P32" s="1"/>
      <c r="Q32" s="1"/>
      <c r="R32" s="6" t="s">
        <v>804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>
      <c r="A33" s="187">
        <v>2</v>
      </c>
      <c r="B33" s="117">
        <v>44372</v>
      </c>
      <c r="C33" s="188"/>
      <c r="D33" s="189" t="s">
        <v>143</v>
      </c>
      <c r="E33" s="116" t="s">
        <v>805</v>
      </c>
      <c r="F33" s="116">
        <v>1725</v>
      </c>
      <c r="G33" s="116">
        <v>1665</v>
      </c>
      <c r="H33" s="116">
        <v>1764</v>
      </c>
      <c r="I33" s="116" t="s">
        <v>840</v>
      </c>
      <c r="J33" s="122" t="s">
        <v>841</v>
      </c>
      <c r="K33" s="122">
        <f t="shared" ref="K33:K35" si="3">H33-F33</f>
        <v>39</v>
      </c>
      <c r="L33" s="124">
        <f t="shared" ref="L33:L34" si="4">(F33*-0.7)/100</f>
        <v>-12.074999999999999</v>
      </c>
      <c r="M33" s="125">
        <f t="shared" ref="M33:M35" si="5">(K33+L33)/F33</f>
        <v>1.5608695652173913E-2</v>
      </c>
      <c r="N33" s="122" t="s">
        <v>803</v>
      </c>
      <c r="O33" s="126">
        <v>44384</v>
      </c>
      <c r="P33" s="1"/>
      <c r="Q33" s="1"/>
      <c r="R33" s="6" t="s">
        <v>804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187">
        <v>3</v>
      </c>
      <c r="B34" s="117">
        <v>44375</v>
      </c>
      <c r="C34" s="188"/>
      <c r="D34" s="189" t="s">
        <v>157</v>
      </c>
      <c r="E34" s="116" t="s">
        <v>805</v>
      </c>
      <c r="F34" s="116">
        <v>2825</v>
      </c>
      <c r="G34" s="116">
        <v>2735</v>
      </c>
      <c r="H34" s="116">
        <v>2902.5</v>
      </c>
      <c r="I34" s="116">
        <v>3000</v>
      </c>
      <c r="J34" s="122" t="s">
        <v>842</v>
      </c>
      <c r="K34" s="122">
        <f t="shared" si="3"/>
        <v>77.5</v>
      </c>
      <c r="L34" s="124">
        <f t="shared" si="4"/>
        <v>-19.774999999999999</v>
      </c>
      <c r="M34" s="125">
        <f t="shared" si="5"/>
        <v>2.0433628318584071E-2</v>
      </c>
      <c r="N34" s="122" t="s">
        <v>803</v>
      </c>
      <c r="O34" s="126">
        <v>44382</v>
      </c>
      <c r="P34" s="1"/>
      <c r="Q34" s="1"/>
      <c r="R34" s="6" t="s">
        <v>818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190">
        <v>4</v>
      </c>
      <c r="B35" s="191">
        <v>44377</v>
      </c>
      <c r="C35" s="192"/>
      <c r="D35" s="193" t="s">
        <v>469</v>
      </c>
      <c r="E35" s="194" t="s">
        <v>805</v>
      </c>
      <c r="F35" s="194">
        <v>205</v>
      </c>
      <c r="G35" s="194">
        <v>199</v>
      </c>
      <c r="H35" s="194">
        <v>199</v>
      </c>
      <c r="I35" s="194">
        <v>215</v>
      </c>
      <c r="J35" s="195" t="s">
        <v>843</v>
      </c>
      <c r="K35" s="195">
        <f t="shared" si="3"/>
        <v>-6</v>
      </c>
      <c r="L35" s="196">
        <f>(F35*-0.07)/100</f>
        <v>-0.14350000000000002</v>
      </c>
      <c r="M35" s="197">
        <f t="shared" si="5"/>
        <v>-2.996829268292683E-2</v>
      </c>
      <c r="N35" s="195" t="s">
        <v>844</v>
      </c>
      <c r="O35" s="198">
        <v>44389</v>
      </c>
      <c r="P35" s="1"/>
      <c r="Q35" s="1"/>
      <c r="R35" s="6" t="s">
        <v>804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182">
        <v>5</v>
      </c>
      <c r="B36" s="128">
        <v>44377</v>
      </c>
      <c r="C36" s="184"/>
      <c r="D36" s="185" t="s">
        <v>70</v>
      </c>
      <c r="E36" s="127" t="s">
        <v>805</v>
      </c>
      <c r="F36" s="127" t="s">
        <v>845</v>
      </c>
      <c r="G36" s="127">
        <v>1545</v>
      </c>
      <c r="H36" s="127"/>
      <c r="I36" s="127">
        <v>1700</v>
      </c>
      <c r="J36" s="133" t="s">
        <v>812</v>
      </c>
      <c r="K36" s="133"/>
      <c r="L36" s="134"/>
      <c r="M36" s="135"/>
      <c r="N36" s="199"/>
      <c r="O36" s="136"/>
      <c r="P36" s="1"/>
      <c r="Q36" s="1"/>
      <c r="R36" s="6" t="s">
        <v>818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187">
        <v>6</v>
      </c>
      <c r="B37" s="117">
        <v>44377</v>
      </c>
      <c r="C37" s="188"/>
      <c r="D37" s="189" t="s">
        <v>366</v>
      </c>
      <c r="E37" s="116" t="s">
        <v>805</v>
      </c>
      <c r="F37" s="116">
        <v>712.5</v>
      </c>
      <c r="G37" s="116">
        <v>695</v>
      </c>
      <c r="H37" s="116">
        <v>733.5</v>
      </c>
      <c r="I37" s="116">
        <v>760</v>
      </c>
      <c r="J37" s="122" t="s">
        <v>846</v>
      </c>
      <c r="K37" s="122">
        <f t="shared" ref="K37:K49" si="6">H37-F37</f>
        <v>21</v>
      </c>
      <c r="L37" s="124">
        <f t="shared" ref="L37:L39" si="7">(F37*-0.7)/100</f>
        <v>-4.9874999999999998</v>
      </c>
      <c r="M37" s="125">
        <f t="shared" ref="M37:M49" si="8">(K37+L37)/F37</f>
        <v>2.2473684210526316E-2</v>
      </c>
      <c r="N37" s="122" t="s">
        <v>803</v>
      </c>
      <c r="O37" s="126">
        <v>44378</v>
      </c>
      <c r="P37" s="1"/>
      <c r="Q37" s="1"/>
      <c r="R37" s="6" t="s">
        <v>818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187">
        <v>7</v>
      </c>
      <c r="B38" s="117">
        <v>44378</v>
      </c>
      <c r="C38" s="188"/>
      <c r="D38" s="189" t="s">
        <v>400</v>
      </c>
      <c r="E38" s="116" t="s">
        <v>805</v>
      </c>
      <c r="F38" s="116">
        <v>54.75</v>
      </c>
      <c r="G38" s="116">
        <v>53</v>
      </c>
      <c r="H38" s="116">
        <v>56.4</v>
      </c>
      <c r="I38" s="116" t="s">
        <v>847</v>
      </c>
      <c r="J38" s="122" t="s">
        <v>848</v>
      </c>
      <c r="K38" s="122">
        <f t="shared" si="6"/>
        <v>1.6499999999999986</v>
      </c>
      <c r="L38" s="124">
        <f t="shared" si="7"/>
        <v>-0.38324999999999998</v>
      </c>
      <c r="M38" s="125">
        <f t="shared" si="8"/>
        <v>2.3136986301369841E-2</v>
      </c>
      <c r="N38" s="122" t="s">
        <v>803</v>
      </c>
      <c r="O38" s="126">
        <v>44379</v>
      </c>
      <c r="P38" s="1"/>
      <c r="Q38" s="1"/>
      <c r="R38" s="6" t="s">
        <v>804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187">
        <v>8</v>
      </c>
      <c r="B39" s="117">
        <v>44378</v>
      </c>
      <c r="C39" s="188"/>
      <c r="D39" s="189" t="s">
        <v>354</v>
      </c>
      <c r="E39" s="116" t="s">
        <v>805</v>
      </c>
      <c r="F39" s="116">
        <v>182.5</v>
      </c>
      <c r="G39" s="116">
        <v>177</v>
      </c>
      <c r="H39" s="116">
        <v>188</v>
      </c>
      <c r="I39" s="116">
        <v>193</v>
      </c>
      <c r="J39" s="122" t="s">
        <v>849</v>
      </c>
      <c r="K39" s="122">
        <f t="shared" si="6"/>
        <v>5.5</v>
      </c>
      <c r="L39" s="124">
        <f t="shared" si="7"/>
        <v>-1.2774999999999999</v>
      </c>
      <c r="M39" s="125">
        <f t="shared" si="8"/>
        <v>2.3136986301369865E-2</v>
      </c>
      <c r="N39" s="122" t="s">
        <v>803</v>
      </c>
      <c r="O39" s="126">
        <v>44379</v>
      </c>
      <c r="P39" s="1"/>
      <c r="Q39" s="1"/>
      <c r="R39" s="6" t="s">
        <v>818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187">
        <v>9</v>
      </c>
      <c r="B40" s="200">
        <v>44379</v>
      </c>
      <c r="C40" s="188"/>
      <c r="D40" s="189" t="s">
        <v>385</v>
      </c>
      <c r="E40" s="116" t="s">
        <v>805</v>
      </c>
      <c r="F40" s="116">
        <v>159.5</v>
      </c>
      <c r="G40" s="116">
        <v>154</v>
      </c>
      <c r="H40" s="116">
        <v>164.25</v>
      </c>
      <c r="I40" s="116" t="s">
        <v>850</v>
      </c>
      <c r="J40" s="122" t="s">
        <v>851</v>
      </c>
      <c r="K40" s="122">
        <f t="shared" si="6"/>
        <v>4.75</v>
      </c>
      <c r="L40" s="124">
        <f>(F40*-0.07)/100</f>
        <v>-0.11165000000000001</v>
      </c>
      <c r="M40" s="125">
        <f t="shared" si="8"/>
        <v>2.9080564263322884E-2</v>
      </c>
      <c r="N40" s="122" t="s">
        <v>803</v>
      </c>
      <c r="O40" s="201">
        <v>44379</v>
      </c>
      <c r="P40" s="1"/>
      <c r="Q40" s="1"/>
      <c r="R40" s="6" t="s">
        <v>804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187">
        <v>10</v>
      </c>
      <c r="B41" s="200">
        <v>44379</v>
      </c>
      <c r="C41" s="188"/>
      <c r="D41" s="189" t="s">
        <v>852</v>
      </c>
      <c r="E41" s="116" t="s">
        <v>805</v>
      </c>
      <c r="F41" s="116">
        <v>1003</v>
      </c>
      <c r="G41" s="116">
        <v>970</v>
      </c>
      <c r="H41" s="116">
        <v>1032.5</v>
      </c>
      <c r="I41" s="116">
        <v>1060</v>
      </c>
      <c r="J41" s="122" t="s">
        <v>853</v>
      </c>
      <c r="K41" s="122">
        <f t="shared" si="6"/>
        <v>29.5</v>
      </c>
      <c r="L41" s="124">
        <f>(F41*-0.7)/100</f>
        <v>-7.020999999999999</v>
      </c>
      <c r="M41" s="125">
        <f t="shared" si="8"/>
        <v>2.2411764705882353E-2</v>
      </c>
      <c r="N41" s="122" t="s">
        <v>803</v>
      </c>
      <c r="O41" s="126">
        <v>44382</v>
      </c>
      <c r="P41" s="1"/>
      <c r="Q41" s="1"/>
      <c r="R41" s="6" t="s">
        <v>818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187">
        <v>11</v>
      </c>
      <c r="B42" s="117">
        <v>44382</v>
      </c>
      <c r="C42" s="188"/>
      <c r="D42" s="189" t="s">
        <v>529</v>
      </c>
      <c r="E42" s="116" t="s">
        <v>805</v>
      </c>
      <c r="F42" s="116">
        <v>280.5</v>
      </c>
      <c r="G42" s="116">
        <v>273</v>
      </c>
      <c r="H42" s="116">
        <v>287.5</v>
      </c>
      <c r="I42" s="116" t="s">
        <v>854</v>
      </c>
      <c r="J42" s="122" t="s">
        <v>855</v>
      </c>
      <c r="K42" s="122">
        <f t="shared" si="6"/>
        <v>7</v>
      </c>
      <c r="L42" s="124">
        <f t="shared" ref="L42:L46" si="9">(F42*-0.07)/100</f>
        <v>-0.19635000000000002</v>
      </c>
      <c r="M42" s="125">
        <f t="shared" si="8"/>
        <v>2.4255436720142604E-2</v>
      </c>
      <c r="N42" s="122" t="s">
        <v>803</v>
      </c>
      <c r="O42" s="201">
        <v>44382</v>
      </c>
      <c r="P42" s="1"/>
      <c r="Q42" s="1"/>
      <c r="R42" s="6" t="s">
        <v>804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190">
        <v>12</v>
      </c>
      <c r="B43" s="191">
        <v>44383</v>
      </c>
      <c r="C43" s="192"/>
      <c r="D43" s="193" t="s">
        <v>856</v>
      </c>
      <c r="E43" s="194" t="s">
        <v>805</v>
      </c>
      <c r="F43" s="194">
        <v>473.5</v>
      </c>
      <c r="G43" s="194">
        <v>458</v>
      </c>
      <c r="H43" s="194">
        <v>458</v>
      </c>
      <c r="I43" s="194">
        <v>500</v>
      </c>
      <c r="J43" s="195" t="s">
        <v>857</v>
      </c>
      <c r="K43" s="195">
        <f t="shared" si="6"/>
        <v>-15.5</v>
      </c>
      <c r="L43" s="196">
        <f t="shared" si="9"/>
        <v>-0.33145000000000002</v>
      </c>
      <c r="M43" s="197">
        <f t="shared" si="8"/>
        <v>-3.3434952481520591E-2</v>
      </c>
      <c r="N43" s="195" t="s">
        <v>844</v>
      </c>
      <c r="O43" s="202">
        <v>44383</v>
      </c>
      <c r="P43" s="1"/>
      <c r="Q43" s="1"/>
      <c r="R43" s="6" t="s">
        <v>818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190">
        <v>13</v>
      </c>
      <c r="B44" s="191">
        <v>44383</v>
      </c>
      <c r="C44" s="192"/>
      <c r="D44" s="193" t="s">
        <v>529</v>
      </c>
      <c r="E44" s="194" t="s">
        <v>805</v>
      </c>
      <c r="F44" s="194">
        <v>281</v>
      </c>
      <c r="G44" s="194">
        <v>273</v>
      </c>
      <c r="H44" s="194">
        <v>273</v>
      </c>
      <c r="I44" s="194" t="s">
        <v>854</v>
      </c>
      <c r="J44" s="195" t="s">
        <v>858</v>
      </c>
      <c r="K44" s="195">
        <f t="shared" si="6"/>
        <v>-8</v>
      </c>
      <c r="L44" s="196">
        <f t="shared" si="9"/>
        <v>-0.19670000000000001</v>
      </c>
      <c r="M44" s="197">
        <f t="shared" si="8"/>
        <v>-2.9169750889679717E-2</v>
      </c>
      <c r="N44" s="195" t="s">
        <v>844</v>
      </c>
      <c r="O44" s="202">
        <v>44383</v>
      </c>
      <c r="P44" s="1"/>
      <c r="Q44" s="1"/>
      <c r="R44" s="6" t="s">
        <v>804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>
      <c r="A45" s="187">
        <v>14</v>
      </c>
      <c r="B45" s="117">
        <v>44383</v>
      </c>
      <c r="C45" s="188"/>
      <c r="D45" s="189" t="s">
        <v>164</v>
      </c>
      <c r="E45" s="116" t="s">
        <v>805</v>
      </c>
      <c r="F45" s="116">
        <v>1545</v>
      </c>
      <c r="G45" s="116">
        <v>1514</v>
      </c>
      <c r="H45" s="116">
        <v>1576</v>
      </c>
      <c r="I45" s="116" t="s">
        <v>859</v>
      </c>
      <c r="J45" s="122" t="s">
        <v>860</v>
      </c>
      <c r="K45" s="122">
        <f t="shared" si="6"/>
        <v>31</v>
      </c>
      <c r="L45" s="124">
        <f t="shared" si="9"/>
        <v>-1.0815000000000001</v>
      </c>
      <c r="M45" s="125">
        <f t="shared" si="8"/>
        <v>1.9364724919093853E-2</v>
      </c>
      <c r="N45" s="122" t="s">
        <v>803</v>
      </c>
      <c r="O45" s="201">
        <v>44383</v>
      </c>
      <c r="P45" s="1"/>
      <c r="Q45" s="1"/>
      <c r="R45" s="6" t="s">
        <v>804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>
      <c r="A46" s="187">
        <v>15</v>
      </c>
      <c r="B46" s="117">
        <v>44384</v>
      </c>
      <c r="C46" s="188"/>
      <c r="D46" s="189" t="s">
        <v>164</v>
      </c>
      <c r="E46" s="116" t="s">
        <v>805</v>
      </c>
      <c r="F46" s="116">
        <v>1532</v>
      </c>
      <c r="G46" s="116">
        <v>1490</v>
      </c>
      <c r="H46" s="116">
        <v>1562</v>
      </c>
      <c r="I46" s="116" t="s">
        <v>861</v>
      </c>
      <c r="J46" s="122" t="s">
        <v>862</v>
      </c>
      <c r="K46" s="122">
        <f t="shared" si="6"/>
        <v>30</v>
      </c>
      <c r="L46" s="124">
        <f t="shared" si="9"/>
        <v>-1.0724</v>
      </c>
      <c r="M46" s="125">
        <f t="shared" si="8"/>
        <v>1.8882245430809397E-2</v>
      </c>
      <c r="N46" s="122" t="s">
        <v>803</v>
      </c>
      <c r="O46" s="201">
        <v>44384</v>
      </c>
      <c r="P46" s="1"/>
      <c r="Q46" s="1"/>
      <c r="R46" s="6" t="s">
        <v>804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>
      <c r="A47" s="187">
        <v>16</v>
      </c>
      <c r="B47" s="117">
        <v>44384</v>
      </c>
      <c r="C47" s="188"/>
      <c r="D47" s="189" t="s">
        <v>437</v>
      </c>
      <c r="E47" s="116" t="s">
        <v>805</v>
      </c>
      <c r="F47" s="116">
        <v>1003.5</v>
      </c>
      <c r="G47" s="116">
        <v>970</v>
      </c>
      <c r="H47" s="116">
        <v>1034.5</v>
      </c>
      <c r="I47" s="116">
        <v>1060</v>
      </c>
      <c r="J47" s="122" t="s">
        <v>860</v>
      </c>
      <c r="K47" s="122">
        <f t="shared" si="6"/>
        <v>31</v>
      </c>
      <c r="L47" s="124">
        <f>(F47*-0.7)/100</f>
        <v>-7.0244999999999997</v>
      </c>
      <c r="M47" s="125">
        <f t="shared" si="8"/>
        <v>2.3891878425510712E-2</v>
      </c>
      <c r="N47" s="122" t="s">
        <v>803</v>
      </c>
      <c r="O47" s="126">
        <v>44385</v>
      </c>
      <c r="P47" s="1"/>
      <c r="Q47" s="1"/>
      <c r="R47" s="6" t="s">
        <v>818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>
      <c r="A48" s="187">
        <v>17</v>
      </c>
      <c r="B48" s="117">
        <v>44389</v>
      </c>
      <c r="C48" s="188"/>
      <c r="D48" s="189" t="s">
        <v>863</v>
      </c>
      <c r="E48" s="116" t="s">
        <v>805</v>
      </c>
      <c r="F48" s="116">
        <v>460</v>
      </c>
      <c r="G48" s="116">
        <v>448</v>
      </c>
      <c r="H48" s="116">
        <v>467.5</v>
      </c>
      <c r="I48" s="116">
        <v>485</v>
      </c>
      <c r="J48" s="122" t="s">
        <v>864</v>
      </c>
      <c r="K48" s="122">
        <f t="shared" si="6"/>
        <v>7.5</v>
      </c>
      <c r="L48" s="124">
        <f t="shared" ref="L48:L49" si="10">(F48*-0.07)/100</f>
        <v>-0.32200000000000001</v>
      </c>
      <c r="M48" s="125">
        <f t="shared" si="8"/>
        <v>1.5604347826086957E-2</v>
      </c>
      <c r="N48" s="122" t="s">
        <v>803</v>
      </c>
      <c r="O48" s="201">
        <v>44389</v>
      </c>
      <c r="P48" s="1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customHeight="1">
      <c r="A49" s="187">
        <v>18</v>
      </c>
      <c r="B49" s="117">
        <v>44389</v>
      </c>
      <c r="C49" s="188"/>
      <c r="D49" s="189" t="s">
        <v>865</v>
      </c>
      <c r="E49" s="116" t="s">
        <v>805</v>
      </c>
      <c r="F49" s="116">
        <v>850.5</v>
      </c>
      <c r="G49" s="116">
        <v>829</v>
      </c>
      <c r="H49" s="116">
        <v>869</v>
      </c>
      <c r="I49" s="116" t="s">
        <v>866</v>
      </c>
      <c r="J49" s="122" t="s">
        <v>867</v>
      </c>
      <c r="K49" s="122">
        <f t="shared" si="6"/>
        <v>18.5</v>
      </c>
      <c r="L49" s="124">
        <f t="shared" si="10"/>
        <v>-0.59535000000000005</v>
      </c>
      <c r="M49" s="125">
        <f t="shared" si="8"/>
        <v>2.1051910640799532E-2</v>
      </c>
      <c r="N49" s="122" t="s">
        <v>803</v>
      </c>
      <c r="O49" s="201">
        <v>44389</v>
      </c>
      <c r="P49" s="1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" customHeight="1">
      <c r="A50" s="182">
        <v>19</v>
      </c>
      <c r="B50" s="128">
        <v>44390</v>
      </c>
      <c r="C50" s="184"/>
      <c r="D50" s="185" t="s">
        <v>863</v>
      </c>
      <c r="E50" s="127" t="s">
        <v>805</v>
      </c>
      <c r="F50" s="127" t="s">
        <v>868</v>
      </c>
      <c r="G50" s="127">
        <v>449</v>
      </c>
      <c r="H50" s="127"/>
      <c r="I50" s="127">
        <v>485</v>
      </c>
      <c r="J50" s="133" t="s">
        <v>812</v>
      </c>
      <c r="K50" s="133"/>
      <c r="L50" s="134"/>
      <c r="M50" s="135"/>
      <c r="N50" s="133"/>
      <c r="O50" s="136"/>
      <c r="P50" s="1"/>
      <c r="Q50" s="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>
      <c r="A51" s="187">
        <v>20</v>
      </c>
      <c r="B51" s="117">
        <v>44390</v>
      </c>
      <c r="C51" s="188"/>
      <c r="D51" s="189" t="s">
        <v>329</v>
      </c>
      <c r="E51" s="116" t="s">
        <v>805</v>
      </c>
      <c r="F51" s="116">
        <v>853.5</v>
      </c>
      <c r="G51" s="116">
        <v>829</v>
      </c>
      <c r="H51" s="116">
        <v>868</v>
      </c>
      <c r="I51" s="116" t="s">
        <v>866</v>
      </c>
      <c r="J51" s="122" t="s">
        <v>869</v>
      </c>
      <c r="K51" s="122">
        <f>H51-F51</f>
        <v>14.5</v>
      </c>
      <c r="L51" s="124">
        <f>(F51*-0.07)/100</f>
        <v>-0.59745000000000004</v>
      </c>
      <c r="M51" s="125">
        <f>(K51+L51)/F51</f>
        <v>1.6288869361452841E-2</v>
      </c>
      <c r="N51" s="122" t="s">
        <v>803</v>
      </c>
      <c r="O51" s="201">
        <v>44390</v>
      </c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>
      <c r="A52" s="182"/>
      <c r="B52" s="128"/>
      <c r="C52" s="184"/>
      <c r="D52" s="185"/>
      <c r="E52" s="127"/>
      <c r="F52" s="127"/>
      <c r="G52" s="127"/>
      <c r="H52" s="127"/>
      <c r="I52" s="127"/>
      <c r="J52" s="133"/>
      <c r="K52" s="133"/>
      <c r="L52" s="134"/>
      <c r="M52" s="135"/>
      <c r="N52" s="133"/>
      <c r="O52" s="136"/>
      <c r="P52" s="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>
      <c r="A53" s="182"/>
      <c r="B53" s="128"/>
      <c r="C53" s="184"/>
      <c r="D53" s="185"/>
      <c r="E53" s="127"/>
      <c r="F53" s="127"/>
      <c r="G53" s="127"/>
      <c r="H53" s="127"/>
      <c r="I53" s="127"/>
      <c r="J53" s="133"/>
      <c r="K53" s="133"/>
      <c r="L53" s="134"/>
      <c r="M53" s="135"/>
      <c r="N53" s="133"/>
      <c r="O53" s="136"/>
      <c r="P53" s="1"/>
      <c r="Q53" s="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>
      <c r="A54" s="182"/>
      <c r="B54" s="128"/>
      <c r="C54" s="184"/>
      <c r="D54" s="185"/>
      <c r="E54" s="127"/>
      <c r="F54" s="127"/>
      <c r="G54" s="127"/>
      <c r="H54" s="127"/>
      <c r="I54" s="127"/>
      <c r="J54" s="133"/>
      <c r="K54" s="133"/>
      <c r="L54" s="134"/>
      <c r="M54" s="135"/>
      <c r="N54" s="133"/>
      <c r="O54" s="136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203"/>
      <c r="B56" s="149"/>
      <c r="C56" s="204"/>
      <c r="D56" s="205"/>
      <c r="E56" s="148"/>
      <c r="F56" s="148"/>
      <c r="G56" s="148"/>
      <c r="H56" s="148"/>
      <c r="I56" s="148"/>
      <c r="J56" s="206"/>
      <c r="K56" s="206"/>
      <c r="L56" s="207"/>
      <c r="M56" s="208"/>
      <c r="N56" s="154"/>
      <c r="O56" s="209"/>
      <c r="P56" s="1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44.25" customHeight="1">
      <c r="A57" s="160" t="s">
        <v>830</v>
      </c>
      <c r="B57" s="204"/>
      <c r="C57" s="204"/>
      <c r="D57" s="1"/>
      <c r="E57" s="6"/>
      <c r="F57" s="6"/>
      <c r="G57" s="6"/>
      <c r="H57" s="6" t="s">
        <v>870</v>
      </c>
      <c r="I57" s="6"/>
      <c r="J57" s="6"/>
      <c r="K57" s="156"/>
      <c r="L57" s="208"/>
      <c r="M57" s="156"/>
      <c r="N57" s="157"/>
      <c r="O57" s="156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8" ht="12.75" customHeight="1">
      <c r="A58" s="167" t="s">
        <v>831</v>
      </c>
      <c r="B58" s="160"/>
      <c r="C58" s="160"/>
      <c r="D58" s="160"/>
      <c r="E58" s="44"/>
      <c r="F58" s="168" t="s">
        <v>832</v>
      </c>
      <c r="G58" s="61"/>
      <c r="H58" s="44"/>
      <c r="I58" s="61"/>
      <c r="J58" s="6"/>
      <c r="K58" s="210"/>
      <c r="L58" s="211"/>
      <c r="M58" s="6"/>
      <c r="N58" s="150"/>
      <c r="O58" s="212"/>
      <c r="P58" s="44"/>
      <c r="Q58" s="44"/>
      <c r="R58" s="6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ht="14.25" customHeight="1">
      <c r="A59" s="167"/>
      <c r="B59" s="160"/>
      <c r="C59" s="160"/>
      <c r="D59" s="160"/>
      <c r="E59" s="6"/>
      <c r="F59" s="168" t="s">
        <v>834</v>
      </c>
      <c r="G59" s="61"/>
      <c r="H59" s="44"/>
      <c r="I59" s="61"/>
      <c r="J59" s="6"/>
      <c r="K59" s="210"/>
      <c r="L59" s="211"/>
      <c r="M59" s="6"/>
      <c r="N59" s="150"/>
      <c r="O59" s="212"/>
      <c r="P59" s="4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14.25" customHeight="1">
      <c r="A60" s="160"/>
      <c r="B60" s="160"/>
      <c r="C60" s="160"/>
      <c r="D60" s="160"/>
      <c r="E60" s="6"/>
      <c r="F60" s="6"/>
      <c r="G60" s="6"/>
      <c r="H60" s="6"/>
      <c r="I60" s="6"/>
      <c r="J60" s="173"/>
      <c r="K60" s="170"/>
      <c r="L60" s="171"/>
      <c r="M60" s="6"/>
      <c r="N60" s="174"/>
      <c r="O60" s="1"/>
      <c r="P60" s="44"/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12.75" customHeight="1">
      <c r="A61" s="213" t="s">
        <v>871</v>
      </c>
      <c r="B61" s="213"/>
      <c r="C61" s="213"/>
      <c r="D61" s="213"/>
      <c r="E61" s="6"/>
      <c r="F61" s="6"/>
      <c r="G61" s="6"/>
      <c r="H61" s="6"/>
      <c r="I61" s="6"/>
      <c r="J61" s="6"/>
      <c r="K61" s="6"/>
      <c r="L61" s="6"/>
      <c r="M61" s="6"/>
      <c r="N61" s="6"/>
      <c r="O61" s="24"/>
      <c r="Q61" s="44"/>
      <c r="R61" s="6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ht="38.25" customHeight="1">
      <c r="A62" s="102" t="s">
        <v>16</v>
      </c>
      <c r="B62" s="102" t="s">
        <v>590</v>
      </c>
      <c r="C62" s="102"/>
      <c r="D62" s="103" t="s">
        <v>788</v>
      </c>
      <c r="E62" s="102" t="s">
        <v>789</v>
      </c>
      <c r="F62" s="102" t="s">
        <v>790</v>
      </c>
      <c r="G62" s="102" t="s">
        <v>836</v>
      </c>
      <c r="H62" s="102" t="s">
        <v>792</v>
      </c>
      <c r="I62" s="102" t="s">
        <v>793</v>
      </c>
      <c r="J62" s="101" t="s">
        <v>794</v>
      </c>
      <c r="K62" s="214" t="s">
        <v>872</v>
      </c>
      <c r="L62" s="104" t="s">
        <v>796</v>
      </c>
      <c r="M62" s="214" t="s">
        <v>873</v>
      </c>
      <c r="N62" s="102" t="s">
        <v>874</v>
      </c>
      <c r="O62" s="101" t="s">
        <v>798</v>
      </c>
      <c r="P62" s="103" t="s">
        <v>799</v>
      </c>
      <c r="Q62" s="44"/>
      <c r="R62" s="6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ht="13.5" customHeight="1">
      <c r="A63" s="215">
        <v>1</v>
      </c>
      <c r="B63" s="117">
        <v>44376</v>
      </c>
      <c r="C63" s="119"/>
      <c r="D63" s="216" t="s">
        <v>875</v>
      </c>
      <c r="E63" s="116" t="s">
        <v>805</v>
      </c>
      <c r="F63" s="116">
        <v>426.5</v>
      </c>
      <c r="G63" s="116">
        <v>418</v>
      </c>
      <c r="H63" s="116">
        <v>432</v>
      </c>
      <c r="I63" s="122">
        <v>445</v>
      </c>
      <c r="J63" s="122" t="s">
        <v>849</v>
      </c>
      <c r="K63" s="217">
        <f t="shared" ref="K63:K71" si="11">H63-F63</f>
        <v>5.5</v>
      </c>
      <c r="L63" s="218">
        <f t="shared" ref="L63:L71" si="12">(H63*N63)*0.07%</f>
        <v>453.60000000000008</v>
      </c>
      <c r="M63" s="219">
        <f t="shared" ref="M63:M71" si="13">(K63*N63)-L63</f>
        <v>7796.4</v>
      </c>
      <c r="N63" s="122">
        <v>1500</v>
      </c>
      <c r="O63" s="123" t="s">
        <v>803</v>
      </c>
      <c r="P63" s="126">
        <v>44382</v>
      </c>
      <c r="Q63" s="220"/>
      <c r="R63" s="6" t="s">
        <v>804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3.5" customHeight="1">
      <c r="A64" s="215">
        <v>2</v>
      </c>
      <c r="B64" s="117">
        <v>44377</v>
      </c>
      <c r="C64" s="119"/>
      <c r="D64" s="216" t="s">
        <v>876</v>
      </c>
      <c r="E64" s="116" t="s">
        <v>805</v>
      </c>
      <c r="F64" s="116">
        <v>1679</v>
      </c>
      <c r="G64" s="116">
        <v>1645</v>
      </c>
      <c r="H64" s="116">
        <v>1702</v>
      </c>
      <c r="I64" s="122">
        <v>1740</v>
      </c>
      <c r="J64" s="122" t="s">
        <v>814</v>
      </c>
      <c r="K64" s="217">
        <f t="shared" si="11"/>
        <v>23</v>
      </c>
      <c r="L64" s="218">
        <f t="shared" si="12"/>
        <v>416.99000000000007</v>
      </c>
      <c r="M64" s="219">
        <f t="shared" si="13"/>
        <v>7633.01</v>
      </c>
      <c r="N64" s="122">
        <v>350</v>
      </c>
      <c r="O64" s="123" t="s">
        <v>803</v>
      </c>
      <c r="P64" s="126">
        <v>44378</v>
      </c>
      <c r="Q64" s="220"/>
      <c r="R64" s="6" t="s">
        <v>818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3.5" customHeight="1">
      <c r="A65" s="215">
        <v>3</v>
      </c>
      <c r="B65" s="117">
        <v>44377</v>
      </c>
      <c r="C65" s="119"/>
      <c r="D65" s="216" t="s">
        <v>877</v>
      </c>
      <c r="E65" s="116" t="s">
        <v>805</v>
      </c>
      <c r="F65" s="116">
        <v>755</v>
      </c>
      <c r="G65" s="116">
        <v>745</v>
      </c>
      <c r="H65" s="116">
        <v>762</v>
      </c>
      <c r="I65" s="122">
        <v>775</v>
      </c>
      <c r="J65" s="122" t="s">
        <v>855</v>
      </c>
      <c r="K65" s="217">
        <f t="shared" si="11"/>
        <v>7</v>
      </c>
      <c r="L65" s="218">
        <f t="shared" si="12"/>
        <v>640.08000000000004</v>
      </c>
      <c r="M65" s="219">
        <f t="shared" si="13"/>
        <v>7759.92</v>
      </c>
      <c r="N65" s="122">
        <v>1200</v>
      </c>
      <c r="O65" s="123" t="s">
        <v>803</v>
      </c>
      <c r="P65" s="126">
        <v>44382</v>
      </c>
      <c r="Q65" s="220"/>
      <c r="R65" s="6" t="s">
        <v>804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3.5" customHeight="1">
      <c r="A66" s="215">
        <v>4</v>
      </c>
      <c r="B66" s="117">
        <v>44377</v>
      </c>
      <c r="C66" s="119"/>
      <c r="D66" s="216" t="s">
        <v>878</v>
      </c>
      <c r="E66" s="116" t="s">
        <v>805</v>
      </c>
      <c r="F66" s="116">
        <v>2482.5</v>
      </c>
      <c r="G66" s="116">
        <v>2440</v>
      </c>
      <c r="H66" s="116">
        <v>2507.5</v>
      </c>
      <c r="I66" s="122" t="s">
        <v>879</v>
      </c>
      <c r="J66" s="122" t="s">
        <v>880</v>
      </c>
      <c r="K66" s="217">
        <f t="shared" si="11"/>
        <v>25</v>
      </c>
      <c r="L66" s="218">
        <f t="shared" si="12"/>
        <v>526.57500000000005</v>
      </c>
      <c r="M66" s="219">
        <f t="shared" si="13"/>
        <v>6973.4250000000002</v>
      </c>
      <c r="N66" s="122">
        <v>300</v>
      </c>
      <c r="O66" s="123" t="s">
        <v>803</v>
      </c>
      <c r="P66" s="126">
        <v>44382</v>
      </c>
      <c r="Q66" s="220"/>
      <c r="R66" s="6" t="s">
        <v>818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3.5" customHeight="1">
      <c r="A67" s="215">
        <v>5</v>
      </c>
      <c r="B67" s="117">
        <v>44378</v>
      </c>
      <c r="C67" s="119"/>
      <c r="D67" s="216" t="s">
        <v>881</v>
      </c>
      <c r="E67" s="116" t="s">
        <v>805</v>
      </c>
      <c r="F67" s="116">
        <v>687.5</v>
      </c>
      <c r="G67" s="116">
        <v>676</v>
      </c>
      <c r="H67" s="116">
        <v>695</v>
      </c>
      <c r="I67" s="122" t="s">
        <v>882</v>
      </c>
      <c r="J67" s="122" t="s">
        <v>883</v>
      </c>
      <c r="K67" s="217">
        <f t="shared" si="11"/>
        <v>7.5</v>
      </c>
      <c r="L67" s="218">
        <f t="shared" si="12"/>
        <v>535.15000000000009</v>
      </c>
      <c r="M67" s="219">
        <f t="shared" si="13"/>
        <v>7714.85</v>
      </c>
      <c r="N67" s="122">
        <v>1100</v>
      </c>
      <c r="O67" s="123" t="s">
        <v>803</v>
      </c>
      <c r="P67" s="126">
        <v>44390</v>
      </c>
      <c r="Q67" s="220"/>
      <c r="R67" s="6" t="s">
        <v>804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3.5" customHeight="1">
      <c r="A68" s="215">
        <v>6</v>
      </c>
      <c r="B68" s="117">
        <v>44379</v>
      </c>
      <c r="C68" s="119"/>
      <c r="D68" s="216" t="s">
        <v>884</v>
      </c>
      <c r="E68" s="116" t="s">
        <v>805</v>
      </c>
      <c r="F68" s="116">
        <v>861.5</v>
      </c>
      <c r="G68" s="116">
        <v>844</v>
      </c>
      <c r="H68" s="116">
        <v>871.5</v>
      </c>
      <c r="I68" s="122" t="s">
        <v>885</v>
      </c>
      <c r="J68" s="122" t="s">
        <v>817</v>
      </c>
      <c r="K68" s="217">
        <f t="shared" si="11"/>
        <v>10</v>
      </c>
      <c r="L68" s="218">
        <f t="shared" si="12"/>
        <v>518.54250000000002</v>
      </c>
      <c r="M68" s="219">
        <f t="shared" si="13"/>
        <v>7981.4575000000004</v>
      </c>
      <c r="N68" s="122">
        <v>850</v>
      </c>
      <c r="O68" s="123" t="s">
        <v>803</v>
      </c>
      <c r="P68" s="201">
        <v>44379</v>
      </c>
      <c r="Q68" s="220"/>
      <c r="R68" s="6" t="s">
        <v>804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3.5" customHeight="1">
      <c r="A69" s="215">
        <v>7</v>
      </c>
      <c r="B69" s="117">
        <v>44379</v>
      </c>
      <c r="C69" s="119"/>
      <c r="D69" s="216" t="s">
        <v>876</v>
      </c>
      <c r="E69" s="116" t="s">
        <v>805</v>
      </c>
      <c r="F69" s="116">
        <v>1691.5</v>
      </c>
      <c r="G69" s="116">
        <v>1655</v>
      </c>
      <c r="H69" s="116">
        <v>1711</v>
      </c>
      <c r="I69" s="122">
        <v>1750</v>
      </c>
      <c r="J69" s="122" t="s">
        <v>886</v>
      </c>
      <c r="K69" s="217">
        <f t="shared" si="11"/>
        <v>19.5</v>
      </c>
      <c r="L69" s="218">
        <f t="shared" si="12"/>
        <v>419.19500000000005</v>
      </c>
      <c r="M69" s="219">
        <f t="shared" si="13"/>
        <v>6405.8050000000003</v>
      </c>
      <c r="N69" s="122">
        <v>350</v>
      </c>
      <c r="O69" s="123" t="s">
        <v>803</v>
      </c>
      <c r="P69" s="126">
        <v>44384</v>
      </c>
      <c r="Q69" s="220"/>
      <c r="R69" s="6" t="s">
        <v>818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3.5" customHeight="1">
      <c r="A70" s="215">
        <v>8</v>
      </c>
      <c r="B70" s="117">
        <v>44379</v>
      </c>
      <c r="C70" s="119"/>
      <c r="D70" s="216" t="s">
        <v>887</v>
      </c>
      <c r="E70" s="116" t="s">
        <v>805</v>
      </c>
      <c r="F70" s="116">
        <v>3555</v>
      </c>
      <c r="G70" s="116">
        <v>3490</v>
      </c>
      <c r="H70" s="116">
        <v>3597.5</v>
      </c>
      <c r="I70" s="122" t="s">
        <v>888</v>
      </c>
      <c r="J70" s="122" t="s">
        <v>889</v>
      </c>
      <c r="K70" s="217">
        <f t="shared" si="11"/>
        <v>42.5</v>
      </c>
      <c r="L70" s="218">
        <f t="shared" si="12"/>
        <v>503.65000000000009</v>
      </c>
      <c r="M70" s="219">
        <f t="shared" si="13"/>
        <v>7996.35</v>
      </c>
      <c r="N70" s="122">
        <v>200</v>
      </c>
      <c r="O70" s="123" t="s">
        <v>803</v>
      </c>
      <c r="P70" s="126">
        <v>44382</v>
      </c>
      <c r="Q70" s="220"/>
      <c r="R70" s="6" t="s">
        <v>804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3.5" customHeight="1">
      <c r="A71" s="221">
        <v>9</v>
      </c>
      <c r="B71" s="191">
        <v>44382</v>
      </c>
      <c r="C71" s="222"/>
      <c r="D71" s="223" t="s">
        <v>884</v>
      </c>
      <c r="E71" s="194" t="s">
        <v>805</v>
      </c>
      <c r="F71" s="194">
        <v>868</v>
      </c>
      <c r="G71" s="194">
        <v>850</v>
      </c>
      <c r="H71" s="194">
        <v>855</v>
      </c>
      <c r="I71" s="195" t="s">
        <v>890</v>
      </c>
      <c r="J71" s="195" t="s">
        <v>891</v>
      </c>
      <c r="K71" s="224">
        <f t="shared" si="11"/>
        <v>-13</v>
      </c>
      <c r="L71" s="225">
        <f t="shared" si="12"/>
        <v>508.72500000000008</v>
      </c>
      <c r="M71" s="226">
        <f t="shared" si="13"/>
        <v>-11558.725</v>
      </c>
      <c r="N71" s="195">
        <v>850</v>
      </c>
      <c r="O71" s="227" t="s">
        <v>844</v>
      </c>
      <c r="P71" s="198">
        <v>44384</v>
      </c>
      <c r="Q71" s="220"/>
      <c r="R71" s="6" t="s">
        <v>804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3.5" customHeight="1">
      <c r="A72" s="228">
        <v>10</v>
      </c>
      <c r="B72" s="183">
        <v>44382</v>
      </c>
      <c r="C72" s="229"/>
      <c r="D72" s="230" t="s">
        <v>887</v>
      </c>
      <c r="E72" s="133" t="s">
        <v>805</v>
      </c>
      <c r="F72" s="133" t="s">
        <v>892</v>
      </c>
      <c r="G72" s="133">
        <v>3480</v>
      </c>
      <c r="H72" s="133"/>
      <c r="I72" s="133" t="s">
        <v>888</v>
      </c>
      <c r="J72" s="133" t="s">
        <v>812</v>
      </c>
      <c r="K72" s="231"/>
      <c r="L72" s="232"/>
      <c r="M72" s="233"/>
      <c r="N72" s="133"/>
      <c r="O72" s="199"/>
      <c r="P72" s="186"/>
      <c r="Q72" s="220"/>
      <c r="R72" s="6" t="s">
        <v>818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3.5" customHeight="1">
      <c r="A73" s="221">
        <v>11</v>
      </c>
      <c r="B73" s="191">
        <v>44383</v>
      </c>
      <c r="C73" s="222"/>
      <c r="D73" s="223" t="s">
        <v>893</v>
      </c>
      <c r="E73" s="194" t="s">
        <v>805</v>
      </c>
      <c r="F73" s="194">
        <v>1031.5</v>
      </c>
      <c r="G73" s="194">
        <v>1012</v>
      </c>
      <c r="H73" s="194">
        <v>1012</v>
      </c>
      <c r="I73" s="195" t="s">
        <v>894</v>
      </c>
      <c r="J73" s="195" t="s">
        <v>895</v>
      </c>
      <c r="K73" s="224">
        <f t="shared" ref="K73:K82" si="14">H73-F73</f>
        <v>-19.5</v>
      </c>
      <c r="L73" s="225">
        <f t="shared" ref="L73:L82" si="15">(H73*N73)*0.07%</f>
        <v>531.30000000000007</v>
      </c>
      <c r="M73" s="226">
        <f t="shared" ref="M73:M82" si="16">(K73*N73)-L73</f>
        <v>-15156.3</v>
      </c>
      <c r="N73" s="195">
        <v>750</v>
      </c>
      <c r="O73" s="227" t="s">
        <v>844</v>
      </c>
      <c r="P73" s="198">
        <v>44385</v>
      </c>
      <c r="Q73" s="220"/>
      <c r="R73" s="6" t="s">
        <v>804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3.5" customHeight="1">
      <c r="A74" s="215">
        <v>12</v>
      </c>
      <c r="B74" s="117">
        <v>44383</v>
      </c>
      <c r="C74" s="119"/>
      <c r="D74" s="216" t="s">
        <v>896</v>
      </c>
      <c r="E74" s="116" t="s">
        <v>805</v>
      </c>
      <c r="F74" s="116">
        <v>4020</v>
      </c>
      <c r="G74" s="116">
        <v>3930</v>
      </c>
      <c r="H74" s="116">
        <v>4072.5</v>
      </c>
      <c r="I74" s="122">
        <v>4250</v>
      </c>
      <c r="J74" s="122" t="s">
        <v>897</v>
      </c>
      <c r="K74" s="217">
        <f t="shared" si="14"/>
        <v>52.5</v>
      </c>
      <c r="L74" s="218">
        <f t="shared" si="15"/>
        <v>427.61250000000007</v>
      </c>
      <c r="M74" s="219">
        <f t="shared" si="16"/>
        <v>7447.3874999999998</v>
      </c>
      <c r="N74" s="122">
        <v>150</v>
      </c>
      <c r="O74" s="123" t="s">
        <v>803</v>
      </c>
      <c r="P74" s="126">
        <v>44384</v>
      </c>
      <c r="Q74" s="220"/>
      <c r="R74" s="6" t="s">
        <v>818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3.5" customHeight="1">
      <c r="A75" s="215">
        <v>13</v>
      </c>
      <c r="B75" s="200">
        <v>44384</v>
      </c>
      <c r="C75" s="119"/>
      <c r="D75" s="216" t="s">
        <v>898</v>
      </c>
      <c r="E75" s="116" t="s">
        <v>805</v>
      </c>
      <c r="F75" s="116">
        <v>1144</v>
      </c>
      <c r="G75" s="116">
        <v>1129</v>
      </c>
      <c r="H75" s="116">
        <v>1153.5</v>
      </c>
      <c r="I75" s="122">
        <v>1175</v>
      </c>
      <c r="J75" s="122" t="s">
        <v>899</v>
      </c>
      <c r="K75" s="217">
        <f t="shared" si="14"/>
        <v>9.5</v>
      </c>
      <c r="L75" s="218">
        <f t="shared" si="15"/>
        <v>686.3325000000001</v>
      </c>
      <c r="M75" s="219">
        <f t="shared" si="16"/>
        <v>7388.6674999999996</v>
      </c>
      <c r="N75" s="122">
        <v>850</v>
      </c>
      <c r="O75" s="123" t="s">
        <v>803</v>
      </c>
      <c r="P75" s="126">
        <v>44385</v>
      </c>
      <c r="Q75" s="220"/>
      <c r="R75" s="6" t="s">
        <v>818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3.5" customHeight="1">
      <c r="A76" s="215">
        <v>14</v>
      </c>
      <c r="B76" s="200">
        <v>44384</v>
      </c>
      <c r="C76" s="119"/>
      <c r="D76" s="216" t="s">
        <v>900</v>
      </c>
      <c r="E76" s="116" t="s">
        <v>805</v>
      </c>
      <c r="F76" s="116">
        <v>1488</v>
      </c>
      <c r="G76" s="116">
        <v>1462</v>
      </c>
      <c r="H76" s="116">
        <v>1511.5</v>
      </c>
      <c r="I76" s="122">
        <v>1540</v>
      </c>
      <c r="J76" s="122" t="s">
        <v>901</v>
      </c>
      <c r="K76" s="217">
        <f t="shared" si="14"/>
        <v>23.5</v>
      </c>
      <c r="L76" s="218">
        <f t="shared" si="15"/>
        <v>502.57375000000008</v>
      </c>
      <c r="M76" s="219">
        <f t="shared" si="16"/>
        <v>10659.92625</v>
      </c>
      <c r="N76" s="122">
        <v>475</v>
      </c>
      <c r="O76" s="123" t="s">
        <v>803</v>
      </c>
      <c r="P76" s="126">
        <v>44386</v>
      </c>
      <c r="Q76" s="220"/>
      <c r="R76" s="6" t="s">
        <v>818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3.5" customHeight="1">
      <c r="A77" s="215">
        <v>15</v>
      </c>
      <c r="B77" s="200">
        <v>44384</v>
      </c>
      <c r="C77" s="216"/>
      <c r="D77" s="216" t="s">
        <v>902</v>
      </c>
      <c r="E77" s="116" t="s">
        <v>805</v>
      </c>
      <c r="F77" s="116">
        <v>1021</v>
      </c>
      <c r="G77" s="116">
        <v>998</v>
      </c>
      <c r="H77" s="122">
        <v>1035</v>
      </c>
      <c r="I77" s="234" t="s">
        <v>903</v>
      </c>
      <c r="J77" s="122" t="s">
        <v>904</v>
      </c>
      <c r="K77" s="217">
        <f t="shared" si="14"/>
        <v>14</v>
      </c>
      <c r="L77" s="218">
        <f t="shared" si="15"/>
        <v>434.70000000000005</v>
      </c>
      <c r="M77" s="219">
        <f t="shared" si="16"/>
        <v>7965.3</v>
      </c>
      <c r="N77" s="122">
        <v>600</v>
      </c>
      <c r="O77" s="123" t="s">
        <v>803</v>
      </c>
      <c r="P77" s="126">
        <v>44385</v>
      </c>
      <c r="Q77" s="220"/>
      <c r="R77" s="6" t="s">
        <v>804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3.5" customHeight="1">
      <c r="A78" s="215">
        <v>16</v>
      </c>
      <c r="B78" s="200">
        <v>44385</v>
      </c>
      <c r="C78" s="216"/>
      <c r="D78" s="216" t="s">
        <v>902</v>
      </c>
      <c r="E78" s="116" t="s">
        <v>805</v>
      </c>
      <c r="F78" s="116">
        <v>1020.5</v>
      </c>
      <c r="G78" s="116">
        <v>998</v>
      </c>
      <c r="H78" s="122">
        <v>1033.5</v>
      </c>
      <c r="I78" s="234" t="s">
        <v>903</v>
      </c>
      <c r="J78" s="122" t="s">
        <v>905</v>
      </c>
      <c r="K78" s="217">
        <f t="shared" si="14"/>
        <v>13</v>
      </c>
      <c r="L78" s="218">
        <f t="shared" si="15"/>
        <v>434.07000000000005</v>
      </c>
      <c r="M78" s="219">
        <f t="shared" si="16"/>
        <v>7365.93</v>
      </c>
      <c r="N78" s="122">
        <v>600</v>
      </c>
      <c r="O78" s="123" t="s">
        <v>803</v>
      </c>
      <c r="P78" s="201">
        <v>44385</v>
      </c>
      <c r="Q78" s="220"/>
      <c r="R78" s="6" t="s">
        <v>804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3.5" customHeight="1">
      <c r="A79" s="221">
        <v>17</v>
      </c>
      <c r="B79" s="191">
        <v>44385</v>
      </c>
      <c r="C79" s="222"/>
      <c r="D79" s="223" t="s">
        <v>906</v>
      </c>
      <c r="E79" s="194" t="s">
        <v>805</v>
      </c>
      <c r="F79" s="194">
        <v>2472</v>
      </c>
      <c r="G79" s="194">
        <v>2440</v>
      </c>
      <c r="H79" s="194">
        <v>2440</v>
      </c>
      <c r="I79" s="195">
        <v>2540</v>
      </c>
      <c r="J79" s="195" t="s">
        <v>907</v>
      </c>
      <c r="K79" s="224">
        <f t="shared" si="14"/>
        <v>-32</v>
      </c>
      <c r="L79" s="225">
        <f t="shared" si="15"/>
        <v>512.40000000000009</v>
      </c>
      <c r="M79" s="226">
        <f t="shared" si="16"/>
        <v>-10112.4</v>
      </c>
      <c r="N79" s="195">
        <v>300</v>
      </c>
      <c r="O79" s="227" t="s">
        <v>844</v>
      </c>
      <c r="P79" s="198">
        <v>44389</v>
      </c>
      <c r="Q79" s="220"/>
      <c r="R79" s="6" t="s">
        <v>818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3.5" customHeight="1">
      <c r="A80" s="215">
        <v>18</v>
      </c>
      <c r="B80" s="200">
        <v>44386</v>
      </c>
      <c r="C80" s="216"/>
      <c r="D80" s="216" t="s">
        <v>893</v>
      </c>
      <c r="E80" s="116" t="s">
        <v>805</v>
      </c>
      <c r="F80" s="116">
        <v>1016.5</v>
      </c>
      <c r="G80" s="116">
        <v>999</v>
      </c>
      <c r="H80" s="122">
        <v>1028</v>
      </c>
      <c r="I80" s="234" t="s">
        <v>908</v>
      </c>
      <c r="J80" s="122" t="s">
        <v>909</v>
      </c>
      <c r="K80" s="217">
        <f t="shared" si="14"/>
        <v>11.5</v>
      </c>
      <c r="L80" s="218">
        <f t="shared" si="15"/>
        <v>611.66000000000008</v>
      </c>
      <c r="M80" s="219">
        <f t="shared" si="16"/>
        <v>9163.34</v>
      </c>
      <c r="N80" s="122">
        <v>850</v>
      </c>
      <c r="O80" s="123" t="s">
        <v>803</v>
      </c>
      <c r="P80" s="126">
        <v>44389</v>
      </c>
      <c r="Q80" s="220"/>
      <c r="R80" s="6" t="s">
        <v>804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3.5" customHeight="1">
      <c r="A81" s="215">
        <v>19</v>
      </c>
      <c r="B81" s="117">
        <v>44386</v>
      </c>
      <c r="C81" s="119"/>
      <c r="D81" s="216" t="s">
        <v>902</v>
      </c>
      <c r="E81" s="116" t="s">
        <v>805</v>
      </c>
      <c r="F81" s="116">
        <v>1021</v>
      </c>
      <c r="G81" s="116">
        <v>998</v>
      </c>
      <c r="H81" s="116">
        <v>1034</v>
      </c>
      <c r="I81" s="122" t="s">
        <v>903</v>
      </c>
      <c r="J81" s="122" t="s">
        <v>905</v>
      </c>
      <c r="K81" s="217">
        <f t="shared" si="14"/>
        <v>13</v>
      </c>
      <c r="L81" s="218">
        <f t="shared" si="15"/>
        <v>434.28000000000009</v>
      </c>
      <c r="M81" s="219">
        <f t="shared" si="16"/>
        <v>7365.72</v>
      </c>
      <c r="N81" s="122">
        <v>600</v>
      </c>
      <c r="O81" s="123" t="s">
        <v>803</v>
      </c>
      <c r="P81" s="126">
        <v>44390</v>
      </c>
      <c r="Q81" s="220"/>
      <c r="R81" s="6" t="s">
        <v>804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3.5" customHeight="1">
      <c r="A82" s="215">
        <v>20</v>
      </c>
      <c r="B82" s="200">
        <v>44389</v>
      </c>
      <c r="C82" s="216"/>
      <c r="D82" s="216" t="s">
        <v>910</v>
      </c>
      <c r="E82" s="116" t="s">
        <v>805</v>
      </c>
      <c r="F82" s="116">
        <v>2935</v>
      </c>
      <c r="G82" s="116">
        <v>2870</v>
      </c>
      <c r="H82" s="122">
        <v>2977.5</v>
      </c>
      <c r="I82" s="234" t="s">
        <v>911</v>
      </c>
      <c r="J82" s="122" t="s">
        <v>889</v>
      </c>
      <c r="K82" s="217">
        <f t="shared" si="14"/>
        <v>42.5</v>
      </c>
      <c r="L82" s="218">
        <f t="shared" si="15"/>
        <v>416.85000000000008</v>
      </c>
      <c r="M82" s="219">
        <f t="shared" si="16"/>
        <v>8083.15</v>
      </c>
      <c r="N82" s="122">
        <v>200</v>
      </c>
      <c r="O82" s="123" t="s">
        <v>803</v>
      </c>
      <c r="P82" s="201">
        <v>44389</v>
      </c>
      <c r="Q82" s="220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235">
        <v>21</v>
      </c>
      <c r="B83" s="183">
        <v>44390</v>
      </c>
      <c r="C83" s="236"/>
      <c r="D83" s="236" t="s">
        <v>896</v>
      </c>
      <c r="E83" s="127" t="s">
        <v>805</v>
      </c>
      <c r="F83" s="127" t="s">
        <v>912</v>
      </c>
      <c r="G83" s="127">
        <v>3895</v>
      </c>
      <c r="H83" s="133"/>
      <c r="I83" s="228">
        <v>4200</v>
      </c>
      <c r="J83" s="228" t="s">
        <v>812</v>
      </c>
      <c r="K83" s="231"/>
      <c r="L83" s="232"/>
      <c r="M83" s="237"/>
      <c r="N83" s="228"/>
      <c r="O83" s="238"/>
      <c r="P83" s="239"/>
      <c r="Q83" s="220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3.5" customHeight="1">
      <c r="A84" s="235">
        <v>22</v>
      </c>
      <c r="B84" s="183">
        <v>44390</v>
      </c>
      <c r="C84" s="236"/>
      <c r="D84" s="236" t="s">
        <v>910</v>
      </c>
      <c r="E84" s="127" t="s">
        <v>805</v>
      </c>
      <c r="F84" s="127" t="s">
        <v>913</v>
      </c>
      <c r="G84" s="127">
        <v>2875</v>
      </c>
      <c r="H84" s="133"/>
      <c r="I84" s="228" t="s">
        <v>911</v>
      </c>
      <c r="J84" s="228" t="s">
        <v>812</v>
      </c>
      <c r="K84" s="231"/>
      <c r="L84" s="232"/>
      <c r="M84" s="237"/>
      <c r="N84" s="228"/>
      <c r="O84" s="238"/>
      <c r="P84" s="239"/>
      <c r="Q84" s="220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3.5" customHeight="1">
      <c r="A85" s="215">
        <v>23</v>
      </c>
      <c r="B85" s="200">
        <v>44390</v>
      </c>
      <c r="C85" s="119"/>
      <c r="D85" s="216" t="s">
        <v>914</v>
      </c>
      <c r="E85" s="116" t="s">
        <v>805</v>
      </c>
      <c r="F85" s="116">
        <v>460.5</v>
      </c>
      <c r="G85" s="116">
        <v>454</v>
      </c>
      <c r="H85" s="116">
        <v>465.25</v>
      </c>
      <c r="I85" s="122">
        <v>475</v>
      </c>
      <c r="J85" s="122" t="s">
        <v>851</v>
      </c>
      <c r="K85" s="217">
        <f>H85-F85</f>
        <v>4.75</v>
      </c>
      <c r="L85" s="218">
        <f>(H85*N85)*0.07%</f>
        <v>651.35000000000014</v>
      </c>
      <c r="M85" s="219">
        <f>(K85*N85)-L85</f>
        <v>8848.65</v>
      </c>
      <c r="N85" s="122">
        <v>2000</v>
      </c>
      <c r="O85" s="123" t="s">
        <v>803</v>
      </c>
      <c r="P85" s="201">
        <v>44390</v>
      </c>
      <c r="Q85" s="220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235">
        <v>24</v>
      </c>
      <c r="B86" s="183">
        <v>44390</v>
      </c>
      <c r="C86" s="236"/>
      <c r="D86" s="236" t="s">
        <v>915</v>
      </c>
      <c r="E86" s="127" t="s">
        <v>805</v>
      </c>
      <c r="F86" s="127" t="s">
        <v>916</v>
      </c>
      <c r="G86" s="127">
        <v>1540</v>
      </c>
      <c r="H86" s="133"/>
      <c r="I86" s="228" t="s">
        <v>917</v>
      </c>
      <c r="J86" s="228" t="s">
        <v>812</v>
      </c>
      <c r="K86" s="231"/>
      <c r="L86" s="232"/>
      <c r="M86" s="237"/>
      <c r="N86" s="228"/>
      <c r="O86" s="238"/>
      <c r="P86" s="239"/>
      <c r="Q86" s="220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235">
        <v>25</v>
      </c>
      <c r="B87" s="183">
        <v>44390</v>
      </c>
      <c r="C87" s="236"/>
      <c r="D87" s="236" t="s">
        <v>902</v>
      </c>
      <c r="E87" s="127" t="s">
        <v>805</v>
      </c>
      <c r="F87" s="127" t="s">
        <v>918</v>
      </c>
      <c r="G87" s="127">
        <v>998</v>
      </c>
      <c r="H87" s="133"/>
      <c r="I87" s="228" t="s">
        <v>903</v>
      </c>
      <c r="J87" s="228" t="s">
        <v>812</v>
      </c>
      <c r="K87" s="231"/>
      <c r="L87" s="232"/>
      <c r="M87" s="237"/>
      <c r="N87" s="228"/>
      <c r="O87" s="238"/>
      <c r="P87" s="239"/>
      <c r="Q87" s="220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235"/>
      <c r="B88" s="183"/>
      <c r="C88" s="130"/>
      <c r="D88" s="236"/>
      <c r="E88" s="127"/>
      <c r="F88" s="127"/>
      <c r="G88" s="127"/>
      <c r="H88" s="127"/>
      <c r="I88" s="133"/>
      <c r="J88" s="228"/>
      <c r="K88" s="134"/>
      <c r="L88" s="232"/>
      <c r="M88" s="228"/>
      <c r="N88" s="228"/>
      <c r="O88" s="238"/>
      <c r="P88" s="240"/>
      <c r="Q88" s="220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379"/>
      <c r="B89" s="380"/>
      <c r="C89" s="130"/>
      <c r="D89" s="236"/>
      <c r="E89" s="127"/>
      <c r="F89" s="127"/>
      <c r="G89" s="127"/>
      <c r="H89" s="127"/>
      <c r="I89" s="133"/>
      <c r="J89" s="381"/>
      <c r="K89" s="232"/>
      <c r="L89" s="232"/>
      <c r="M89" s="381"/>
      <c r="N89" s="381"/>
      <c r="O89" s="377"/>
      <c r="P89" s="378"/>
      <c r="Q89" s="220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370"/>
      <c r="B90" s="370"/>
      <c r="C90" s="130"/>
      <c r="D90" s="236"/>
      <c r="E90" s="127"/>
      <c r="F90" s="127"/>
      <c r="G90" s="127"/>
      <c r="H90" s="127"/>
      <c r="I90" s="133"/>
      <c r="J90" s="370"/>
      <c r="K90" s="134"/>
      <c r="L90" s="232"/>
      <c r="M90" s="370"/>
      <c r="N90" s="370"/>
      <c r="O90" s="370"/>
      <c r="P90" s="370"/>
      <c r="Q90" s="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3.5" customHeight="1">
      <c r="A91" s="148"/>
      <c r="B91" s="149"/>
      <c r="C91" s="204"/>
      <c r="D91" s="241"/>
      <c r="E91" s="242"/>
      <c r="F91" s="148"/>
      <c r="G91" s="148"/>
      <c r="H91" s="148"/>
      <c r="I91" s="206"/>
      <c r="J91" s="206"/>
      <c r="K91" s="206"/>
      <c r="L91" s="206"/>
      <c r="M91" s="206"/>
      <c r="N91" s="206"/>
      <c r="O91" s="206"/>
      <c r="P91" s="206"/>
      <c r="Q91" s="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 customHeight="1">
      <c r="A92" s="243"/>
      <c r="B92" s="149"/>
      <c r="C92" s="150"/>
      <c r="D92" s="244"/>
      <c r="E92" s="153"/>
      <c r="F92" s="153"/>
      <c r="G92" s="153"/>
      <c r="H92" s="153"/>
      <c r="I92" s="153"/>
      <c r="J92" s="6"/>
      <c r="K92" s="153"/>
      <c r="L92" s="153"/>
      <c r="M92" s="6"/>
      <c r="N92" s="1"/>
      <c r="O92" s="150"/>
      <c r="P92" s="44"/>
      <c r="Q92" s="44"/>
      <c r="R92" s="6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</row>
    <row r="93" spans="1:38" ht="12.75" customHeight="1">
      <c r="A93" s="245" t="s">
        <v>919</v>
      </c>
      <c r="B93" s="245"/>
      <c r="C93" s="245"/>
      <c r="D93" s="245"/>
      <c r="E93" s="246"/>
      <c r="F93" s="153"/>
      <c r="G93" s="153"/>
      <c r="H93" s="153"/>
      <c r="I93" s="153"/>
      <c r="J93" s="1"/>
      <c r="K93" s="6"/>
      <c r="L93" s="6"/>
      <c r="M93" s="6"/>
      <c r="N93" s="1"/>
      <c r="O93" s="1"/>
      <c r="P93" s="44"/>
      <c r="Q93" s="44"/>
      <c r="R93" s="6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</row>
    <row r="94" spans="1:38" ht="38.25" customHeight="1">
      <c r="A94" s="102" t="s">
        <v>16</v>
      </c>
      <c r="B94" s="102" t="s">
        <v>590</v>
      </c>
      <c r="C94" s="102"/>
      <c r="D94" s="103" t="s">
        <v>788</v>
      </c>
      <c r="E94" s="102" t="s">
        <v>789</v>
      </c>
      <c r="F94" s="102" t="s">
        <v>790</v>
      </c>
      <c r="G94" s="102" t="s">
        <v>836</v>
      </c>
      <c r="H94" s="102" t="s">
        <v>792</v>
      </c>
      <c r="I94" s="102" t="s">
        <v>793</v>
      </c>
      <c r="J94" s="101" t="s">
        <v>794</v>
      </c>
      <c r="K94" s="101" t="s">
        <v>920</v>
      </c>
      <c r="L94" s="104" t="s">
        <v>796</v>
      </c>
      <c r="M94" s="214" t="s">
        <v>873</v>
      </c>
      <c r="N94" s="102" t="s">
        <v>874</v>
      </c>
      <c r="O94" s="102" t="s">
        <v>798</v>
      </c>
      <c r="P94" s="103" t="s">
        <v>799</v>
      </c>
      <c r="Q94" s="44"/>
      <c r="R94" s="6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</row>
    <row r="95" spans="1:38" ht="14.25" customHeight="1">
      <c r="A95" s="383">
        <v>1</v>
      </c>
      <c r="B95" s="384">
        <v>44376</v>
      </c>
      <c r="C95" s="216" t="s">
        <v>921</v>
      </c>
      <c r="D95" s="216" t="s">
        <v>922</v>
      </c>
      <c r="E95" s="116" t="s">
        <v>805</v>
      </c>
      <c r="F95" s="116">
        <v>89</v>
      </c>
      <c r="G95" s="116"/>
      <c r="H95" s="122">
        <v>125</v>
      </c>
      <c r="I95" s="382"/>
      <c r="J95" s="382" t="s">
        <v>923</v>
      </c>
      <c r="K95" s="218">
        <v>36</v>
      </c>
      <c r="L95" s="382">
        <v>100</v>
      </c>
      <c r="M95" s="382">
        <f>(15*N95)-200</f>
        <v>4675</v>
      </c>
      <c r="N95" s="382">
        <v>325</v>
      </c>
      <c r="O95" s="385" t="s">
        <v>803</v>
      </c>
      <c r="P95" s="386">
        <v>44383</v>
      </c>
      <c r="Q95" s="220"/>
      <c r="R95" s="247" t="s">
        <v>804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4.25" customHeight="1">
      <c r="A96" s="370"/>
      <c r="B96" s="370"/>
      <c r="C96" s="216" t="s">
        <v>924</v>
      </c>
      <c r="D96" s="216" t="s">
        <v>925</v>
      </c>
      <c r="E96" s="116" t="s">
        <v>926</v>
      </c>
      <c r="F96" s="116">
        <v>69</v>
      </c>
      <c r="G96" s="116"/>
      <c r="H96" s="122">
        <v>90</v>
      </c>
      <c r="I96" s="370"/>
      <c r="J96" s="370"/>
      <c r="K96" s="218">
        <v>21</v>
      </c>
      <c r="L96" s="370"/>
      <c r="M96" s="370"/>
      <c r="N96" s="370"/>
      <c r="O96" s="370"/>
      <c r="P96" s="370"/>
      <c r="Q96" s="220"/>
      <c r="R96" s="247" t="s">
        <v>804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4.25" customHeight="1">
      <c r="A97" s="221">
        <v>2</v>
      </c>
      <c r="B97" s="191">
        <v>44377</v>
      </c>
      <c r="C97" s="222"/>
      <c r="D97" s="223" t="s">
        <v>927</v>
      </c>
      <c r="E97" s="194" t="s">
        <v>805</v>
      </c>
      <c r="F97" s="194">
        <v>36</v>
      </c>
      <c r="G97" s="194">
        <v>0</v>
      </c>
      <c r="H97" s="194">
        <v>0</v>
      </c>
      <c r="I97" s="195">
        <v>90</v>
      </c>
      <c r="J97" s="248" t="s">
        <v>928</v>
      </c>
      <c r="K97" s="225">
        <f>H97-F97</f>
        <v>-36</v>
      </c>
      <c r="L97" s="225">
        <v>100</v>
      </c>
      <c r="M97" s="248">
        <f>(K97*N97)-100</f>
        <v>-2800</v>
      </c>
      <c r="N97" s="248">
        <v>75</v>
      </c>
      <c r="O97" s="249" t="s">
        <v>844</v>
      </c>
      <c r="P97" s="250">
        <v>44378</v>
      </c>
      <c r="Q97" s="220"/>
      <c r="R97" s="247" t="s">
        <v>818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4.25" customHeight="1">
      <c r="A98" s="383">
        <v>3</v>
      </c>
      <c r="B98" s="384">
        <v>44378</v>
      </c>
      <c r="C98" s="119" t="s">
        <v>921</v>
      </c>
      <c r="D98" s="216" t="s">
        <v>929</v>
      </c>
      <c r="E98" s="116" t="s">
        <v>805</v>
      </c>
      <c r="F98" s="116">
        <v>340</v>
      </c>
      <c r="G98" s="116">
        <v>90</v>
      </c>
      <c r="H98" s="116">
        <v>335</v>
      </c>
      <c r="I98" s="122"/>
      <c r="J98" s="382" t="s">
        <v>930</v>
      </c>
      <c r="K98" s="218">
        <v>-5</v>
      </c>
      <c r="L98" s="218">
        <v>100</v>
      </c>
      <c r="M98" s="382">
        <f>(60*N98)-200</f>
        <v>1300</v>
      </c>
      <c r="N98" s="382">
        <v>25</v>
      </c>
      <c r="O98" s="385" t="s">
        <v>803</v>
      </c>
      <c r="P98" s="386">
        <v>44382</v>
      </c>
      <c r="Q98" s="220"/>
      <c r="R98" s="247" t="s">
        <v>804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4.25" customHeight="1">
      <c r="A99" s="370"/>
      <c r="B99" s="370"/>
      <c r="C99" s="119" t="s">
        <v>924</v>
      </c>
      <c r="D99" s="216" t="s">
        <v>931</v>
      </c>
      <c r="E99" s="116" t="s">
        <v>926</v>
      </c>
      <c r="F99" s="116">
        <v>65</v>
      </c>
      <c r="G99" s="116"/>
      <c r="H99" s="116">
        <v>0</v>
      </c>
      <c r="I99" s="122"/>
      <c r="J99" s="370"/>
      <c r="K99" s="218">
        <v>65</v>
      </c>
      <c r="L99" s="218">
        <v>100</v>
      </c>
      <c r="M99" s="370"/>
      <c r="N99" s="370"/>
      <c r="O99" s="370"/>
      <c r="P99" s="370"/>
      <c r="Q99" s="220"/>
      <c r="R99" s="247" t="s">
        <v>804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4.25" customHeight="1">
      <c r="A100" s="116">
        <v>4</v>
      </c>
      <c r="B100" s="117">
        <v>44378</v>
      </c>
      <c r="C100" s="188"/>
      <c r="D100" s="119" t="s">
        <v>932</v>
      </c>
      <c r="E100" s="116" t="s">
        <v>926</v>
      </c>
      <c r="F100" s="116">
        <v>10.75</v>
      </c>
      <c r="G100" s="251">
        <v>14.5</v>
      </c>
      <c r="H100" s="116">
        <v>8.3000000000000007</v>
      </c>
      <c r="I100" s="122">
        <v>5</v>
      </c>
      <c r="J100" s="234" t="s">
        <v>933</v>
      </c>
      <c r="K100" s="218">
        <f t="shared" ref="K100:K101" si="17">F100-H100</f>
        <v>2.4499999999999993</v>
      </c>
      <c r="L100" s="218">
        <v>100</v>
      </c>
      <c r="M100" s="234">
        <f t="shared" ref="M100:M101" si="18">(K100*N100)-100</f>
        <v>3729.349999999999</v>
      </c>
      <c r="N100" s="122">
        <v>1563</v>
      </c>
      <c r="O100" s="123" t="s">
        <v>803</v>
      </c>
      <c r="P100" s="126">
        <v>44383</v>
      </c>
      <c r="Q100" s="220"/>
      <c r="R100" s="247" t="s">
        <v>818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4.25" customHeight="1">
      <c r="A101" s="215">
        <v>5</v>
      </c>
      <c r="B101" s="117">
        <v>44378</v>
      </c>
      <c r="C101" s="119"/>
      <c r="D101" s="216" t="s">
        <v>934</v>
      </c>
      <c r="E101" s="116" t="s">
        <v>926</v>
      </c>
      <c r="F101" s="116">
        <v>13.5</v>
      </c>
      <c r="G101" s="116">
        <v>19</v>
      </c>
      <c r="H101" s="116">
        <v>10.3</v>
      </c>
      <c r="I101" s="122">
        <v>2</v>
      </c>
      <c r="J101" s="234" t="s">
        <v>935</v>
      </c>
      <c r="K101" s="218">
        <f t="shared" si="17"/>
        <v>3.1999999999999993</v>
      </c>
      <c r="L101" s="218">
        <v>100</v>
      </c>
      <c r="M101" s="234">
        <f t="shared" si="18"/>
        <v>3899.9999999999991</v>
      </c>
      <c r="N101" s="234">
        <v>1250</v>
      </c>
      <c r="O101" s="123" t="s">
        <v>803</v>
      </c>
      <c r="P101" s="126">
        <v>44383</v>
      </c>
      <c r="Q101" s="220"/>
      <c r="R101" s="247" t="s">
        <v>804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4.25" customHeight="1">
      <c r="A102" s="235">
        <v>6</v>
      </c>
      <c r="B102" s="183">
        <v>44382</v>
      </c>
      <c r="C102" s="130"/>
      <c r="D102" s="236" t="s">
        <v>936</v>
      </c>
      <c r="E102" s="127" t="s">
        <v>926</v>
      </c>
      <c r="F102" s="127" t="s">
        <v>937</v>
      </c>
      <c r="G102" s="127">
        <v>3.05</v>
      </c>
      <c r="H102" s="127"/>
      <c r="I102" s="133">
        <v>0.1</v>
      </c>
      <c r="J102" s="228" t="s">
        <v>812</v>
      </c>
      <c r="K102" s="232"/>
      <c r="L102" s="232"/>
      <c r="M102" s="228"/>
      <c r="N102" s="228"/>
      <c r="O102" s="238"/>
      <c r="P102" s="240"/>
      <c r="Q102" s="220"/>
      <c r="R102" s="247" t="s">
        <v>818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4.25" customHeight="1">
      <c r="A103" s="215">
        <v>7</v>
      </c>
      <c r="B103" s="200">
        <v>44383</v>
      </c>
      <c r="C103" s="119"/>
      <c r="D103" s="216" t="s">
        <v>938</v>
      </c>
      <c r="E103" s="116" t="s">
        <v>805</v>
      </c>
      <c r="F103" s="116">
        <v>50</v>
      </c>
      <c r="G103" s="116">
        <v>14</v>
      </c>
      <c r="H103" s="116">
        <v>63.5</v>
      </c>
      <c r="I103" s="122" t="s">
        <v>939</v>
      </c>
      <c r="J103" s="234" t="s">
        <v>940</v>
      </c>
      <c r="K103" s="218">
        <f>H103-F103</f>
        <v>13.5</v>
      </c>
      <c r="L103" s="218">
        <v>100</v>
      </c>
      <c r="M103" s="234">
        <f>(K103*N103)-100</f>
        <v>912.5</v>
      </c>
      <c r="N103" s="234">
        <v>75</v>
      </c>
      <c r="O103" s="123" t="s">
        <v>803</v>
      </c>
      <c r="P103" s="126">
        <v>44383</v>
      </c>
      <c r="Q103" s="220"/>
      <c r="R103" s="247" t="s">
        <v>804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4.25" customHeight="1">
      <c r="A104" s="235">
        <v>8</v>
      </c>
      <c r="B104" s="183">
        <v>44384</v>
      </c>
      <c r="C104" s="130"/>
      <c r="D104" s="236" t="s">
        <v>941</v>
      </c>
      <c r="E104" s="127" t="s">
        <v>805</v>
      </c>
      <c r="F104" s="127" t="s">
        <v>942</v>
      </c>
      <c r="G104" s="127">
        <v>0.9</v>
      </c>
      <c r="H104" s="127"/>
      <c r="I104" s="133">
        <v>4</v>
      </c>
      <c r="J104" s="228" t="s">
        <v>812</v>
      </c>
      <c r="K104" s="232"/>
      <c r="L104" s="232"/>
      <c r="M104" s="228"/>
      <c r="N104" s="228"/>
      <c r="O104" s="238"/>
      <c r="P104" s="240"/>
      <c r="Q104" s="220"/>
      <c r="R104" s="247" t="s">
        <v>804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4.25" customHeight="1">
      <c r="A105" s="215">
        <v>9</v>
      </c>
      <c r="B105" s="200">
        <v>44384</v>
      </c>
      <c r="C105" s="119"/>
      <c r="D105" s="216" t="s">
        <v>943</v>
      </c>
      <c r="E105" s="116" t="s">
        <v>805</v>
      </c>
      <c r="F105" s="116">
        <v>42</v>
      </c>
      <c r="G105" s="116">
        <v>12</v>
      </c>
      <c r="H105" s="116">
        <v>53.5</v>
      </c>
      <c r="I105" s="122" t="s">
        <v>944</v>
      </c>
      <c r="J105" s="234" t="s">
        <v>945</v>
      </c>
      <c r="K105" s="218">
        <f t="shared" ref="K105:K106" si="19">H105-F105</f>
        <v>11.5</v>
      </c>
      <c r="L105" s="218">
        <v>100</v>
      </c>
      <c r="M105" s="234">
        <f t="shared" ref="M105:M110" si="20">(K105*N105)-100</f>
        <v>762.5</v>
      </c>
      <c r="N105" s="234">
        <v>75</v>
      </c>
      <c r="O105" s="123" t="s">
        <v>803</v>
      </c>
      <c r="P105" s="126">
        <v>44385</v>
      </c>
      <c r="Q105" s="220"/>
      <c r="R105" s="247" t="s">
        <v>804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4.25" customHeight="1">
      <c r="A106" s="252">
        <v>10</v>
      </c>
      <c r="B106" s="253">
        <v>44385</v>
      </c>
      <c r="C106" s="192"/>
      <c r="D106" s="222" t="s">
        <v>946</v>
      </c>
      <c r="E106" s="194" t="s">
        <v>805</v>
      </c>
      <c r="F106" s="194">
        <v>25</v>
      </c>
      <c r="G106" s="194">
        <v>16</v>
      </c>
      <c r="H106" s="194">
        <v>16</v>
      </c>
      <c r="I106" s="195" t="s">
        <v>947</v>
      </c>
      <c r="J106" s="248" t="s">
        <v>948</v>
      </c>
      <c r="K106" s="225">
        <f t="shared" si="19"/>
        <v>-9</v>
      </c>
      <c r="L106" s="225">
        <v>100</v>
      </c>
      <c r="M106" s="248">
        <f t="shared" si="20"/>
        <v>-5050</v>
      </c>
      <c r="N106" s="248">
        <v>550</v>
      </c>
      <c r="O106" s="249" t="s">
        <v>844</v>
      </c>
      <c r="P106" s="198">
        <v>44386</v>
      </c>
      <c r="Q106" s="220"/>
      <c r="R106" s="247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4.25" customHeight="1">
      <c r="A107" s="252">
        <v>11</v>
      </c>
      <c r="B107" s="253">
        <v>44385</v>
      </c>
      <c r="C107" s="192"/>
      <c r="D107" s="222" t="s">
        <v>932</v>
      </c>
      <c r="E107" s="194" t="s">
        <v>926</v>
      </c>
      <c r="F107" s="194">
        <v>11.75</v>
      </c>
      <c r="G107" s="194">
        <v>15.2</v>
      </c>
      <c r="H107" s="194">
        <v>15.2</v>
      </c>
      <c r="I107" s="195">
        <v>5</v>
      </c>
      <c r="J107" s="248" t="s">
        <v>949</v>
      </c>
      <c r="K107" s="225">
        <f t="shared" ref="K107:K108" si="21">F107-H107</f>
        <v>-3.4499999999999993</v>
      </c>
      <c r="L107" s="225">
        <v>100</v>
      </c>
      <c r="M107" s="248">
        <f t="shared" si="20"/>
        <v>-5492.3499999999985</v>
      </c>
      <c r="N107" s="195">
        <v>1563</v>
      </c>
      <c r="O107" s="249" t="s">
        <v>844</v>
      </c>
      <c r="P107" s="198">
        <v>44386</v>
      </c>
      <c r="Q107" s="220"/>
      <c r="R107" s="247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4.25" customHeight="1">
      <c r="A108" s="254">
        <v>12</v>
      </c>
      <c r="B108" s="200">
        <v>44385</v>
      </c>
      <c r="C108" s="188"/>
      <c r="D108" s="119" t="s">
        <v>950</v>
      </c>
      <c r="E108" s="116" t="s">
        <v>926</v>
      </c>
      <c r="F108" s="116">
        <v>15.5</v>
      </c>
      <c r="G108" s="116">
        <v>25</v>
      </c>
      <c r="H108" s="116">
        <v>9.5</v>
      </c>
      <c r="I108" s="122">
        <v>0.1</v>
      </c>
      <c r="J108" s="234" t="s">
        <v>951</v>
      </c>
      <c r="K108" s="218">
        <f t="shared" si="21"/>
        <v>6</v>
      </c>
      <c r="L108" s="218">
        <v>100</v>
      </c>
      <c r="M108" s="234">
        <f t="shared" si="20"/>
        <v>3200</v>
      </c>
      <c r="N108" s="234">
        <v>550</v>
      </c>
      <c r="O108" s="123" t="s">
        <v>803</v>
      </c>
      <c r="P108" s="126">
        <v>44390</v>
      </c>
      <c r="Q108" s="220"/>
      <c r="R108" s="247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>
      <c r="A109" s="254">
        <v>13</v>
      </c>
      <c r="B109" s="200">
        <v>44386</v>
      </c>
      <c r="C109" s="188"/>
      <c r="D109" s="119" t="s">
        <v>952</v>
      </c>
      <c r="E109" s="116" t="s">
        <v>805</v>
      </c>
      <c r="F109" s="116">
        <v>58</v>
      </c>
      <c r="G109" s="116">
        <v>17</v>
      </c>
      <c r="H109" s="116">
        <v>70</v>
      </c>
      <c r="I109" s="122" t="s">
        <v>953</v>
      </c>
      <c r="J109" s="234" t="s">
        <v>954</v>
      </c>
      <c r="K109" s="218">
        <f>H109-F109</f>
        <v>12</v>
      </c>
      <c r="L109" s="218">
        <v>100</v>
      </c>
      <c r="M109" s="234">
        <f t="shared" si="20"/>
        <v>800</v>
      </c>
      <c r="N109" s="234">
        <v>75</v>
      </c>
      <c r="O109" s="123" t="s">
        <v>803</v>
      </c>
      <c r="P109" s="201">
        <v>44386</v>
      </c>
      <c r="Q109" s="220"/>
      <c r="R109" s="247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 customHeight="1">
      <c r="A110" s="254">
        <v>14</v>
      </c>
      <c r="B110" s="200">
        <v>44389</v>
      </c>
      <c r="C110" s="188"/>
      <c r="D110" s="119" t="s">
        <v>955</v>
      </c>
      <c r="E110" s="116" t="s">
        <v>926</v>
      </c>
      <c r="F110" s="116">
        <v>2.95</v>
      </c>
      <c r="G110" s="116">
        <v>4.4000000000000004</v>
      </c>
      <c r="H110" s="116">
        <v>1.95</v>
      </c>
      <c r="I110" s="122">
        <v>0.1</v>
      </c>
      <c r="J110" s="234" t="s">
        <v>956</v>
      </c>
      <c r="K110" s="218">
        <f>F110-H110</f>
        <v>1.0000000000000002</v>
      </c>
      <c r="L110" s="218">
        <v>100</v>
      </c>
      <c r="M110" s="234">
        <f t="shared" si="20"/>
        <v>2900.0000000000005</v>
      </c>
      <c r="N110" s="234">
        <v>3000</v>
      </c>
      <c r="O110" s="123" t="s">
        <v>803</v>
      </c>
      <c r="P110" s="201">
        <v>44389</v>
      </c>
      <c r="Q110" s="220"/>
      <c r="R110" s="247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379">
        <v>15</v>
      </c>
      <c r="B111" s="380">
        <v>44390</v>
      </c>
      <c r="C111" s="130" t="s">
        <v>921</v>
      </c>
      <c r="D111" s="236" t="s">
        <v>957</v>
      </c>
      <c r="E111" s="127" t="s">
        <v>805</v>
      </c>
      <c r="F111" s="127" t="s">
        <v>958</v>
      </c>
      <c r="G111" s="127">
        <v>90</v>
      </c>
      <c r="H111" s="127"/>
      <c r="I111" s="133"/>
      <c r="J111" s="381" t="s">
        <v>812</v>
      </c>
      <c r="K111" s="232"/>
      <c r="L111" s="232"/>
      <c r="M111" s="381"/>
      <c r="N111" s="381"/>
      <c r="O111" s="377"/>
      <c r="P111" s="378"/>
      <c r="Q111" s="220"/>
      <c r="R111" s="247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370"/>
      <c r="B112" s="370"/>
      <c r="C112" s="130" t="s">
        <v>924</v>
      </c>
      <c r="D112" s="236" t="s">
        <v>959</v>
      </c>
      <c r="E112" s="127" t="s">
        <v>926</v>
      </c>
      <c r="F112" s="127" t="s">
        <v>953</v>
      </c>
      <c r="G112" s="127"/>
      <c r="H112" s="127"/>
      <c r="I112" s="133"/>
      <c r="J112" s="370"/>
      <c r="K112" s="232"/>
      <c r="L112" s="232"/>
      <c r="M112" s="370"/>
      <c r="N112" s="370"/>
      <c r="O112" s="370"/>
      <c r="P112" s="370"/>
      <c r="Q112" s="220"/>
      <c r="R112" s="247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>
      <c r="A113" s="137">
        <v>16</v>
      </c>
      <c r="B113" s="183">
        <v>44390</v>
      </c>
      <c r="C113" s="184"/>
      <c r="D113" s="130" t="s">
        <v>960</v>
      </c>
      <c r="E113" s="127" t="s">
        <v>805</v>
      </c>
      <c r="F113" s="127" t="s">
        <v>961</v>
      </c>
      <c r="G113" s="127">
        <v>41</v>
      </c>
      <c r="H113" s="127"/>
      <c r="I113" s="133">
        <v>0.1</v>
      </c>
      <c r="J113" s="228" t="s">
        <v>812</v>
      </c>
      <c r="K113" s="232"/>
      <c r="L113" s="232"/>
      <c r="M113" s="228"/>
      <c r="N113" s="228"/>
      <c r="O113" s="199"/>
      <c r="P113" s="136"/>
      <c r="Q113" s="220"/>
      <c r="R113" s="247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>
      <c r="A114" s="137"/>
      <c r="B114" s="183"/>
      <c r="C114" s="184"/>
      <c r="D114" s="130"/>
      <c r="E114" s="127"/>
      <c r="F114" s="127"/>
      <c r="G114" s="127"/>
      <c r="H114" s="127"/>
      <c r="I114" s="133"/>
      <c r="J114" s="228"/>
      <c r="K114" s="232"/>
      <c r="L114" s="232"/>
      <c r="M114" s="228"/>
      <c r="N114" s="228"/>
      <c r="O114" s="199"/>
      <c r="P114" s="136"/>
      <c r="Q114" s="220"/>
      <c r="R114" s="247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4.25" customHeight="1">
      <c r="A115" s="137"/>
      <c r="B115" s="128"/>
      <c r="C115" s="184"/>
      <c r="D115" s="130"/>
      <c r="E115" s="127"/>
      <c r="F115" s="127"/>
      <c r="G115" s="127"/>
      <c r="H115" s="127"/>
      <c r="I115" s="133"/>
      <c r="J115" s="133"/>
      <c r="K115" s="133"/>
      <c r="L115" s="133"/>
      <c r="M115" s="233"/>
      <c r="N115" s="133"/>
      <c r="O115" s="199"/>
      <c r="P115" s="186"/>
      <c r="Q115" s="220"/>
      <c r="R115" s="247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4.25" customHeight="1">
      <c r="A116" s="1"/>
      <c r="B116" s="220"/>
      <c r="C116" s="220"/>
      <c r="D116" s="220"/>
      <c r="E116" s="220"/>
      <c r="F116" s="220"/>
      <c r="G116" s="220"/>
      <c r="H116" s="220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4.25" customHeight="1">
      <c r="A118" s="242"/>
      <c r="B118" s="255"/>
      <c r="C118" s="255"/>
      <c r="D118" s="256"/>
      <c r="E118" s="242"/>
      <c r="F118" s="257"/>
      <c r="G118" s="242"/>
      <c r="H118" s="242"/>
      <c r="I118" s="242"/>
      <c r="J118" s="255"/>
      <c r="K118" s="258"/>
      <c r="L118" s="242"/>
      <c r="M118" s="242"/>
      <c r="N118" s="242"/>
      <c r="O118" s="259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 customHeight="1">
      <c r="A119" s="100" t="s">
        <v>962</v>
      </c>
      <c r="B119" s="260"/>
      <c r="C119" s="260"/>
      <c r="D119" s="261"/>
      <c r="E119" s="176"/>
      <c r="F119" s="6"/>
      <c r="G119" s="6"/>
      <c r="H119" s="177"/>
      <c r="I119" s="262"/>
      <c r="J119" s="1"/>
      <c r="K119" s="6"/>
      <c r="L119" s="6"/>
      <c r="M119" s="6"/>
      <c r="N119" s="1"/>
      <c r="O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38.25" customHeight="1">
      <c r="A120" s="101" t="s">
        <v>16</v>
      </c>
      <c r="B120" s="102" t="s">
        <v>590</v>
      </c>
      <c r="C120" s="102"/>
      <c r="D120" s="103" t="s">
        <v>788</v>
      </c>
      <c r="E120" s="102" t="s">
        <v>789</v>
      </c>
      <c r="F120" s="102" t="s">
        <v>790</v>
      </c>
      <c r="G120" s="102" t="s">
        <v>791</v>
      </c>
      <c r="H120" s="102" t="s">
        <v>792</v>
      </c>
      <c r="I120" s="102" t="s">
        <v>793</v>
      </c>
      <c r="J120" s="101" t="s">
        <v>794</v>
      </c>
      <c r="K120" s="180" t="s">
        <v>837</v>
      </c>
      <c r="L120" s="181" t="s">
        <v>796</v>
      </c>
      <c r="M120" s="104" t="s">
        <v>797</v>
      </c>
      <c r="N120" s="102" t="s">
        <v>798</v>
      </c>
      <c r="O120" s="103" t="s">
        <v>799</v>
      </c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4.25" customHeight="1">
      <c r="A121" s="127">
        <v>1</v>
      </c>
      <c r="B121" s="128">
        <v>44363</v>
      </c>
      <c r="C121" s="263"/>
      <c r="D121" s="130" t="s">
        <v>283</v>
      </c>
      <c r="E121" s="131" t="s">
        <v>805</v>
      </c>
      <c r="F121" s="127" t="s">
        <v>963</v>
      </c>
      <c r="G121" s="127">
        <v>2070</v>
      </c>
      <c r="H121" s="131"/>
      <c r="I121" s="132" t="s">
        <v>964</v>
      </c>
      <c r="J121" s="133" t="s">
        <v>812</v>
      </c>
      <c r="K121" s="133"/>
      <c r="L121" s="134"/>
      <c r="M121" s="135"/>
      <c r="N121" s="133"/>
      <c r="O121" s="186"/>
      <c r="P121" s="115"/>
      <c r="Q121" s="1"/>
      <c r="R121" s="1" t="s">
        <v>804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4.25" customHeight="1">
      <c r="A122" s="127"/>
      <c r="B122" s="128"/>
      <c r="C122" s="263"/>
      <c r="D122" s="130"/>
      <c r="E122" s="131"/>
      <c r="F122" s="127"/>
      <c r="G122" s="127"/>
      <c r="H122" s="131"/>
      <c r="I122" s="132"/>
      <c r="J122" s="133"/>
      <c r="K122" s="133"/>
      <c r="L122" s="134"/>
      <c r="M122" s="135"/>
      <c r="N122" s="133"/>
      <c r="O122" s="186"/>
      <c r="P122" s="115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4.25" customHeight="1">
      <c r="A123" s="264"/>
      <c r="B123" s="184"/>
      <c r="C123" s="265"/>
      <c r="D123" s="130"/>
      <c r="E123" s="266"/>
      <c r="F123" s="266"/>
      <c r="G123" s="266"/>
      <c r="H123" s="266"/>
      <c r="I123" s="266"/>
      <c r="J123" s="266"/>
      <c r="K123" s="267"/>
      <c r="L123" s="268"/>
      <c r="M123" s="266"/>
      <c r="N123" s="269"/>
      <c r="O123" s="270"/>
      <c r="P123" s="271"/>
      <c r="R123" s="6"/>
      <c r="S123" s="44"/>
      <c r="T123" s="1"/>
      <c r="U123" s="1"/>
      <c r="V123" s="1"/>
      <c r="W123" s="1"/>
      <c r="X123" s="1"/>
      <c r="Y123" s="1"/>
      <c r="Z123" s="1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</row>
    <row r="124" spans="1:38" ht="12.75" customHeight="1">
      <c r="A124" s="160" t="s">
        <v>830</v>
      </c>
      <c r="B124" s="160"/>
      <c r="C124" s="160"/>
      <c r="D124" s="160"/>
      <c r="E124" s="44"/>
      <c r="F124" s="168" t="s">
        <v>832</v>
      </c>
      <c r="G124" s="61"/>
      <c r="H124" s="61"/>
      <c r="I124" s="61"/>
      <c r="J124" s="6"/>
      <c r="K124" s="210"/>
      <c r="L124" s="211"/>
      <c r="M124" s="6"/>
      <c r="N124" s="150"/>
      <c r="O124" s="272"/>
      <c r="P124" s="1"/>
      <c r="Q124" s="1"/>
      <c r="R124" s="6"/>
      <c r="S124" s="1"/>
      <c r="T124" s="1"/>
      <c r="U124" s="1"/>
      <c r="V124" s="1"/>
      <c r="W124" s="1"/>
      <c r="X124" s="1"/>
      <c r="Y124" s="1"/>
    </row>
    <row r="125" spans="1:38" ht="12.75" customHeight="1">
      <c r="A125" s="167" t="s">
        <v>831</v>
      </c>
      <c r="B125" s="160"/>
      <c r="C125" s="160"/>
      <c r="D125" s="160"/>
      <c r="E125" s="6"/>
      <c r="F125" s="168" t="s">
        <v>834</v>
      </c>
      <c r="G125" s="6"/>
      <c r="H125" s="6"/>
      <c r="I125" s="6"/>
      <c r="J125" s="1"/>
      <c r="K125" s="6"/>
      <c r="L125" s="6"/>
      <c r="M125" s="6"/>
      <c r="N125" s="1"/>
      <c r="O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67"/>
      <c r="B126" s="160"/>
      <c r="C126" s="160"/>
      <c r="D126" s="160"/>
      <c r="E126" s="6"/>
      <c r="F126" s="168"/>
      <c r="G126" s="6"/>
      <c r="H126" s="6"/>
      <c r="I126" s="6"/>
      <c r="J126" s="1"/>
      <c r="K126" s="6"/>
      <c r="L126" s="6"/>
      <c r="M126" s="6"/>
      <c r="N126" s="1"/>
      <c r="O126" s="1"/>
      <c r="Q126" s="1"/>
      <c r="R126" s="61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"/>
      <c r="B127" s="175" t="s">
        <v>965</v>
      </c>
      <c r="C127" s="175"/>
      <c r="D127" s="175"/>
      <c r="E127" s="175"/>
      <c r="F127" s="176"/>
      <c r="G127" s="6"/>
      <c r="H127" s="6"/>
      <c r="I127" s="177"/>
      <c r="J127" s="178"/>
      <c r="K127" s="179"/>
      <c r="L127" s="178"/>
      <c r="M127" s="6"/>
      <c r="N127" s="1"/>
      <c r="O127" s="1"/>
      <c r="Q127" s="1"/>
      <c r="R127" s="61"/>
      <c r="S127" s="1"/>
      <c r="T127" s="1"/>
      <c r="U127" s="1"/>
      <c r="V127" s="1"/>
      <c r="W127" s="1"/>
      <c r="X127" s="1"/>
      <c r="Y127" s="1"/>
      <c r="Z127" s="1"/>
    </row>
    <row r="128" spans="1:38" ht="38.25" customHeight="1">
      <c r="A128" s="101" t="s">
        <v>16</v>
      </c>
      <c r="B128" s="102" t="s">
        <v>590</v>
      </c>
      <c r="C128" s="102"/>
      <c r="D128" s="103" t="s">
        <v>788</v>
      </c>
      <c r="E128" s="102" t="s">
        <v>789</v>
      </c>
      <c r="F128" s="102" t="s">
        <v>790</v>
      </c>
      <c r="G128" s="102" t="s">
        <v>836</v>
      </c>
      <c r="H128" s="102" t="s">
        <v>792</v>
      </c>
      <c r="I128" s="102" t="s">
        <v>793</v>
      </c>
      <c r="J128" s="273" t="s">
        <v>794</v>
      </c>
      <c r="K128" s="180" t="s">
        <v>837</v>
      </c>
      <c r="L128" s="214" t="s">
        <v>873</v>
      </c>
      <c r="M128" s="102" t="s">
        <v>874</v>
      </c>
      <c r="N128" s="181" t="s">
        <v>796</v>
      </c>
      <c r="O128" s="104" t="s">
        <v>797</v>
      </c>
      <c r="P128" s="102" t="s">
        <v>798</v>
      </c>
      <c r="Q128" s="103" t="s">
        <v>799</v>
      </c>
      <c r="R128" s="61"/>
      <c r="S128" s="1"/>
      <c r="T128" s="1"/>
      <c r="U128" s="1"/>
      <c r="V128" s="1"/>
      <c r="W128" s="1"/>
      <c r="X128" s="1"/>
      <c r="Y128" s="1"/>
      <c r="Z128" s="1"/>
    </row>
    <row r="129" spans="1:38" ht="14.25" customHeight="1">
      <c r="A129" s="137"/>
      <c r="B129" s="139"/>
      <c r="C129" s="274"/>
      <c r="D129" s="140"/>
      <c r="E129" s="141"/>
      <c r="F129" s="275"/>
      <c r="G129" s="137"/>
      <c r="H129" s="141"/>
      <c r="I129" s="142"/>
      <c r="J129" s="276"/>
      <c r="K129" s="276"/>
      <c r="L129" s="277"/>
      <c r="M129" s="127"/>
      <c r="N129" s="277"/>
      <c r="O129" s="278"/>
      <c r="P129" s="279"/>
      <c r="Q129" s="280"/>
      <c r="R129" s="208"/>
      <c r="S129" s="154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38" ht="14.25" customHeight="1">
      <c r="A130" s="137"/>
      <c r="B130" s="139"/>
      <c r="C130" s="274"/>
      <c r="D130" s="140"/>
      <c r="E130" s="141"/>
      <c r="F130" s="275"/>
      <c r="G130" s="137"/>
      <c r="H130" s="141"/>
      <c r="I130" s="142"/>
      <c r="J130" s="276"/>
      <c r="K130" s="276"/>
      <c r="L130" s="277"/>
      <c r="M130" s="127"/>
      <c r="N130" s="277"/>
      <c r="O130" s="278"/>
      <c r="P130" s="279"/>
      <c r="Q130" s="280"/>
      <c r="R130" s="208"/>
      <c r="S130" s="154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38" ht="14.25" customHeight="1">
      <c r="A131" s="137"/>
      <c r="B131" s="139"/>
      <c r="C131" s="274"/>
      <c r="D131" s="140"/>
      <c r="E131" s="141"/>
      <c r="F131" s="275"/>
      <c r="G131" s="137"/>
      <c r="H131" s="141"/>
      <c r="I131" s="142"/>
      <c r="J131" s="276"/>
      <c r="K131" s="276"/>
      <c r="L131" s="277"/>
      <c r="M131" s="127"/>
      <c r="N131" s="277"/>
      <c r="O131" s="278"/>
      <c r="P131" s="279"/>
      <c r="Q131" s="280"/>
      <c r="R131" s="6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4.25" customHeight="1">
      <c r="A132" s="137"/>
      <c r="B132" s="139"/>
      <c r="C132" s="274"/>
      <c r="D132" s="140"/>
      <c r="E132" s="141"/>
      <c r="F132" s="276"/>
      <c r="G132" s="137"/>
      <c r="H132" s="141"/>
      <c r="I132" s="142"/>
      <c r="J132" s="276"/>
      <c r="K132" s="276"/>
      <c r="L132" s="277"/>
      <c r="M132" s="127"/>
      <c r="N132" s="277"/>
      <c r="O132" s="278"/>
      <c r="P132" s="279"/>
      <c r="Q132" s="280"/>
      <c r="R132" s="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4.25" customHeight="1">
      <c r="A133" s="137"/>
      <c r="B133" s="139"/>
      <c r="C133" s="274"/>
      <c r="D133" s="140"/>
      <c r="E133" s="141"/>
      <c r="F133" s="276"/>
      <c r="G133" s="137"/>
      <c r="H133" s="141"/>
      <c r="I133" s="142"/>
      <c r="J133" s="276"/>
      <c r="K133" s="276"/>
      <c r="L133" s="277"/>
      <c r="M133" s="127"/>
      <c r="N133" s="277"/>
      <c r="O133" s="278"/>
      <c r="P133" s="279"/>
      <c r="Q133" s="280"/>
      <c r="R133" s="6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4.25" customHeight="1">
      <c r="A134" s="137"/>
      <c r="B134" s="139"/>
      <c r="C134" s="274"/>
      <c r="D134" s="140"/>
      <c r="E134" s="141"/>
      <c r="F134" s="275"/>
      <c r="G134" s="137"/>
      <c r="H134" s="141"/>
      <c r="I134" s="142"/>
      <c r="J134" s="276"/>
      <c r="K134" s="276"/>
      <c r="L134" s="277"/>
      <c r="M134" s="127"/>
      <c r="N134" s="277"/>
      <c r="O134" s="278"/>
      <c r="P134" s="279"/>
      <c r="Q134" s="280"/>
      <c r="R134" s="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137"/>
      <c r="B135" s="139"/>
      <c r="C135" s="274"/>
      <c r="D135" s="140"/>
      <c r="E135" s="141"/>
      <c r="F135" s="275"/>
      <c r="G135" s="137"/>
      <c r="H135" s="141"/>
      <c r="I135" s="142"/>
      <c r="J135" s="276"/>
      <c r="K135" s="276"/>
      <c r="L135" s="276"/>
      <c r="M135" s="276"/>
      <c r="N135" s="277"/>
      <c r="O135" s="281"/>
      <c r="P135" s="279"/>
      <c r="Q135" s="280"/>
      <c r="R135" s="6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4.25" customHeight="1">
      <c r="A136" s="137"/>
      <c r="B136" s="139"/>
      <c r="C136" s="274"/>
      <c r="D136" s="140"/>
      <c r="E136" s="141"/>
      <c r="F136" s="276"/>
      <c r="G136" s="137"/>
      <c r="H136" s="141"/>
      <c r="I136" s="142"/>
      <c r="J136" s="276"/>
      <c r="K136" s="276"/>
      <c r="L136" s="277"/>
      <c r="M136" s="127"/>
      <c r="N136" s="277"/>
      <c r="O136" s="278"/>
      <c r="P136" s="279"/>
      <c r="Q136" s="280"/>
      <c r="R136" s="208"/>
      <c r="S136" s="154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4.25" customHeight="1">
      <c r="A137" s="137"/>
      <c r="B137" s="139"/>
      <c r="C137" s="274"/>
      <c r="D137" s="140"/>
      <c r="E137" s="141"/>
      <c r="F137" s="275"/>
      <c r="G137" s="137"/>
      <c r="H137" s="141"/>
      <c r="I137" s="142"/>
      <c r="J137" s="282"/>
      <c r="K137" s="282"/>
      <c r="L137" s="282"/>
      <c r="M137" s="282"/>
      <c r="N137" s="283"/>
      <c r="O137" s="278"/>
      <c r="P137" s="143"/>
      <c r="Q137" s="280"/>
      <c r="R137" s="208"/>
      <c r="S137" s="154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>
      <c r="A138" s="167"/>
      <c r="B138" s="160"/>
      <c r="C138" s="160"/>
      <c r="D138" s="160"/>
      <c r="E138" s="6"/>
      <c r="F138" s="168"/>
      <c r="G138" s="6"/>
      <c r="H138" s="6"/>
      <c r="I138" s="6"/>
      <c r="J138" s="1"/>
      <c r="K138" s="6"/>
      <c r="L138" s="6"/>
      <c r="M138" s="6"/>
      <c r="N138" s="1"/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67"/>
      <c r="B139" s="160"/>
      <c r="C139" s="160"/>
      <c r="D139" s="160"/>
      <c r="E139" s="6"/>
      <c r="F139" s="168"/>
      <c r="G139" s="61"/>
      <c r="H139" s="44"/>
      <c r="I139" s="61"/>
      <c r="J139" s="6"/>
      <c r="K139" s="210"/>
      <c r="L139" s="211"/>
      <c r="M139" s="6"/>
      <c r="N139" s="150"/>
      <c r="O139" s="212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61"/>
      <c r="B140" s="149"/>
      <c r="C140" s="149"/>
      <c r="D140" s="44"/>
      <c r="E140" s="61"/>
      <c r="F140" s="61"/>
      <c r="G140" s="61"/>
      <c r="H140" s="44"/>
      <c r="I140" s="61"/>
      <c r="J140" s="6"/>
      <c r="K140" s="210"/>
      <c r="L140" s="211"/>
      <c r="M140" s="6"/>
      <c r="N140" s="150"/>
      <c r="O140" s="212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44"/>
      <c r="B141" s="284" t="s">
        <v>966</v>
      </c>
      <c r="C141" s="284"/>
      <c r="D141" s="284"/>
      <c r="E141" s="284"/>
      <c r="F141" s="6"/>
      <c r="G141" s="6"/>
      <c r="H141" s="178"/>
      <c r="I141" s="6"/>
      <c r="J141" s="178"/>
      <c r="K141" s="179"/>
      <c r="L141" s="6"/>
      <c r="M141" s="6"/>
      <c r="N141" s="1"/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38.25" customHeight="1">
      <c r="A142" s="101" t="s">
        <v>16</v>
      </c>
      <c r="B142" s="102" t="s">
        <v>590</v>
      </c>
      <c r="C142" s="102"/>
      <c r="D142" s="103" t="s">
        <v>788</v>
      </c>
      <c r="E142" s="102" t="s">
        <v>789</v>
      </c>
      <c r="F142" s="102" t="s">
        <v>790</v>
      </c>
      <c r="G142" s="102" t="s">
        <v>967</v>
      </c>
      <c r="H142" s="102" t="s">
        <v>968</v>
      </c>
      <c r="I142" s="102" t="s">
        <v>793</v>
      </c>
      <c r="J142" s="285" t="s">
        <v>794</v>
      </c>
      <c r="K142" s="102" t="s">
        <v>795</v>
      </c>
      <c r="L142" s="102" t="s">
        <v>969</v>
      </c>
      <c r="M142" s="102" t="s">
        <v>798</v>
      </c>
      <c r="N142" s="103" t="s">
        <v>799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286">
        <v>1</v>
      </c>
      <c r="B143" s="287">
        <v>41579</v>
      </c>
      <c r="C143" s="287"/>
      <c r="D143" s="288" t="s">
        <v>970</v>
      </c>
      <c r="E143" s="289" t="s">
        <v>971</v>
      </c>
      <c r="F143" s="290">
        <v>82</v>
      </c>
      <c r="G143" s="289" t="s">
        <v>972</v>
      </c>
      <c r="H143" s="289">
        <v>100</v>
      </c>
      <c r="I143" s="291">
        <v>100</v>
      </c>
      <c r="J143" s="292" t="s">
        <v>973</v>
      </c>
      <c r="K143" s="293">
        <f t="shared" ref="K143:K195" si="22">H143-F143</f>
        <v>18</v>
      </c>
      <c r="L143" s="294">
        <f t="shared" ref="L143:L195" si="23">K143/F143</f>
        <v>0.21951219512195122</v>
      </c>
      <c r="M143" s="289" t="s">
        <v>803</v>
      </c>
      <c r="N143" s="295">
        <v>42657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286">
        <v>2</v>
      </c>
      <c r="B144" s="287">
        <v>41794</v>
      </c>
      <c r="C144" s="287"/>
      <c r="D144" s="288" t="s">
        <v>974</v>
      </c>
      <c r="E144" s="289" t="s">
        <v>805</v>
      </c>
      <c r="F144" s="290">
        <v>257</v>
      </c>
      <c r="G144" s="289" t="s">
        <v>972</v>
      </c>
      <c r="H144" s="289">
        <v>300</v>
      </c>
      <c r="I144" s="291">
        <v>300</v>
      </c>
      <c r="J144" s="292" t="s">
        <v>973</v>
      </c>
      <c r="K144" s="293">
        <f t="shared" si="22"/>
        <v>43</v>
      </c>
      <c r="L144" s="294">
        <f t="shared" si="23"/>
        <v>0.16731517509727625</v>
      </c>
      <c r="M144" s="289" t="s">
        <v>803</v>
      </c>
      <c r="N144" s="295">
        <v>41822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86">
        <v>3</v>
      </c>
      <c r="B145" s="287">
        <v>41828</v>
      </c>
      <c r="C145" s="287"/>
      <c r="D145" s="288" t="s">
        <v>975</v>
      </c>
      <c r="E145" s="289" t="s">
        <v>805</v>
      </c>
      <c r="F145" s="290">
        <v>393</v>
      </c>
      <c r="G145" s="289" t="s">
        <v>972</v>
      </c>
      <c r="H145" s="289">
        <v>468</v>
      </c>
      <c r="I145" s="291">
        <v>468</v>
      </c>
      <c r="J145" s="292" t="s">
        <v>973</v>
      </c>
      <c r="K145" s="293">
        <f t="shared" si="22"/>
        <v>75</v>
      </c>
      <c r="L145" s="294">
        <f t="shared" si="23"/>
        <v>0.19083969465648856</v>
      </c>
      <c r="M145" s="289" t="s">
        <v>803</v>
      </c>
      <c r="N145" s="295">
        <v>41863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86">
        <v>4</v>
      </c>
      <c r="B146" s="287">
        <v>41857</v>
      </c>
      <c r="C146" s="287"/>
      <c r="D146" s="288" t="s">
        <v>976</v>
      </c>
      <c r="E146" s="289" t="s">
        <v>805</v>
      </c>
      <c r="F146" s="290">
        <v>205</v>
      </c>
      <c r="G146" s="289" t="s">
        <v>972</v>
      </c>
      <c r="H146" s="289">
        <v>275</v>
      </c>
      <c r="I146" s="291">
        <v>250</v>
      </c>
      <c r="J146" s="292" t="s">
        <v>973</v>
      </c>
      <c r="K146" s="293">
        <f t="shared" si="22"/>
        <v>70</v>
      </c>
      <c r="L146" s="294">
        <f t="shared" si="23"/>
        <v>0.34146341463414637</v>
      </c>
      <c r="M146" s="289" t="s">
        <v>803</v>
      </c>
      <c r="N146" s="295">
        <v>41962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86">
        <v>5</v>
      </c>
      <c r="B147" s="287">
        <v>41886</v>
      </c>
      <c r="C147" s="287"/>
      <c r="D147" s="288" t="s">
        <v>977</v>
      </c>
      <c r="E147" s="289" t="s">
        <v>805</v>
      </c>
      <c r="F147" s="290">
        <v>162</v>
      </c>
      <c r="G147" s="289" t="s">
        <v>972</v>
      </c>
      <c r="H147" s="289">
        <v>190</v>
      </c>
      <c r="I147" s="291">
        <v>190</v>
      </c>
      <c r="J147" s="292" t="s">
        <v>973</v>
      </c>
      <c r="K147" s="293">
        <f t="shared" si="22"/>
        <v>28</v>
      </c>
      <c r="L147" s="294">
        <f t="shared" si="23"/>
        <v>0.1728395061728395</v>
      </c>
      <c r="M147" s="289" t="s">
        <v>803</v>
      </c>
      <c r="N147" s="295">
        <v>42006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86">
        <v>6</v>
      </c>
      <c r="B148" s="287">
        <v>41886</v>
      </c>
      <c r="C148" s="287"/>
      <c r="D148" s="288" t="s">
        <v>978</v>
      </c>
      <c r="E148" s="289" t="s">
        <v>805</v>
      </c>
      <c r="F148" s="290">
        <v>75</v>
      </c>
      <c r="G148" s="289" t="s">
        <v>972</v>
      </c>
      <c r="H148" s="289">
        <v>91.5</v>
      </c>
      <c r="I148" s="291" t="s">
        <v>979</v>
      </c>
      <c r="J148" s="292" t="s">
        <v>980</v>
      </c>
      <c r="K148" s="293">
        <f t="shared" si="22"/>
        <v>16.5</v>
      </c>
      <c r="L148" s="294">
        <f t="shared" si="23"/>
        <v>0.22</v>
      </c>
      <c r="M148" s="289" t="s">
        <v>803</v>
      </c>
      <c r="N148" s="295">
        <v>41954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86">
        <v>7</v>
      </c>
      <c r="B149" s="287">
        <v>41913</v>
      </c>
      <c r="C149" s="287"/>
      <c r="D149" s="288" t="s">
        <v>981</v>
      </c>
      <c r="E149" s="289" t="s">
        <v>805</v>
      </c>
      <c r="F149" s="290">
        <v>850</v>
      </c>
      <c r="G149" s="289" t="s">
        <v>972</v>
      </c>
      <c r="H149" s="289">
        <v>982.5</v>
      </c>
      <c r="I149" s="291">
        <v>1050</v>
      </c>
      <c r="J149" s="292" t="s">
        <v>982</v>
      </c>
      <c r="K149" s="293">
        <f t="shared" si="22"/>
        <v>132.5</v>
      </c>
      <c r="L149" s="294">
        <f t="shared" si="23"/>
        <v>0.15588235294117647</v>
      </c>
      <c r="M149" s="289" t="s">
        <v>803</v>
      </c>
      <c r="N149" s="295">
        <v>42039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86">
        <v>8</v>
      </c>
      <c r="B150" s="287">
        <v>41913</v>
      </c>
      <c r="C150" s="287"/>
      <c r="D150" s="288" t="s">
        <v>983</v>
      </c>
      <c r="E150" s="289" t="s">
        <v>805</v>
      </c>
      <c r="F150" s="290">
        <v>475</v>
      </c>
      <c r="G150" s="289" t="s">
        <v>972</v>
      </c>
      <c r="H150" s="289">
        <v>515</v>
      </c>
      <c r="I150" s="291">
        <v>600</v>
      </c>
      <c r="J150" s="292" t="s">
        <v>984</v>
      </c>
      <c r="K150" s="293">
        <f t="shared" si="22"/>
        <v>40</v>
      </c>
      <c r="L150" s="294">
        <f t="shared" si="23"/>
        <v>8.4210526315789472E-2</v>
      </c>
      <c r="M150" s="289" t="s">
        <v>803</v>
      </c>
      <c r="N150" s="295">
        <v>41939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86">
        <v>9</v>
      </c>
      <c r="B151" s="287">
        <v>41913</v>
      </c>
      <c r="C151" s="287"/>
      <c r="D151" s="288" t="s">
        <v>985</v>
      </c>
      <c r="E151" s="289" t="s">
        <v>805</v>
      </c>
      <c r="F151" s="290">
        <v>86</v>
      </c>
      <c r="G151" s="289" t="s">
        <v>972</v>
      </c>
      <c r="H151" s="289">
        <v>99</v>
      </c>
      <c r="I151" s="291">
        <v>140</v>
      </c>
      <c r="J151" s="292" t="s">
        <v>986</v>
      </c>
      <c r="K151" s="293">
        <f t="shared" si="22"/>
        <v>13</v>
      </c>
      <c r="L151" s="294">
        <f t="shared" si="23"/>
        <v>0.15116279069767441</v>
      </c>
      <c r="M151" s="289" t="s">
        <v>803</v>
      </c>
      <c r="N151" s="295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86">
        <v>10</v>
      </c>
      <c r="B152" s="287">
        <v>41926</v>
      </c>
      <c r="C152" s="287"/>
      <c r="D152" s="288" t="s">
        <v>987</v>
      </c>
      <c r="E152" s="289" t="s">
        <v>805</v>
      </c>
      <c r="F152" s="290">
        <v>496.6</v>
      </c>
      <c r="G152" s="289" t="s">
        <v>972</v>
      </c>
      <c r="H152" s="289">
        <v>621</v>
      </c>
      <c r="I152" s="291">
        <v>580</v>
      </c>
      <c r="J152" s="292" t="s">
        <v>973</v>
      </c>
      <c r="K152" s="293">
        <f t="shared" si="22"/>
        <v>124.39999999999998</v>
      </c>
      <c r="L152" s="294">
        <f t="shared" si="23"/>
        <v>0.25050342327829234</v>
      </c>
      <c r="M152" s="289" t="s">
        <v>803</v>
      </c>
      <c r="N152" s="295">
        <v>42605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86">
        <v>11</v>
      </c>
      <c r="B153" s="287">
        <v>41926</v>
      </c>
      <c r="C153" s="287"/>
      <c r="D153" s="288" t="s">
        <v>988</v>
      </c>
      <c r="E153" s="289" t="s">
        <v>805</v>
      </c>
      <c r="F153" s="290">
        <v>2481.9</v>
      </c>
      <c r="G153" s="289" t="s">
        <v>972</v>
      </c>
      <c r="H153" s="289">
        <v>2840</v>
      </c>
      <c r="I153" s="291">
        <v>2870</v>
      </c>
      <c r="J153" s="292" t="s">
        <v>989</v>
      </c>
      <c r="K153" s="293">
        <f t="shared" si="22"/>
        <v>358.09999999999991</v>
      </c>
      <c r="L153" s="294">
        <f t="shared" si="23"/>
        <v>0.14428462065353154</v>
      </c>
      <c r="M153" s="289" t="s">
        <v>803</v>
      </c>
      <c r="N153" s="295">
        <v>42017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86">
        <v>12</v>
      </c>
      <c r="B154" s="287">
        <v>41928</v>
      </c>
      <c r="C154" s="287"/>
      <c r="D154" s="288" t="s">
        <v>990</v>
      </c>
      <c r="E154" s="289" t="s">
        <v>805</v>
      </c>
      <c r="F154" s="290">
        <v>84.5</v>
      </c>
      <c r="G154" s="289" t="s">
        <v>972</v>
      </c>
      <c r="H154" s="289">
        <v>93</v>
      </c>
      <c r="I154" s="291">
        <v>110</v>
      </c>
      <c r="J154" s="292" t="s">
        <v>991</v>
      </c>
      <c r="K154" s="293">
        <f t="shared" si="22"/>
        <v>8.5</v>
      </c>
      <c r="L154" s="294">
        <f t="shared" si="23"/>
        <v>0.10059171597633136</v>
      </c>
      <c r="M154" s="289" t="s">
        <v>803</v>
      </c>
      <c r="N154" s="295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86">
        <v>13</v>
      </c>
      <c r="B155" s="287">
        <v>41928</v>
      </c>
      <c r="C155" s="287"/>
      <c r="D155" s="288" t="s">
        <v>992</v>
      </c>
      <c r="E155" s="289" t="s">
        <v>805</v>
      </c>
      <c r="F155" s="290">
        <v>401</v>
      </c>
      <c r="G155" s="289" t="s">
        <v>972</v>
      </c>
      <c r="H155" s="289">
        <v>428</v>
      </c>
      <c r="I155" s="291">
        <v>450</v>
      </c>
      <c r="J155" s="292" t="s">
        <v>993</v>
      </c>
      <c r="K155" s="293">
        <f t="shared" si="22"/>
        <v>27</v>
      </c>
      <c r="L155" s="294">
        <f t="shared" si="23"/>
        <v>6.7331670822942641E-2</v>
      </c>
      <c r="M155" s="289" t="s">
        <v>803</v>
      </c>
      <c r="N155" s="295">
        <v>42020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86">
        <v>14</v>
      </c>
      <c r="B156" s="287">
        <v>41928</v>
      </c>
      <c r="C156" s="287"/>
      <c r="D156" s="288" t="s">
        <v>994</v>
      </c>
      <c r="E156" s="289" t="s">
        <v>805</v>
      </c>
      <c r="F156" s="290">
        <v>101</v>
      </c>
      <c r="G156" s="289" t="s">
        <v>972</v>
      </c>
      <c r="H156" s="289">
        <v>112</v>
      </c>
      <c r="I156" s="291">
        <v>120</v>
      </c>
      <c r="J156" s="292" t="s">
        <v>995</v>
      </c>
      <c r="K156" s="293">
        <f t="shared" si="22"/>
        <v>11</v>
      </c>
      <c r="L156" s="294">
        <f t="shared" si="23"/>
        <v>0.10891089108910891</v>
      </c>
      <c r="M156" s="289" t="s">
        <v>803</v>
      </c>
      <c r="N156" s="295">
        <v>41939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86">
        <v>15</v>
      </c>
      <c r="B157" s="287">
        <v>41954</v>
      </c>
      <c r="C157" s="287"/>
      <c r="D157" s="288" t="s">
        <v>996</v>
      </c>
      <c r="E157" s="289" t="s">
        <v>805</v>
      </c>
      <c r="F157" s="290">
        <v>59</v>
      </c>
      <c r="G157" s="289" t="s">
        <v>972</v>
      </c>
      <c r="H157" s="289">
        <v>76</v>
      </c>
      <c r="I157" s="291">
        <v>76</v>
      </c>
      <c r="J157" s="292" t="s">
        <v>973</v>
      </c>
      <c r="K157" s="293">
        <f t="shared" si="22"/>
        <v>17</v>
      </c>
      <c r="L157" s="294">
        <f t="shared" si="23"/>
        <v>0.28813559322033899</v>
      </c>
      <c r="M157" s="289" t="s">
        <v>803</v>
      </c>
      <c r="N157" s="295">
        <v>43032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86">
        <v>16</v>
      </c>
      <c r="B158" s="287">
        <v>41954</v>
      </c>
      <c r="C158" s="287"/>
      <c r="D158" s="288" t="s">
        <v>985</v>
      </c>
      <c r="E158" s="289" t="s">
        <v>805</v>
      </c>
      <c r="F158" s="290">
        <v>99</v>
      </c>
      <c r="G158" s="289" t="s">
        <v>972</v>
      </c>
      <c r="H158" s="289">
        <v>120</v>
      </c>
      <c r="I158" s="291">
        <v>120</v>
      </c>
      <c r="J158" s="292" t="s">
        <v>846</v>
      </c>
      <c r="K158" s="293">
        <f t="shared" si="22"/>
        <v>21</v>
      </c>
      <c r="L158" s="294">
        <f t="shared" si="23"/>
        <v>0.21212121212121213</v>
      </c>
      <c r="M158" s="289" t="s">
        <v>803</v>
      </c>
      <c r="N158" s="295">
        <v>41960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86">
        <v>17</v>
      </c>
      <c r="B159" s="287">
        <v>41956</v>
      </c>
      <c r="C159" s="287"/>
      <c r="D159" s="288" t="s">
        <v>997</v>
      </c>
      <c r="E159" s="289" t="s">
        <v>805</v>
      </c>
      <c r="F159" s="290">
        <v>22</v>
      </c>
      <c r="G159" s="289" t="s">
        <v>972</v>
      </c>
      <c r="H159" s="289">
        <v>33.549999999999997</v>
      </c>
      <c r="I159" s="291">
        <v>32</v>
      </c>
      <c r="J159" s="292" t="s">
        <v>998</v>
      </c>
      <c r="K159" s="293">
        <f t="shared" si="22"/>
        <v>11.549999999999997</v>
      </c>
      <c r="L159" s="294">
        <f t="shared" si="23"/>
        <v>0.52499999999999991</v>
      </c>
      <c r="M159" s="289" t="s">
        <v>803</v>
      </c>
      <c r="N159" s="295">
        <v>42188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86">
        <v>18</v>
      </c>
      <c r="B160" s="287">
        <v>41976</v>
      </c>
      <c r="C160" s="287"/>
      <c r="D160" s="288" t="s">
        <v>999</v>
      </c>
      <c r="E160" s="289" t="s">
        <v>805</v>
      </c>
      <c r="F160" s="290">
        <v>440</v>
      </c>
      <c r="G160" s="289" t="s">
        <v>972</v>
      </c>
      <c r="H160" s="289">
        <v>520</v>
      </c>
      <c r="I160" s="291">
        <v>520</v>
      </c>
      <c r="J160" s="292" t="s">
        <v>1000</v>
      </c>
      <c r="K160" s="293">
        <f t="shared" si="22"/>
        <v>80</v>
      </c>
      <c r="L160" s="294">
        <f t="shared" si="23"/>
        <v>0.18181818181818182</v>
      </c>
      <c r="M160" s="289" t="s">
        <v>803</v>
      </c>
      <c r="N160" s="295">
        <v>42208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86">
        <v>19</v>
      </c>
      <c r="B161" s="287">
        <v>41976</v>
      </c>
      <c r="C161" s="287"/>
      <c r="D161" s="288" t="s">
        <v>1001</v>
      </c>
      <c r="E161" s="289" t="s">
        <v>805</v>
      </c>
      <c r="F161" s="290">
        <v>360</v>
      </c>
      <c r="G161" s="289" t="s">
        <v>972</v>
      </c>
      <c r="H161" s="289">
        <v>427</v>
      </c>
      <c r="I161" s="291">
        <v>425</v>
      </c>
      <c r="J161" s="292" t="s">
        <v>1002</v>
      </c>
      <c r="K161" s="293">
        <f t="shared" si="22"/>
        <v>67</v>
      </c>
      <c r="L161" s="294">
        <f t="shared" si="23"/>
        <v>0.18611111111111112</v>
      </c>
      <c r="M161" s="289" t="s">
        <v>803</v>
      </c>
      <c r="N161" s="295">
        <v>42058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86">
        <v>20</v>
      </c>
      <c r="B162" s="287">
        <v>42012</v>
      </c>
      <c r="C162" s="287"/>
      <c r="D162" s="288" t="s">
        <v>1003</v>
      </c>
      <c r="E162" s="289" t="s">
        <v>805</v>
      </c>
      <c r="F162" s="290">
        <v>360</v>
      </c>
      <c r="G162" s="289" t="s">
        <v>972</v>
      </c>
      <c r="H162" s="289">
        <v>455</v>
      </c>
      <c r="I162" s="291">
        <v>420</v>
      </c>
      <c r="J162" s="292" t="s">
        <v>1004</v>
      </c>
      <c r="K162" s="293">
        <f t="shared" si="22"/>
        <v>95</v>
      </c>
      <c r="L162" s="294">
        <f t="shared" si="23"/>
        <v>0.2638888888888889</v>
      </c>
      <c r="M162" s="289" t="s">
        <v>803</v>
      </c>
      <c r="N162" s="295">
        <v>42024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86">
        <v>21</v>
      </c>
      <c r="B163" s="287">
        <v>42012</v>
      </c>
      <c r="C163" s="287"/>
      <c r="D163" s="288" t="s">
        <v>1005</v>
      </c>
      <c r="E163" s="289" t="s">
        <v>805</v>
      </c>
      <c r="F163" s="290">
        <v>130</v>
      </c>
      <c r="G163" s="289"/>
      <c r="H163" s="289">
        <v>175.5</v>
      </c>
      <c r="I163" s="291">
        <v>165</v>
      </c>
      <c r="J163" s="292" t="s">
        <v>1006</v>
      </c>
      <c r="K163" s="293">
        <f t="shared" si="22"/>
        <v>45.5</v>
      </c>
      <c r="L163" s="294">
        <f t="shared" si="23"/>
        <v>0.35</v>
      </c>
      <c r="M163" s="289" t="s">
        <v>803</v>
      </c>
      <c r="N163" s="295">
        <v>43088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86">
        <v>22</v>
      </c>
      <c r="B164" s="287">
        <v>42040</v>
      </c>
      <c r="C164" s="287"/>
      <c r="D164" s="288" t="s">
        <v>392</v>
      </c>
      <c r="E164" s="289" t="s">
        <v>971</v>
      </c>
      <c r="F164" s="290">
        <v>98</v>
      </c>
      <c r="G164" s="289"/>
      <c r="H164" s="289">
        <v>120</v>
      </c>
      <c r="I164" s="291">
        <v>120</v>
      </c>
      <c r="J164" s="292" t="s">
        <v>973</v>
      </c>
      <c r="K164" s="293">
        <f t="shared" si="22"/>
        <v>22</v>
      </c>
      <c r="L164" s="294">
        <f t="shared" si="23"/>
        <v>0.22448979591836735</v>
      </c>
      <c r="M164" s="289" t="s">
        <v>803</v>
      </c>
      <c r="N164" s="295">
        <v>42753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86">
        <v>23</v>
      </c>
      <c r="B165" s="287">
        <v>42040</v>
      </c>
      <c r="C165" s="287"/>
      <c r="D165" s="288" t="s">
        <v>1007</v>
      </c>
      <c r="E165" s="289" t="s">
        <v>971</v>
      </c>
      <c r="F165" s="290">
        <v>196</v>
      </c>
      <c r="G165" s="289"/>
      <c r="H165" s="289">
        <v>262</v>
      </c>
      <c r="I165" s="291">
        <v>255</v>
      </c>
      <c r="J165" s="292" t="s">
        <v>973</v>
      </c>
      <c r="K165" s="293">
        <f t="shared" si="22"/>
        <v>66</v>
      </c>
      <c r="L165" s="294">
        <f t="shared" si="23"/>
        <v>0.33673469387755101</v>
      </c>
      <c r="M165" s="289" t="s">
        <v>803</v>
      </c>
      <c r="N165" s="295">
        <v>42599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96">
        <v>24</v>
      </c>
      <c r="B166" s="297">
        <v>42067</v>
      </c>
      <c r="C166" s="297"/>
      <c r="D166" s="298" t="s">
        <v>391</v>
      </c>
      <c r="E166" s="299" t="s">
        <v>971</v>
      </c>
      <c r="F166" s="300">
        <v>235</v>
      </c>
      <c r="G166" s="300"/>
      <c r="H166" s="301">
        <v>77</v>
      </c>
      <c r="I166" s="301" t="s">
        <v>1008</v>
      </c>
      <c r="J166" s="302" t="s">
        <v>1009</v>
      </c>
      <c r="K166" s="303">
        <f t="shared" si="22"/>
        <v>-158</v>
      </c>
      <c r="L166" s="304">
        <f t="shared" si="23"/>
        <v>-0.67234042553191486</v>
      </c>
      <c r="M166" s="300" t="s">
        <v>844</v>
      </c>
      <c r="N166" s="297">
        <v>43522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86">
        <v>25</v>
      </c>
      <c r="B167" s="287">
        <v>42067</v>
      </c>
      <c r="C167" s="287"/>
      <c r="D167" s="288" t="s">
        <v>1010</v>
      </c>
      <c r="E167" s="289" t="s">
        <v>971</v>
      </c>
      <c r="F167" s="290">
        <v>185</v>
      </c>
      <c r="G167" s="289"/>
      <c r="H167" s="289">
        <v>224</v>
      </c>
      <c r="I167" s="291" t="s">
        <v>1011</v>
      </c>
      <c r="J167" s="292" t="s">
        <v>973</v>
      </c>
      <c r="K167" s="293">
        <f t="shared" si="22"/>
        <v>39</v>
      </c>
      <c r="L167" s="294">
        <f t="shared" si="23"/>
        <v>0.21081081081081082</v>
      </c>
      <c r="M167" s="289" t="s">
        <v>803</v>
      </c>
      <c r="N167" s="295">
        <v>42647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96">
        <v>26</v>
      </c>
      <c r="B168" s="297">
        <v>42090</v>
      </c>
      <c r="C168" s="297"/>
      <c r="D168" s="305" t="s">
        <v>1012</v>
      </c>
      <c r="E168" s="300" t="s">
        <v>971</v>
      </c>
      <c r="F168" s="300">
        <v>49.5</v>
      </c>
      <c r="G168" s="301"/>
      <c r="H168" s="301">
        <v>15.85</v>
      </c>
      <c r="I168" s="301">
        <v>67</v>
      </c>
      <c r="J168" s="302" t="s">
        <v>1013</v>
      </c>
      <c r="K168" s="301">
        <f t="shared" si="22"/>
        <v>-33.65</v>
      </c>
      <c r="L168" s="306">
        <f t="shared" si="23"/>
        <v>-0.67979797979797973</v>
      </c>
      <c r="M168" s="300" t="s">
        <v>844</v>
      </c>
      <c r="N168" s="307">
        <v>43627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86">
        <v>27</v>
      </c>
      <c r="B169" s="287">
        <v>42093</v>
      </c>
      <c r="C169" s="287"/>
      <c r="D169" s="288" t="s">
        <v>1014</v>
      </c>
      <c r="E169" s="289" t="s">
        <v>971</v>
      </c>
      <c r="F169" s="290">
        <v>183.5</v>
      </c>
      <c r="G169" s="289"/>
      <c r="H169" s="289">
        <v>219</v>
      </c>
      <c r="I169" s="291">
        <v>218</v>
      </c>
      <c r="J169" s="292" t="s">
        <v>1015</v>
      </c>
      <c r="K169" s="293">
        <f t="shared" si="22"/>
        <v>35.5</v>
      </c>
      <c r="L169" s="294">
        <f t="shared" si="23"/>
        <v>0.19346049046321526</v>
      </c>
      <c r="M169" s="289" t="s">
        <v>803</v>
      </c>
      <c r="N169" s="295">
        <v>42103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86">
        <v>28</v>
      </c>
      <c r="B170" s="287">
        <v>42114</v>
      </c>
      <c r="C170" s="287"/>
      <c r="D170" s="288" t="s">
        <v>1016</v>
      </c>
      <c r="E170" s="289" t="s">
        <v>971</v>
      </c>
      <c r="F170" s="290">
        <f>(227+237)/2</f>
        <v>232</v>
      </c>
      <c r="G170" s="289"/>
      <c r="H170" s="289">
        <v>298</v>
      </c>
      <c r="I170" s="291">
        <v>298</v>
      </c>
      <c r="J170" s="292" t="s">
        <v>973</v>
      </c>
      <c r="K170" s="293">
        <f t="shared" si="22"/>
        <v>66</v>
      </c>
      <c r="L170" s="294">
        <f t="shared" si="23"/>
        <v>0.28448275862068967</v>
      </c>
      <c r="M170" s="289" t="s">
        <v>803</v>
      </c>
      <c r="N170" s="295">
        <v>42823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86">
        <v>29</v>
      </c>
      <c r="B171" s="287">
        <v>42128</v>
      </c>
      <c r="C171" s="287"/>
      <c r="D171" s="288" t="s">
        <v>1017</v>
      </c>
      <c r="E171" s="289" t="s">
        <v>805</v>
      </c>
      <c r="F171" s="290">
        <v>385</v>
      </c>
      <c r="G171" s="289"/>
      <c r="H171" s="289">
        <f>212.5+331</f>
        <v>543.5</v>
      </c>
      <c r="I171" s="291">
        <v>510</v>
      </c>
      <c r="J171" s="292" t="s">
        <v>1018</v>
      </c>
      <c r="K171" s="293">
        <f t="shared" si="22"/>
        <v>158.5</v>
      </c>
      <c r="L171" s="294">
        <f t="shared" si="23"/>
        <v>0.41168831168831171</v>
      </c>
      <c r="M171" s="289" t="s">
        <v>803</v>
      </c>
      <c r="N171" s="295">
        <v>42235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86">
        <v>30</v>
      </c>
      <c r="B172" s="287">
        <v>42128</v>
      </c>
      <c r="C172" s="287"/>
      <c r="D172" s="288" t="s">
        <v>1019</v>
      </c>
      <c r="E172" s="289" t="s">
        <v>805</v>
      </c>
      <c r="F172" s="290">
        <v>115.5</v>
      </c>
      <c r="G172" s="289"/>
      <c r="H172" s="289">
        <v>146</v>
      </c>
      <c r="I172" s="291">
        <v>142</v>
      </c>
      <c r="J172" s="292" t="s">
        <v>1020</v>
      </c>
      <c r="K172" s="293">
        <f t="shared" si="22"/>
        <v>30.5</v>
      </c>
      <c r="L172" s="294">
        <f t="shared" si="23"/>
        <v>0.26406926406926406</v>
      </c>
      <c r="M172" s="289" t="s">
        <v>803</v>
      </c>
      <c r="N172" s="295">
        <v>42202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86">
        <v>31</v>
      </c>
      <c r="B173" s="287">
        <v>42151</v>
      </c>
      <c r="C173" s="287"/>
      <c r="D173" s="288" t="s">
        <v>1021</v>
      </c>
      <c r="E173" s="289" t="s">
        <v>805</v>
      </c>
      <c r="F173" s="290">
        <v>237.5</v>
      </c>
      <c r="G173" s="289"/>
      <c r="H173" s="289">
        <v>279.5</v>
      </c>
      <c r="I173" s="291">
        <v>278</v>
      </c>
      <c r="J173" s="292" t="s">
        <v>973</v>
      </c>
      <c r="K173" s="293">
        <f t="shared" si="22"/>
        <v>42</v>
      </c>
      <c r="L173" s="294">
        <f t="shared" si="23"/>
        <v>0.17684210526315788</v>
      </c>
      <c r="M173" s="289" t="s">
        <v>803</v>
      </c>
      <c r="N173" s="295">
        <v>42222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86">
        <v>32</v>
      </c>
      <c r="B174" s="287">
        <v>42174</v>
      </c>
      <c r="C174" s="287"/>
      <c r="D174" s="288" t="s">
        <v>992</v>
      </c>
      <c r="E174" s="289" t="s">
        <v>971</v>
      </c>
      <c r="F174" s="290">
        <v>340</v>
      </c>
      <c r="G174" s="289"/>
      <c r="H174" s="289">
        <v>448</v>
      </c>
      <c r="I174" s="291">
        <v>448</v>
      </c>
      <c r="J174" s="292" t="s">
        <v>973</v>
      </c>
      <c r="K174" s="293">
        <f t="shared" si="22"/>
        <v>108</v>
      </c>
      <c r="L174" s="294">
        <f t="shared" si="23"/>
        <v>0.31764705882352939</v>
      </c>
      <c r="M174" s="289" t="s">
        <v>803</v>
      </c>
      <c r="N174" s="295">
        <v>43018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86">
        <v>33</v>
      </c>
      <c r="B175" s="287">
        <v>42191</v>
      </c>
      <c r="C175" s="287"/>
      <c r="D175" s="288" t="s">
        <v>1022</v>
      </c>
      <c r="E175" s="289" t="s">
        <v>971</v>
      </c>
      <c r="F175" s="290">
        <v>390</v>
      </c>
      <c r="G175" s="289"/>
      <c r="H175" s="289">
        <v>460</v>
      </c>
      <c r="I175" s="291">
        <v>460</v>
      </c>
      <c r="J175" s="292" t="s">
        <v>973</v>
      </c>
      <c r="K175" s="293">
        <f t="shared" si="22"/>
        <v>70</v>
      </c>
      <c r="L175" s="294">
        <f t="shared" si="23"/>
        <v>0.17948717948717949</v>
      </c>
      <c r="M175" s="289" t="s">
        <v>803</v>
      </c>
      <c r="N175" s="295">
        <v>42478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96">
        <v>34</v>
      </c>
      <c r="B176" s="297">
        <v>42195</v>
      </c>
      <c r="C176" s="297"/>
      <c r="D176" s="298" t="s">
        <v>1023</v>
      </c>
      <c r="E176" s="299" t="s">
        <v>971</v>
      </c>
      <c r="F176" s="300">
        <v>122.5</v>
      </c>
      <c r="G176" s="300"/>
      <c r="H176" s="301">
        <v>61</v>
      </c>
      <c r="I176" s="301">
        <v>172</v>
      </c>
      <c r="J176" s="302" t="s">
        <v>1024</v>
      </c>
      <c r="K176" s="303">
        <f t="shared" si="22"/>
        <v>-61.5</v>
      </c>
      <c r="L176" s="304">
        <f t="shared" si="23"/>
        <v>-0.50204081632653064</v>
      </c>
      <c r="M176" s="300" t="s">
        <v>844</v>
      </c>
      <c r="N176" s="297">
        <v>43333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86">
        <v>35</v>
      </c>
      <c r="B177" s="287">
        <v>42219</v>
      </c>
      <c r="C177" s="287"/>
      <c r="D177" s="288" t="s">
        <v>1025</v>
      </c>
      <c r="E177" s="289" t="s">
        <v>971</v>
      </c>
      <c r="F177" s="290">
        <v>297.5</v>
      </c>
      <c r="G177" s="289"/>
      <c r="H177" s="289">
        <v>350</v>
      </c>
      <c r="I177" s="291">
        <v>360</v>
      </c>
      <c r="J177" s="292" t="s">
        <v>1026</v>
      </c>
      <c r="K177" s="293">
        <f t="shared" si="22"/>
        <v>52.5</v>
      </c>
      <c r="L177" s="294">
        <f t="shared" si="23"/>
        <v>0.17647058823529413</v>
      </c>
      <c r="M177" s="289" t="s">
        <v>803</v>
      </c>
      <c r="N177" s="295">
        <v>42232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86">
        <v>36</v>
      </c>
      <c r="B178" s="287">
        <v>42219</v>
      </c>
      <c r="C178" s="287"/>
      <c r="D178" s="288" t="s">
        <v>1027</v>
      </c>
      <c r="E178" s="289" t="s">
        <v>971</v>
      </c>
      <c r="F178" s="290">
        <v>115.5</v>
      </c>
      <c r="G178" s="289"/>
      <c r="H178" s="289">
        <v>149</v>
      </c>
      <c r="I178" s="291">
        <v>140</v>
      </c>
      <c r="J178" s="292" t="s">
        <v>1028</v>
      </c>
      <c r="K178" s="293">
        <f t="shared" si="22"/>
        <v>33.5</v>
      </c>
      <c r="L178" s="294">
        <f t="shared" si="23"/>
        <v>0.29004329004329005</v>
      </c>
      <c r="M178" s="289" t="s">
        <v>803</v>
      </c>
      <c r="N178" s="295">
        <v>42740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86">
        <v>37</v>
      </c>
      <c r="B179" s="287">
        <v>42251</v>
      </c>
      <c r="C179" s="287"/>
      <c r="D179" s="288" t="s">
        <v>1021</v>
      </c>
      <c r="E179" s="289" t="s">
        <v>971</v>
      </c>
      <c r="F179" s="290">
        <v>226</v>
      </c>
      <c r="G179" s="289"/>
      <c r="H179" s="289">
        <v>292</v>
      </c>
      <c r="I179" s="291">
        <v>292</v>
      </c>
      <c r="J179" s="292" t="s">
        <v>1029</v>
      </c>
      <c r="K179" s="293">
        <f t="shared" si="22"/>
        <v>66</v>
      </c>
      <c r="L179" s="294">
        <f t="shared" si="23"/>
        <v>0.29203539823008851</v>
      </c>
      <c r="M179" s="289" t="s">
        <v>803</v>
      </c>
      <c r="N179" s="295">
        <v>42286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86">
        <v>38</v>
      </c>
      <c r="B180" s="287">
        <v>42254</v>
      </c>
      <c r="C180" s="287"/>
      <c r="D180" s="288" t="s">
        <v>1016</v>
      </c>
      <c r="E180" s="289" t="s">
        <v>971</v>
      </c>
      <c r="F180" s="290">
        <v>232.5</v>
      </c>
      <c r="G180" s="289"/>
      <c r="H180" s="289">
        <v>312.5</v>
      </c>
      <c r="I180" s="291">
        <v>310</v>
      </c>
      <c r="J180" s="292" t="s">
        <v>973</v>
      </c>
      <c r="K180" s="293">
        <f t="shared" si="22"/>
        <v>80</v>
      </c>
      <c r="L180" s="294">
        <f t="shared" si="23"/>
        <v>0.34408602150537637</v>
      </c>
      <c r="M180" s="289" t="s">
        <v>803</v>
      </c>
      <c r="N180" s="295">
        <v>42823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86">
        <v>39</v>
      </c>
      <c r="B181" s="287">
        <v>42268</v>
      </c>
      <c r="C181" s="287"/>
      <c r="D181" s="288" t="s">
        <v>1030</v>
      </c>
      <c r="E181" s="289" t="s">
        <v>971</v>
      </c>
      <c r="F181" s="290">
        <v>196.5</v>
      </c>
      <c r="G181" s="289"/>
      <c r="H181" s="289">
        <v>238</v>
      </c>
      <c r="I181" s="291">
        <v>238</v>
      </c>
      <c r="J181" s="292" t="s">
        <v>1029</v>
      </c>
      <c r="K181" s="293">
        <f t="shared" si="22"/>
        <v>41.5</v>
      </c>
      <c r="L181" s="294">
        <f t="shared" si="23"/>
        <v>0.21119592875318066</v>
      </c>
      <c r="M181" s="289" t="s">
        <v>803</v>
      </c>
      <c r="N181" s="295">
        <v>42291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86">
        <v>40</v>
      </c>
      <c r="B182" s="287">
        <v>42271</v>
      </c>
      <c r="C182" s="287"/>
      <c r="D182" s="288" t="s">
        <v>970</v>
      </c>
      <c r="E182" s="289" t="s">
        <v>971</v>
      </c>
      <c r="F182" s="290">
        <v>65</v>
      </c>
      <c r="G182" s="289"/>
      <c r="H182" s="289">
        <v>82</v>
      </c>
      <c r="I182" s="291">
        <v>82</v>
      </c>
      <c r="J182" s="292" t="s">
        <v>1029</v>
      </c>
      <c r="K182" s="293">
        <f t="shared" si="22"/>
        <v>17</v>
      </c>
      <c r="L182" s="294">
        <f t="shared" si="23"/>
        <v>0.26153846153846155</v>
      </c>
      <c r="M182" s="289" t="s">
        <v>803</v>
      </c>
      <c r="N182" s="295">
        <v>42578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86">
        <v>41</v>
      </c>
      <c r="B183" s="287">
        <v>42291</v>
      </c>
      <c r="C183" s="287"/>
      <c r="D183" s="288" t="s">
        <v>1031</v>
      </c>
      <c r="E183" s="289" t="s">
        <v>971</v>
      </c>
      <c r="F183" s="290">
        <v>144</v>
      </c>
      <c r="G183" s="289"/>
      <c r="H183" s="289">
        <v>182.5</v>
      </c>
      <c r="I183" s="291">
        <v>181</v>
      </c>
      <c r="J183" s="292" t="s">
        <v>1029</v>
      </c>
      <c r="K183" s="293">
        <f t="shared" si="22"/>
        <v>38.5</v>
      </c>
      <c r="L183" s="294">
        <f t="shared" si="23"/>
        <v>0.2673611111111111</v>
      </c>
      <c r="M183" s="289" t="s">
        <v>803</v>
      </c>
      <c r="N183" s="295">
        <v>42817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86">
        <v>42</v>
      </c>
      <c r="B184" s="287">
        <v>42291</v>
      </c>
      <c r="C184" s="287"/>
      <c r="D184" s="288" t="s">
        <v>1032</v>
      </c>
      <c r="E184" s="289" t="s">
        <v>971</v>
      </c>
      <c r="F184" s="290">
        <v>264</v>
      </c>
      <c r="G184" s="289"/>
      <c r="H184" s="289">
        <v>311</v>
      </c>
      <c r="I184" s="291">
        <v>311</v>
      </c>
      <c r="J184" s="292" t="s">
        <v>1029</v>
      </c>
      <c r="K184" s="293">
        <f t="shared" si="22"/>
        <v>47</v>
      </c>
      <c r="L184" s="294">
        <f t="shared" si="23"/>
        <v>0.17803030303030304</v>
      </c>
      <c r="M184" s="289" t="s">
        <v>803</v>
      </c>
      <c r="N184" s="295">
        <v>42604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86">
        <v>43</v>
      </c>
      <c r="B185" s="287">
        <v>42318</v>
      </c>
      <c r="C185" s="287"/>
      <c r="D185" s="288" t="s">
        <v>1033</v>
      </c>
      <c r="E185" s="289" t="s">
        <v>805</v>
      </c>
      <c r="F185" s="290">
        <v>549.5</v>
      </c>
      <c r="G185" s="289"/>
      <c r="H185" s="289">
        <v>630</v>
      </c>
      <c r="I185" s="291">
        <v>630</v>
      </c>
      <c r="J185" s="292" t="s">
        <v>1029</v>
      </c>
      <c r="K185" s="293">
        <f t="shared" si="22"/>
        <v>80.5</v>
      </c>
      <c r="L185" s="294">
        <f t="shared" si="23"/>
        <v>0.1464968152866242</v>
      </c>
      <c r="M185" s="289" t="s">
        <v>803</v>
      </c>
      <c r="N185" s="295">
        <v>42419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86">
        <v>44</v>
      </c>
      <c r="B186" s="287">
        <v>42342</v>
      </c>
      <c r="C186" s="287"/>
      <c r="D186" s="288" t="s">
        <v>1034</v>
      </c>
      <c r="E186" s="289" t="s">
        <v>971</v>
      </c>
      <c r="F186" s="290">
        <v>1027.5</v>
      </c>
      <c r="G186" s="289"/>
      <c r="H186" s="289">
        <v>1315</v>
      </c>
      <c r="I186" s="291">
        <v>1250</v>
      </c>
      <c r="J186" s="292" t="s">
        <v>1029</v>
      </c>
      <c r="K186" s="293">
        <f t="shared" si="22"/>
        <v>287.5</v>
      </c>
      <c r="L186" s="294">
        <f t="shared" si="23"/>
        <v>0.27980535279805352</v>
      </c>
      <c r="M186" s="289" t="s">
        <v>803</v>
      </c>
      <c r="N186" s="295">
        <v>43244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86">
        <v>45</v>
      </c>
      <c r="B187" s="287">
        <v>42367</v>
      </c>
      <c r="C187" s="287"/>
      <c r="D187" s="288" t="s">
        <v>1035</v>
      </c>
      <c r="E187" s="289" t="s">
        <v>971</v>
      </c>
      <c r="F187" s="290">
        <v>465</v>
      </c>
      <c r="G187" s="289"/>
      <c r="H187" s="289">
        <v>540</v>
      </c>
      <c r="I187" s="291">
        <v>540</v>
      </c>
      <c r="J187" s="292" t="s">
        <v>1029</v>
      </c>
      <c r="K187" s="293">
        <f t="shared" si="22"/>
        <v>75</v>
      </c>
      <c r="L187" s="294">
        <f t="shared" si="23"/>
        <v>0.16129032258064516</v>
      </c>
      <c r="M187" s="289" t="s">
        <v>803</v>
      </c>
      <c r="N187" s="295">
        <v>42530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86">
        <v>46</v>
      </c>
      <c r="B188" s="287">
        <v>42380</v>
      </c>
      <c r="C188" s="287"/>
      <c r="D188" s="288" t="s">
        <v>392</v>
      </c>
      <c r="E188" s="289" t="s">
        <v>805</v>
      </c>
      <c r="F188" s="290">
        <v>81</v>
      </c>
      <c r="G188" s="289"/>
      <c r="H188" s="289">
        <v>110</v>
      </c>
      <c r="I188" s="291">
        <v>110</v>
      </c>
      <c r="J188" s="292" t="s">
        <v>1029</v>
      </c>
      <c r="K188" s="293">
        <f t="shared" si="22"/>
        <v>29</v>
      </c>
      <c r="L188" s="294">
        <f t="shared" si="23"/>
        <v>0.35802469135802467</v>
      </c>
      <c r="M188" s="289" t="s">
        <v>803</v>
      </c>
      <c r="N188" s="295">
        <v>42745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86">
        <v>47</v>
      </c>
      <c r="B189" s="287">
        <v>42382</v>
      </c>
      <c r="C189" s="287"/>
      <c r="D189" s="288" t="s">
        <v>1036</v>
      </c>
      <c r="E189" s="289" t="s">
        <v>805</v>
      </c>
      <c r="F189" s="290">
        <v>417.5</v>
      </c>
      <c r="G189" s="289"/>
      <c r="H189" s="289">
        <v>547</v>
      </c>
      <c r="I189" s="291">
        <v>535</v>
      </c>
      <c r="J189" s="292" t="s">
        <v>1029</v>
      </c>
      <c r="K189" s="293">
        <f t="shared" si="22"/>
        <v>129.5</v>
      </c>
      <c r="L189" s="294">
        <f t="shared" si="23"/>
        <v>0.31017964071856285</v>
      </c>
      <c r="M189" s="289" t="s">
        <v>803</v>
      </c>
      <c r="N189" s="295">
        <v>42578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86">
        <v>48</v>
      </c>
      <c r="B190" s="287">
        <v>42408</v>
      </c>
      <c r="C190" s="287"/>
      <c r="D190" s="288" t="s">
        <v>1037</v>
      </c>
      <c r="E190" s="289" t="s">
        <v>971</v>
      </c>
      <c r="F190" s="290">
        <v>650</v>
      </c>
      <c r="G190" s="289"/>
      <c r="H190" s="289">
        <v>800</v>
      </c>
      <c r="I190" s="291">
        <v>800</v>
      </c>
      <c r="J190" s="292" t="s">
        <v>1029</v>
      </c>
      <c r="K190" s="293">
        <f t="shared" si="22"/>
        <v>150</v>
      </c>
      <c r="L190" s="294">
        <f t="shared" si="23"/>
        <v>0.23076923076923078</v>
      </c>
      <c r="M190" s="289" t="s">
        <v>803</v>
      </c>
      <c r="N190" s="295">
        <v>43154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86">
        <v>49</v>
      </c>
      <c r="B191" s="287">
        <v>42433</v>
      </c>
      <c r="C191" s="287"/>
      <c r="D191" s="288" t="s">
        <v>212</v>
      </c>
      <c r="E191" s="289" t="s">
        <v>971</v>
      </c>
      <c r="F191" s="290">
        <v>437.5</v>
      </c>
      <c r="G191" s="289"/>
      <c r="H191" s="289">
        <v>504.5</v>
      </c>
      <c r="I191" s="291">
        <v>522</v>
      </c>
      <c r="J191" s="292" t="s">
        <v>1038</v>
      </c>
      <c r="K191" s="293">
        <f t="shared" si="22"/>
        <v>67</v>
      </c>
      <c r="L191" s="294">
        <f t="shared" si="23"/>
        <v>0.15314285714285714</v>
      </c>
      <c r="M191" s="289" t="s">
        <v>803</v>
      </c>
      <c r="N191" s="295">
        <v>42480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86">
        <v>50</v>
      </c>
      <c r="B192" s="287">
        <v>42438</v>
      </c>
      <c r="C192" s="287"/>
      <c r="D192" s="288" t="s">
        <v>1039</v>
      </c>
      <c r="E192" s="289" t="s">
        <v>971</v>
      </c>
      <c r="F192" s="290">
        <v>189.5</v>
      </c>
      <c r="G192" s="289"/>
      <c r="H192" s="289">
        <v>218</v>
      </c>
      <c r="I192" s="291">
        <v>218</v>
      </c>
      <c r="J192" s="292" t="s">
        <v>1029</v>
      </c>
      <c r="K192" s="293">
        <f t="shared" si="22"/>
        <v>28.5</v>
      </c>
      <c r="L192" s="294">
        <f t="shared" si="23"/>
        <v>0.15039577836411611</v>
      </c>
      <c r="M192" s="289" t="s">
        <v>803</v>
      </c>
      <c r="N192" s="295">
        <v>43034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96">
        <v>51</v>
      </c>
      <c r="B193" s="297">
        <v>42471</v>
      </c>
      <c r="C193" s="297"/>
      <c r="D193" s="305" t="s">
        <v>1040</v>
      </c>
      <c r="E193" s="300" t="s">
        <v>971</v>
      </c>
      <c r="F193" s="300">
        <v>36.5</v>
      </c>
      <c r="G193" s="301"/>
      <c r="H193" s="301">
        <v>15.85</v>
      </c>
      <c r="I193" s="301">
        <v>60</v>
      </c>
      <c r="J193" s="302" t="s">
        <v>1041</v>
      </c>
      <c r="K193" s="303">
        <f t="shared" si="22"/>
        <v>-20.65</v>
      </c>
      <c r="L193" s="304">
        <f t="shared" si="23"/>
        <v>-0.5657534246575342</v>
      </c>
      <c r="M193" s="300" t="s">
        <v>844</v>
      </c>
      <c r="N193" s="308">
        <v>43627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86">
        <v>52</v>
      </c>
      <c r="B194" s="287">
        <v>42472</v>
      </c>
      <c r="C194" s="287"/>
      <c r="D194" s="288" t="s">
        <v>1042</v>
      </c>
      <c r="E194" s="289" t="s">
        <v>971</v>
      </c>
      <c r="F194" s="290">
        <v>93</v>
      </c>
      <c r="G194" s="289"/>
      <c r="H194" s="289">
        <v>149</v>
      </c>
      <c r="I194" s="291">
        <v>140</v>
      </c>
      <c r="J194" s="292" t="s">
        <v>1043</v>
      </c>
      <c r="K194" s="293">
        <f t="shared" si="22"/>
        <v>56</v>
      </c>
      <c r="L194" s="294">
        <f t="shared" si="23"/>
        <v>0.60215053763440862</v>
      </c>
      <c r="M194" s="289" t="s">
        <v>803</v>
      </c>
      <c r="N194" s="295">
        <v>42740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86">
        <v>53</v>
      </c>
      <c r="B195" s="287">
        <v>42472</v>
      </c>
      <c r="C195" s="287"/>
      <c r="D195" s="288" t="s">
        <v>1044</v>
      </c>
      <c r="E195" s="289" t="s">
        <v>971</v>
      </c>
      <c r="F195" s="290">
        <v>130</v>
      </c>
      <c r="G195" s="289"/>
      <c r="H195" s="289">
        <v>150</v>
      </c>
      <c r="I195" s="291" t="s">
        <v>1045</v>
      </c>
      <c r="J195" s="292" t="s">
        <v>1029</v>
      </c>
      <c r="K195" s="293">
        <f t="shared" si="22"/>
        <v>20</v>
      </c>
      <c r="L195" s="294">
        <f t="shared" si="23"/>
        <v>0.15384615384615385</v>
      </c>
      <c r="M195" s="289" t="s">
        <v>803</v>
      </c>
      <c r="N195" s="295">
        <v>42564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86">
        <v>54</v>
      </c>
      <c r="B196" s="287">
        <v>42473</v>
      </c>
      <c r="C196" s="287"/>
      <c r="D196" s="288" t="s">
        <v>1046</v>
      </c>
      <c r="E196" s="289" t="s">
        <v>971</v>
      </c>
      <c r="F196" s="290">
        <v>196</v>
      </c>
      <c r="G196" s="289"/>
      <c r="H196" s="289">
        <v>299</v>
      </c>
      <c r="I196" s="291">
        <v>299</v>
      </c>
      <c r="J196" s="292" t="s">
        <v>1029</v>
      </c>
      <c r="K196" s="293">
        <v>103</v>
      </c>
      <c r="L196" s="294">
        <v>0.52551020408163296</v>
      </c>
      <c r="M196" s="289" t="s">
        <v>803</v>
      </c>
      <c r="N196" s="295">
        <v>42620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86">
        <v>55</v>
      </c>
      <c r="B197" s="287">
        <v>42473</v>
      </c>
      <c r="C197" s="287"/>
      <c r="D197" s="288" t="s">
        <v>1047</v>
      </c>
      <c r="E197" s="289" t="s">
        <v>971</v>
      </c>
      <c r="F197" s="290">
        <v>88</v>
      </c>
      <c r="G197" s="289"/>
      <c r="H197" s="289">
        <v>103</v>
      </c>
      <c r="I197" s="291">
        <v>103</v>
      </c>
      <c r="J197" s="292" t="s">
        <v>1029</v>
      </c>
      <c r="K197" s="293">
        <v>15</v>
      </c>
      <c r="L197" s="294">
        <v>0.170454545454545</v>
      </c>
      <c r="M197" s="289" t="s">
        <v>803</v>
      </c>
      <c r="N197" s="295">
        <v>42530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86">
        <v>56</v>
      </c>
      <c r="B198" s="287">
        <v>42492</v>
      </c>
      <c r="C198" s="287"/>
      <c r="D198" s="288" t="s">
        <v>1048</v>
      </c>
      <c r="E198" s="289" t="s">
        <v>971</v>
      </c>
      <c r="F198" s="290">
        <v>127.5</v>
      </c>
      <c r="G198" s="289"/>
      <c r="H198" s="289">
        <v>148</v>
      </c>
      <c r="I198" s="291" t="s">
        <v>1049</v>
      </c>
      <c r="J198" s="292" t="s">
        <v>1029</v>
      </c>
      <c r="K198" s="293">
        <f t="shared" ref="K198:K202" si="24">H198-F198</f>
        <v>20.5</v>
      </c>
      <c r="L198" s="294">
        <f t="shared" ref="L198:L202" si="25">K198/F198</f>
        <v>0.16078431372549021</v>
      </c>
      <c r="M198" s="289" t="s">
        <v>803</v>
      </c>
      <c r="N198" s="295">
        <v>42564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86">
        <v>57</v>
      </c>
      <c r="B199" s="287">
        <v>42493</v>
      </c>
      <c r="C199" s="287"/>
      <c r="D199" s="288" t="s">
        <v>1050</v>
      </c>
      <c r="E199" s="289" t="s">
        <v>971</v>
      </c>
      <c r="F199" s="290">
        <v>675</v>
      </c>
      <c r="G199" s="289"/>
      <c r="H199" s="289">
        <v>815</v>
      </c>
      <c r="I199" s="291" t="s">
        <v>1051</v>
      </c>
      <c r="J199" s="292" t="s">
        <v>1029</v>
      </c>
      <c r="K199" s="293">
        <f t="shared" si="24"/>
        <v>140</v>
      </c>
      <c r="L199" s="294">
        <f t="shared" si="25"/>
        <v>0.2074074074074074</v>
      </c>
      <c r="M199" s="289" t="s">
        <v>803</v>
      </c>
      <c r="N199" s="295">
        <v>43154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96">
        <v>58</v>
      </c>
      <c r="B200" s="297">
        <v>42522</v>
      </c>
      <c r="C200" s="297"/>
      <c r="D200" s="298" t="s">
        <v>1052</v>
      </c>
      <c r="E200" s="299" t="s">
        <v>971</v>
      </c>
      <c r="F200" s="300">
        <v>500</v>
      </c>
      <c r="G200" s="300"/>
      <c r="H200" s="301">
        <v>232.5</v>
      </c>
      <c r="I200" s="301" t="s">
        <v>1053</v>
      </c>
      <c r="J200" s="302" t="s">
        <v>1054</v>
      </c>
      <c r="K200" s="303">
        <f t="shared" si="24"/>
        <v>-267.5</v>
      </c>
      <c r="L200" s="304">
        <f t="shared" si="25"/>
        <v>-0.53500000000000003</v>
      </c>
      <c r="M200" s="300" t="s">
        <v>844</v>
      </c>
      <c r="N200" s="297">
        <v>43735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86">
        <v>59</v>
      </c>
      <c r="B201" s="287">
        <v>42527</v>
      </c>
      <c r="C201" s="287"/>
      <c r="D201" s="288" t="s">
        <v>562</v>
      </c>
      <c r="E201" s="289" t="s">
        <v>971</v>
      </c>
      <c r="F201" s="290">
        <v>110</v>
      </c>
      <c r="G201" s="289"/>
      <c r="H201" s="289">
        <v>126.5</v>
      </c>
      <c r="I201" s="291">
        <v>125</v>
      </c>
      <c r="J201" s="292" t="s">
        <v>980</v>
      </c>
      <c r="K201" s="293">
        <f t="shared" si="24"/>
        <v>16.5</v>
      </c>
      <c r="L201" s="294">
        <f t="shared" si="25"/>
        <v>0.15</v>
      </c>
      <c r="M201" s="289" t="s">
        <v>803</v>
      </c>
      <c r="N201" s="295">
        <v>42552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86">
        <v>60</v>
      </c>
      <c r="B202" s="287">
        <v>42538</v>
      </c>
      <c r="C202" s="287"/>
      <c r="D202" s="288" t="s">
        <v>1055</v>
      </c>
      <c r="E202" s="289" t="s">
        <v>971</v>
      </c>
      <c r="F202" s="290">
        <v>44</v>
      </c>
      <c r="G202" s="289"/>
      <c r="H202" s="289">
        <v>69.5</v>
      </c>
      <c r="I202" s="291">
        <v>69.5</v>
      </c>
      <c r="J202" s="292" t="s">
        <v>1056</v>
      </c>
      <c r="K202" s="293">
        <f t="shared" si="24"/>
        <v>25.5</v>
      </c>
      <c r="L202" s="294">
        <f t="shared" si="25"/>
        <v>0.57954545454545459</v>
      </c>
      <c r="M202" s="289" t="s">
        <v>803</v>
      </c>
      <c r="N202" s="295">
        <v>42977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86">
        <v>61</v>
      </c>
      <c r="B203" s="287">
        <v>42549</v>
      </c>
      <c r="C203" s="287"/>
      <c r="D203" s="288" t="s">
        <v>1057</v>
      </c>
      <c r="E203" s="289" t="s">
        <v>971</v>
      </c>
      <c r="F203" s="290">
        <v>262.5</v>
      </c>
      <c r="G203" s="289"/>
      <c r="H203" s="289">
        <v>340</v>
      </c>
      <c r="I203" s="291">
        <v>333</v>
      </c>
      <c r="J203" s="292" t="s">
        <v>1058</v>
      </c>
      <c r="K203" s="293">
        <v>77.5</v>
      </c>
      <c r="L203" s="294">
        <v>0.29523809523809502</v>
      </c>
      <c r="M203" s="289" t="s">
        <v>803</v>
      </c>
      <c r="N203" s="295">
        <v>43017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86">
        <v>62</v>
      </c>
      <c r="B204" s="287">
        <v>42549</v>
      </c>
      <c r="C204" s="287"/>
      <c r="D204" s="288" t="s">
        <v>1059</v>
      </c>
      <c r="E204" s="289" t="s">
        <v>971</v>
      </c>
      <c r="F204" s="290">
        <v>840</v>
      </c>
      <c r="G204" s="289"/>
      <c r="H204" s="289">
        <v>1230</v>
      </c>
      <c r="I204" s="291">
        <v>1230</v>
      </c>
      <c r="J204" s="292" t="s">
        <v>1029</v>
      </c>
      <c r="K204" s="293">
        <v>390</v>
      </c>
      <c r="L204" s="294">
        <v>0.46428571428571402</v>
      </c>
      <c r="M204" s="289" t="s">
        <v>803</v>
      </c>
      <c r="N204" s="295">
        <v>42649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309">
        <v>63</v>
      </c>
      <c r="B205" s="310">
        <v>42556</v>
      </c>
      <c r="C205" s="310"/>
      <c r="D205" s="311" t="s">
        <v>1060</v>
      </c>
      <c r="E205" s="312" t="s">
        <v>971</v>
      </c>
      <c r="F205" s="312">
        <v>395</v>
      </c>
      <c r="G205" s="313"/>
      <c r="H205" s="313">
        <f>(468.5+342.5)/2</f>
        <v>405.5</v>
      </c>
      <c r="I205" s="313">
        <v>510</v>
      </c>
      <c r="J205" s="314" t="s">
        <v>1061</v>
      </c>
      <c r="K205" s="315">
        <f t="shared" ref="K205:K211" si="26">H205-F205</f>
        <v>10.5</v>
      </c>
      <c r="L205" s="316">
        <f t="shared" ref="L205:L211" si="27">K205/F205</f>
        <v>2.6582278481012658E-2</v>
      </c>
      <c r="M205" s="312" t="s">
        <v>1062</v>
      </c>
      <c r="N205" s="310">
        <v>43606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96">
        <v>64</v>
      </c>
      <c r="B206" s="297">
        <v>42584</v>
      </c>
      <c r="C206" s="297"/>
      <c r="D206" s="298" t="s">
        <v>1063</v>
      </c>
      <c r="E206" s="299" t="s">
        <v>805</v>
      </c>
      <c r="F206" s="300">
        <f>169.5-12.8</f>
        <v>156.69999999999999</v>
      </c>
      <c r="G206" s="300"/>
      <c r="H206" s="301">
        <v>77</v>
      </c>
      <c r="I206" s="301" t="s">
        <v>1064</v>
      </c>
      <c r="J206" s="302" t="s">
        <v>1065</v>
      </c>
      <c r="K206" s="303">
        <f t="shared" si="26"/>
        <v>-79.699999999999989</v>
      </c>
      <c r="L206" s="304">
        <f t="shared" si="27"/>
        <v>-0.50861518825781749</v>
      </c>
      <c r="M206" s="300" t="s">
        <v>844</v>
      </c>
      <c r="N206" s="297">
        <v>43522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96">
        <v>65</v>
      </c>
      <c r="B207" s="297">
        <v>42586</v>
      </c>
      <c r="C207" s="297"/>
      <c r="D207" s="298" t="s">
        <v>1066</v>
      </c>
      <c r="E207" s="299" t="s">
        <v>971</v>
      </c>
      <c r="F207" s="300">
        <v>400</v>
      </c>
      <c r="G207" s="300"/>
      <c r="H207" s="301">
        <v>305</v>
      </c>
      <c r="I207" s="301">
        <v>475</v>
      </c>
      <c r="J207" s="302" t="s">
        <v>1067</v>
      </c>
      <c r="K207" s="303">
        <f t="shared" si="26"/>
        <v>-95</v>
      </c>
      <c r="L207" s="304">
        <f t="shared" si="27"/>
        <v>-0.23749999999999999</v>
      </c>
      <c r="M207" s="300" t="s">
        <v>844</v>
      </c>
      <c r="N207" s="297">
        <v>43606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86">
        <v>66</v>
      </c>
      <c r="B208" s="287">
        <v>42593</v>
      </c>
      <c r="C208" s="287"/>
      <c r="D208" s="288" t="s">
        <v>1068</v>
      </c>
      <c r="E208" s="289" t="s">
        <v>971</v>
      </c>
      <c r="F208" s="290">
        <v>86.5</v>
      </c>
      <c r="G208" s="289"/>
      <c r="H208" s="289">
        <v>130</v>
      </c>
      <c r="I208" s="291">
        <v>130</v>
      </c>
      <c r="J208" s="292" t="s">
        <v>1069</v>
      </c>
      <c r="K208" s="293">
        <f t="shared" si="26"/>
        <v>43.5</v>
      </c>
      <c r="L208" s="294">
        <f t="shared" si="27"/>
        <v>0.50289017341040465</v>
      </c>
      <c r="M208" s="289" t="s">
        <v>803</v>
      </c>
      <c r="N208" s="295">
        <v>43091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96">
        <v>67</v>
      </c>
      <c r="B209" s="297">
        <v>42600</v>
      </c>
      <c r="C209" s="297"/>
      <c r="D209" s="298" t="s">
        <v>111</v>
      </c>
      <c r="E209" s="299" t="s">
        <v>971</v>
      </c>
      <c r="F209" s="300">
        <v>133.5</v>
      </c>
      <c r="G209" s="300"/>
      <c r="H209" s="301">
        <v>126.5</v>
      </c>
      <c r="I209" s="301">
        <v>178</v>
      </c>
      <c r="J209" s="302" t="s">
        <v>1070</v>
      </c>
      <c r="K209" s="303">
        <f t="shared" si="26"/>
        <v>-7</v>
      </c>
      <c r="L209" s="304">
        <f t="shared" si="27"/>
        <v>-5.2434456928838954E-2</v>
      </c>
      <c r="M209" s="300" t="s">
        <v>844</v>
      </c>
      <c r="N209" s="297">
        <v>42615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86">
        <v>68</v>
      </c>
      <c r="B210" s="287">
        <v>42613</v>
      </c>
      <c r="C210" s="287"/>
      <c r="D210" s="288" t="s">
        <v>1071</v>
      </c>
      <c r="E210" s="289" t="s">
        <v>971</v>
      </c>
      <c r="F210" s="290">
        <v>560</v>
      </c>
      <c r="G210" s="289"/>
      <c r="H210" s="289">
        <v>725</v>
      </c>
      <c r="I210" s="291">
        <v>725</v>
      </c>
      <c r="J210" s="292" t="s">
        <v>973</v>
      </c>
      <c r="K210" s="293">
        <f t="shared" si="26"/>
        <v>165</v>
      </c>
      <c r="L210" s="294">
        <f t="shared" si="27"/>
        <v>0.29464285714285715</v>
      </c>
      <c r="M210" s="289" t="s">
        <v>803</v>
      </c>
      <c r="N210" s="295">
        <v>42456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86">
        <v>69</v>
      </c>
      <c r="B211" s="287">
        <v>42614</v>
      </c>
      <c r="C211" s="287"/>
      <c r="D211" s="288" t="s">
        <v>1072</v>
      </c>
      <c r="E211" s="289" t="s">
        <v>971</v>
      </c>
      <c r="F211" s="290">
        <v>160.5</v>
      </c>
      <c r="G211" s="289"/>
      <c r="H211" s="289">
        <v>210</v>
      </c>
      <c r="I211" s="291">
        <v>210</v>
      </c>
      <c r="J211" s="292" t="s">
        <v>973</v>
      </c>
      <c r="K211" s="293">
        <f t="shared" si="26"/>
        <v>49.5</v>
      </c>
      <c r="L211" s="294">
        <f t="shared" si="27"/>
        <v>0.30841121495327101</v>
      </c>
      <c r="M211" s="289" t="s">
        <v>803</v>
      </c>
      <c r="N211" s="295">
        <v>42871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86">
        <v>70</v>
      </c>
      <c r="B212" s="287">
        <v>42646</v>
      </c>
      <c r="C212" s="287"/>
      <c r="D212" s="288" t="s">
        <v>407</v>
      </c>
      <c r="E212" s="289" t="s">
        <v>971</v>
      </c>
      <c r="F212" s="290">
        <v>430</v>
      </c>
      <c r="G212" s="289"/>
      <c r="H212" s="289">
        <v>596</v>
      </c>
      <c r="I212" s="291">
        <v>575</v>
      </c>
      <c r="J212" s="292" t="s">
        <v>1073</v>
      </c>
      <c r="K212" s="293">
        <v>166</v>
      </c>
      <c r="L212" s="294">
        <v>0.38604651162790699</v>
      </c>
      <c r="M212" s="289" t="s">
        <v>803</v>
      </c>
      <c r="N212" s="295">
        <v>42769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86">
        <v>71</v>
      </c>
      <c r="B213" s="287">
        <v>42657</v>
      </c>
      <c r="C213" s="287"/>
      <c r="D213" s="288" t="s">
        <v>1074</v>
      </c>
      <c r="E213" s="289" t="s">
        <v>971</v>
      </c>
      <c r="F213" s="290">
        <v>280</v>
      </c>
      <c r="G213" s="289"/>
      <c r="H213" s="289">
        <v>345</v>
      </c>
      <c r="I213" s="291">
        <v>345</v>
      </c>
      <c r="J213" s="292" t="s">
        <v>973</v>
      </c>
      <c r="K213" s="293">
        <f t="shared" ref="K213:K218" si="28">H213-F213</f>
        <v>65</v>
      </c>
      <c r="L213" s="294">
        <f t="shared" ref="L213:L214" si="29">K213/F213</f>
        <v>0.23214285714285715</v>
      </c>
      <c r="M213" s="289" t="s">
        <v>803</v>
      </c>
      <c r="N213" s="295">
        <v>42814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86">
        <v>72</v>
      </c>
      <c r="B214" s="287">
        <v>42657</v>
      </c>
      <c r="C214" s="287"/>
      <c r="D214" s="288" t="s">
        <v>1075</v>
      </c>
      <c r="E214" s="289" t="s">
        <v>971</v>
      </c>
      <c r="F214" s="290">
        <v>245</v>
      </c>
      <c r="G214" s="289"/>
      <c r="H214" s="289">
        <v>325.5</v>
      </c>
      <c r="I214" s="291">
        <v>330</v>
      </c>
      <c r="J214" s="292" t="s">
        <v>1076</v>
      </c>
      <c r="K214" s="293">
        <f t="shared" si="28"/>
        <v>80.5</v>
      </c>
      <c r="L214" s="294">
        <f t="shared" si="29"/>
        <v>0.32857142857142857</v>
      </c>
      <c r="M214" s="289" t="s">
        <v>803</v>
      </c>
      <c r="N214" s="295">
        <v>42769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86">
        <v>73</v>
      </c>
      <c r="B215" s="287">
        <v>42660</v>
      </c>
      <c r="C215" s="287"/>
      <c r="D215" s="288" t="s">
        <v>352</v>
      </c>
      <c r="E215" s="289" t="s">
        <v>971</v>
      </c>
      <c r="F215" s="290">
        <v>125</v>
      </c>
      <c r="G215" s="289"/>
      <c r="H215" s="289">
        <v>160</v>
      </c>
      <c r="I215" s="291">
        <v>160</v>
      </c>
      <c r="J215" s="292" t="s">
        <v>1029</v>
      </c>
      <c r="K215" s="293">
        <f t="shared" si="28"/>
        <v>35</v>
      </c>
      <c r="L215" s="294">
        <v>0.28000000000000003</v>
      </c>
      <c r="M215" s="289" t="s">
        <v>803</v>
      </c>
      <c r="N215" s="295">
        <v>42803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86">
        <v>74</v>
      </c>
      <c r="B216" s="287">
        <v>42660</v>
      </c>
      <c r="C216" s="287"/>
      <c r="D216" s="288" t="s">
        <v>484</v>
      </c>
      <c r="E216" s="289" t="s">
        <v>971</v>
      </c>
      <c r="F216" s="290">
        <v>114</v>
      </c>
      <c r="G216" s="289"/>
      <c r="H216" s="289">
        <v>145</v>
      </c>
      <c r="I216" s="291">
        <v>145</v>
      </c>
      <c r="J216" s="292" t="s">
        <v>1029</v>
      </c>
      <c r="K216" s="293">
        <f t="shared" si="28"/>
        <v>31</v>
      </c>
      <c r="L216" s="294">
        <f t="shared" ref="L216:L218" si="30">K216/F216</f>
        <v>0.27192982456140352</v>
      </c>
      <c r="M216" s="289" t="s">
        <v>803</v>
      </c>
      <c r="N216" s="295">
        <v>42859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86">
        <v>75</v>
      </c>
      <c r="B217" s="287">
        <v>42660</v>
      </c>
      <c r="C217" s="287"/>
      <c r="D217" s="288" t="s">
        <v>1077</v>
      </c>
      <c r="E217" s="289" t="s">
        <v>971</v>
      </c>
      <c r="F217" s="290">
        <v>212</v>
      </c>
      <c r="G217" s="289"/>
      <c r="H217" s="289">
        <v>280</v>
      </c>
      <c r="I217" s="291">
        <v>276</v>
      </c>
      <c r="J217" s="292" t="s">
        <v>1078</v>
      </c>
      <c r="K217" s="293">
        <f t="shared" si="28"/>
        <v>68</v>
      </c>
      <c r="L217" s="294">
        <f t="shared" si="30"/>
        <v>0.32075471698113206</v>
      </c>
      <c r="M217" s="289" t="s">
        <v>803</v>
      </c>
      <c r="N217" s="295">
        <v>42858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86">
        <v>76</v>
      </c>
      <c r="B218" s="287">
        <v>42678</v>
      </c>
      <c r="C218" s="287"/>
      <c r="D218" s="288" t="s">
        <v>472</v>
      </c>
      <c r="E218" s="289" t="s">
        <v>971</v>
      </c>
      <c r="F218" s="290">
        <v>155</v>
      </c>
      <c r="G218" s="289"/>
      <c r="H218" s="289">
        <v>210</v>
      </c>
      <c r="I218" s="291">
        <v>210</v>
      </c>
      <c r="J218" s="292" t="s">
        <v>1079</v>
      </c>
      <c r="K218" s="293">
        <f t="shared" si="28"/>
        <v>55</v>
      </c>
      <c r="L218" s="294">
        <f t="shared" si="30"/>
        <v>0.35483870967741937</v>
      </c>
      <c r="M218" s="289" t="s">
        <v>803</v>
      </c>
      <c r="N218" s="295">
        <v>42944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96">
        <v>77</v>
      </c>
      <c r="B219" s="297">
        <v>42710</v>
      </c>
      <c r="C219" s="297"/>
      <c r="D219" s="298" t="s">
        <v>1080</v>
      </c>
      <c r="E219" s="299" t="s">
        <v>971</v>
      </c>
      <c r="F219" s="300">
        <v>150.5</v>
      </c>
      <c r="G219" s="300"/>
      <c r="H219" s="301">
        <v>72.5</v>
      </c>
      <c r="I219" s="301">
        <v>174</v>
      </c>
      <c r="J219" s="302" t="s">
        <v>1081</v>
      </c>
      <c r="K219" s="303">
        <v>-78</v>
      </c>
      <c r="L219" s="304">
        <v>-0.51827242524916906</v>
      </c>
      <c r="M219" s="300" t="s">
        <v>844</v>
      </c>
      <c r="N219" s="297">
        <v>43333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86">
        <v>78</v>
      </c>
      <c r="B220" s="287">
        <v>42712</v>
      </c>
      <c r="C220" s="287"/>
      <c r="D220" s="288" t="s">
        <v>1082</v>
      </c>
      <c r="E220" s="289" t="s">
        <v>971</v>
      </c>
      <c r="F220" s="290">
        <v>380</v>
      </c>
      <c r="G220" s="289"/>
      <c r="H220" s="289">
        <v>478</v>
      </c>
      <c r="I220" s="291">
        <v>468</v>
      </c>
      <c r="J220" s="292" t="s">
        <v>1029</v>
      </c>
      <c r="K220" s="293">
        <f t="shared" ref="K220:K222" si="31">H220-F220</f>
        <v>98</v>
      </c>
      <c r="L220" s="294">
        <f t="shared" ref="L220:L222" si="32">K220/F220</f>
        <v>0.25789473684210529</v>
      </c>
      <c r="M220" s="289" t="s">
        <v>803</v>
      </c>
      <c r="N220" s="295">
        <v>43025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86">
        <v>79</v>
      </c>
      <c r="B221" s="287">
        <v>42734</v>
      </c>
      <c r="C221" s="287"/>
      <c r="D221" s="288" t="s">
        <v>110</v>
      </c>
      <c r="E221" s="289" t="s">
        <v>971</v>
      </c>
      <c r="F221" s="290">
        <v>305</v>
      </c>
      <c r="G221" s="289"/>
      <c r="H221" s="289">
        <v>375</v>
      </c>
      <c r="I221" s="291">
        <v>375</v>
      </c>
      <c r="J221" s="292" t="s">
        <v>1029</v>
      </c>
      <c r="K221" s="293">
        <f t="shared" si="31"/>
        <v>70</v>
      </c>
      <c r="L221" s="294">
        <f t="shared" si="32"/>
        <v>0.22950819672131148</v>
      </c>
      <c r="M221" s="289" t="s">
        <v>803</v>
      </c>
      <c r="N221" s="295">
        <v>42768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86">
        <v>80</v>
      </c>
      <c r="B222" s="287">
        <v>42739</v>
      </c>
      <c r="C222" s="287"/>
      <c r="D222" s="288" t="s">
        <v>96</v>
      </c>
      <c r="E222" s="289" t="s">
        <v>971</v>
      </c>
      <c r="F222" s="290">
        <v>99.5</v>
      </c>
      <c r="G222" s="289"/>
      <c r="H222" s="289">
        <v>158</v>
      </c>
      <c r="I222" s="291">
        <v>158</v>
      </c>
      <c r="J222" s="292" t="s">
        <v>1029</v>
      </c>
      <c r="K222" s="293">
        <f t="shared" si="31"/>
        <v>58.5</v>
      </c>
      <c r="L222" s="294">
        <f t="shared" si="32"/>
        <v>0.5879396984924623</v>
      </c>
      <c r="M222" s="289" t="s">
        <v>803</v>
      </c>
      <c r="N222" s="295">
        <v>42898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86">
        <v>81</v>
      </c>
      <c r="B223" s="287">
        <v>42739</v>
      </c>
      <c r="C223" s="287"/>
      <c r="D223" s="288" t="s">
        <v>96</v>
      </c>
      <c r="E223" s="289" t="s">
        <v>971</v>
      </c>
      <c r="F223" s="290">
        <v>99.5</v>
      </c>
      <c r="G223" s="289"/>
      <c r="H223" s="289">
        <v>158</v>
      </c>
      <c r="I223" s="291">
        <v>158</v>
      </c>
      <c r="J223" s="292" t="s">
        <v>1029</v>
      </c>
      <c r="K223" s="293">
        <v>58.5</v>
      </c>
      <c r="L223" s="294">
        <v>0.58793969849246197</v>
      </c>
      <c r="M223" s="289" t="s">
        <v>803</v>
      </c>
      <c r="N223" s="295">
        <v>42898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86">
        <v>82</v>
      </c>
      <c r="B224" s="287">
        <v>42786</v>
      </c>
      <c r="C224" s="287"/>
      <c r="D224" s="288" t="s">
        <v>187</v>
      </c>
      <c r="E224" s="289" t="s">
        <v>971</v>
      </c>
      <c r="F224" s="290">
        <v>140.5</v>
      </c>
      <c r="G224" s="289"/>
      <c r="H224" s="289">
        <v>220</v>
      </c>
      <c r="I224" s="291">
        <v>220</v>
      </c>
      <c r="J224" s="292" t="s">
        <v>1029</v>
      </c>
      <c r="K224" s="293">
        <f>H224-F224</f>
        <v>79.5</v>
      </c>
      <c r="L224" s="294">
        <f>K224/F224</f>
        <v>0.5658362989323843</v>
      </c>
      <c r="M224" s="289" t="s">
        <v>803</v>
      </c>
      <c r="N224" s="295">
        <v>42864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86">
        <v>83</v>
      </c>
      <c r="B225" s="287">
        <v>42786</v>
      </c>
      <c r="C225" s="287"/>
      <c r="D225" s="288" t="s">
        <v>1083</v>
      </c>
      <c r="E225" s="289" t="s">
        <v>971</v>
      </c>
      <c r="F225" s="290">
        <v>202.5</v>
      </c>
      <c r="G225" s="289"/>
      <c r="H225" s="289">
        <v>234</v>
      </c>
      <c r="I225" s="291">
        <v>234</v>
      </c>
      <c r="J225" s="292" t="s">
        <v>1029</v>
      </c>
      <c r="K225" s="293">
        <v>31.5</v>
      </c>
      <c r="L225" s="294">
        <v>0.155555555555556</v>
      </c>
      <c r="M225" s="289" t="s">
        <v>803</v>
      </c>
      <c r="N225" s="295">
        <v>42836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86">
        <v>84</v>
      </c>
      <c r="B226" s="287">
        <v>42818</v>
      </c>
      <c r="C226" s="287"/>
      <c r="D226" s="288" t="s">
        <v>1084</v>
      </c>
      <c r="E226" s="289" t="s">
        <v>971</v>
      </c>
      <c r="F226" s="290">
        <v>300.5</v>
      </c>
      <c r="G226" s="289"/>
      <c r="H226" s="289">
        <v>417.5</v>
      </c>
      <c r="I226" s="291">
        <v>420</v>
      </c>
      <c r="J226" s="292" t="s">
        <v>1085</v>
      </c>
      <c r="K226" s="293">
        <f>H226-F226</f>
        <v>117</v>
      </c>
      <c r="L226" s="294">
        <f>K226/F226</f>
        <v>0.38935108153078202</v>
      </c>
      <c r="M226" s="289" t="s">
        <v>803</v>
      </c>
      <c r="N226" s="295">
        <v>43070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86">
        <v>85</v>
      </c>
      <c r="B227" s="287">
        <v>42818</v>
      </c>
      <c r="C227" s="287"/>
      <c r="D227" s="288" t="s">
        <v>1059</v>
      </c>
      <c r="E227" s="289" t="s">
        <v>971</v>
      </c>
      <c r="F227" s="290">
        <v>850</v>
      </c>
      <c r="G227" s="289"/>
      <c r="H227" s="289">
        <v>1042.5</v>
      </c>
      <c r="I227" s="291">
        <v>1023</v>
      </c>
      <c r="J227" s="292" t="s">
        <v>1086</v>
      </c>
      <c r="K227" s="293">
        <v>192.5</v>
      </c>
      <c r="L227" s="294">
        <v>0.22647058823529401</v>
      </c>
      <c r="M227" s="289" t="s">
        <v>803</v>
      </c>
      <c r="N227" s="295">
        <v>42830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86">
        <v>86</v>
      </c>
      <c r="B228" s="287">
        <v>42830</v>
      </c>
      <c r="C228" s="287"/>
      <c r="D228" s="288" t="s">
        <v>503</v>
      </c>
      <c r="E228" s="289" t="s">
        <v>971</v>
      </c>
      <c r="F228" s="290">
        <v>785</v>
      </c>
      <c r="G228" s="289"/>
      <c r="H228" s="289">
        <v>930</v>
      </c>
      <c r="I228" s="291">
        <v>920</v>
      </c>
      <c r="J228" s="292" t="s">
        <v>1087</v>
      </c>
      <c r="K228" s="293">
        <f>H228-F228</f>
        <v>145</v>
      </c>
      <c r="L228" s="294">
        <f>K228/F228</f>
        <v>0.18471337579617833</v>
      </c>
      <c r="M228" s="289" t="s">
        <v>803</v>
      </c>
      <c r="N228" s="295">
        <v>42976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96">
        <v>87</v>
      </c>
      <c r="B229" s="297">
        <v>42831</v>
      </c>
      <c r="C229" s="297"/>
      <c r="D229" s="298" t="s">
        <v>1088</v>
      </c>
      <c r="E229" s="299" t="s">
        <v>971</v>
      </c>
      <c r="F229" s="300">
        <v>40</v>
      </c>
      <c r="G229" s="300"/>
      <c r="H229" s="301">
        <v>13.1</v>
      </c>
      <c r="I229" s="301">
        <v>60</v>
      </c>
      <c r="J229" s="302" t="s">
        <v>1089</v>
      </c>
      <c r="K229" s="303">
        <v>-26.9</v>
      </c>
      <c r="L229" s="304">
        <v>-0.67249999999999999</v>
      </c>
      <c r="M229" s="300" t="s">
        <v>844</v>
      </c>
      <c r="N229" s="297">
        <v>43138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86">
        <v>88</v>
      </c>
      <c r="B230" s="287">
        <v>42837</v>
      </c>
      <c r="C230" s="287"/>
      <c r="D230" s="288" t="s">
        <v>95</v>
      </c>
      <c r="E230" s="289" t="s">
        <v>971</v>
      </c>
      <c r="F230" s="290">
        <v>289.5</v>
      </c>
      <c r="G230" s="289"/>
      <c r="H230" s="289">
        <v>354</v>
      </c>
      <c r="I230" s="291">
        <v>360</v>
      </c>
      <c r="J230" s="292" t="s">
        <v>1090</v>
      </c>
      <c r="K230" s="293">
        <f t="shared" ref="K230:K238" si="33">H230-F230</f>
        <v>64.5</v>
      </c>
      <c r="L230" s="294">
        <f t="shared" ref="L230:L238" si="34">K230/F230</f>
        <v>0.22279792746113988</v>
      </c>
      <c r="M230" s="289" t="s">
        <v>803</v>
      </c>
      <c r="N230" s="295">
        <v>43040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86">
        <v>89</v>
      </c>
      <c r="B231" s="287">
        <v>42845</v>
      </c>
      <c r="C231" s="287"/>
      <c r="D231" s="288" t="s">
        <v>439</v>
      </c>
      <c r="E231" s="289" t="s">
        <v>971</v>
      </c>
      <c r="F231" s="290">
        <v>700</v>
      </c>
      <c r="G231" s="289"/>
      <c r="H231" s="289">
        <v>840</v>
      </c>
      <c r="I231" s="291">
        <v>840</v>
      </c>
      <c r="J231" s="292" t="s">
        <v>1091</v>
      </c>
      <c r="K231" s="293">
        <f t="shared" si="33"/>
        <v>140</v>
      </c>
      <c r="L231" s="294">
        <f t="shared" si="34"/>
        <v>0.2</v>
      </c>
      <c r="M231" s="289" t="s">
        <v>803</v>
      </c>
      <c r="N231" s="295">
        <v>42893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86">
        <v>90</v>
      </c>
      <c r="B232" s="287">
        <v>42887</v>
      </c>
      <c r="C232" s="287"/>
      <c r="D232" s="288" t="s">
        <v>1092</v>
      </c>
      <c r="E232" s="289" t="s">
        <v>971</v>
      </c>
      <c r="F232" s="290">
        <v>130</v>
      </c>
      <c r="G232" s="289"/>
      <c r="H232" s="289">
        <v>144.25</v>
      </c>
      <c r="I232" s="291">
        <v>170</v>
      </c>
      <c r="J232" s="292" t="s">
        <v>1093</v>
      </c>
      <c r="K232" s="293">
        <f t="shared" si="33"/>
        <v>14.25</v>
      </c>
      <c r="L232" s="294">
        <f t="shared" si="34"/>
        <v>0.10961538461538461</v>
      </c>
      <c r="M232" s="289" t="s">
        <v>803</v>
      </c>
      <c r="N232" s="295">
        <v>43675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86">
        <v>91</v>
      </c>
      <c r="B233" s="287">
        <v>42901</v>
      </c>
      <c r="C233" s="287"/>
      <c r="D233" s="288" t="s">
        <v>1094</v>
      </c>
      <c r="E233" s="289" t="s">
        <v>971</v>
      </c>
      <c r="F233" s="290">
        <v>214.5</v>
      </c>
      <c r="G233" s="289"/>
      <c r="H233" s="289">
        <v>262</v>
      </c>
      <c r="I233" s="291">
        <v>262</v>
      </c>
      <c r="J233" s="292" t="s">
        <v>1095</v>
      </c>
      <c r="K233" s="293">
        <f t="shared" si="33"/>
        <v>47.5</v>
      </c>
      <c r="L233" s="294">
        <f t="shared" si="34"/>
        <v>0.22144522144522144</v>
      </c>
      <c r="M233" s="289" t="s">
        <v>803</v>
      </c>
      <c r="N233" s="295">
        <v>42977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317">
        <v>92</v>
      </c>
      <c r="B234" s="318">
        <v>42933</v>
      </c>
      <c r="C234" s="318"/>
      <c r="D234" s="319" t="s">
        <v>1096</v>
      </c>
      <c r="E234" s="320" t="s">
        <v>971</v>
      </c>
      <c r="F234" s="321">
        <v>370</v>
      </c>
      <c r="G234" s="320"/>
      <c r="H234" s="320">
        <v>447.5</v>
      </c>
      <c r="I234" s="322">
        <v>450</v>
      </c>
      <c r="J234" s="323" t="s">
        <v>1029</v>
      </c>
      <c r="K234" s="293">
        <f t="shared" si="33"/>
        <v>77.5</v>
      </c>
      <c r="L234" s="324">
        <f t="shared" si="34"/>
        <v>0.20945945945945946</v>
      </c>
      <c r="M234" s="320" t="s">
        <v>803</v>
      </c>
      <c r="N234" s="325">
        <v>43035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317">
        <v>93</v>
      </c>
      <c r="B235" s="318">
        <v>42943</v>
      </c>
      <c r="C235" s="318"/>
      <c r="D235" s="319" t="s">
        <v>185</v>
      </c>
      <c r="E235" s="320" t="s">
        <v>971</v>
      </c>
      <c r="F235" s="321">
        <v>657.5</v>
      </c>
      <c r="G235" s="320"/>
      <c r="H235" s="320">
        <v>825</v>
      </c>
      <c r="I235" s="322">
        <v>820</v>
      </c>
      <c r="J235" s="323" t="s">
        <v>1029</v>
      </c>
      <c r="K235" s="293">
        <f t="shared" si="33"/>
        <v>167.5</v>
      </c>
      <c r="L235" s="324">
        <f t="shared" si="34"/>
        <v>0.25475285171102663</v>
      </c>
      <c r="M235" s="320" t="s">
        <v>803</v>
      </c>
      <c r="N235" s="325">
        <v>43090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86">
        <v>94</v>
      </c>
      <c r="B236" s="287">
        <v>42964</v>
      </c>
      <c r="C236" s="287"/>
      <c r="D236" s="288" t="s">
        <v>370</v>
      </c>
      <c r="E236" s="289" t="s">
        <v>971</v>
      </c>
      <c r="F236" s="290">
        <v>605</v>
      </c>
      <c r="G236" s="289"/>
      <c r="H236" s="289">
        <v>750</v>
      </c>
      <c r="I236" s="291">
        <v>750</v>
      </c>
      <c r="J236" s="292" t="s">
        <v>1087</v>
      </c>
      <c r="K236" s="293">
        <f t="shared" si="33"/>
        <v>145</v>
      </c>
      <c r="L236" s="294">
        <f t="shared" si="34"/>
        <v>0.23966942148760331</v>
      </c>
      <c r="M236" s="289" t="s">
        <v>803</v>
      </c>
      <c r="N236" s="295">
        <v>43027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96">
        <v>95</v>
      </c>
      <c r="B237" s="297">
        <v>42979</v>
      </c>
      <c r="C237" s="297"/>
      <c r="D237" s="305" t="s">
        <v>1097</v>
      </c>
      <c r="E237" s="300" t="s">
        <v>971</v>
      </c>
      <c r="F237" s="300">
        <v>255</v>
      </c>
      <c r="G237" s="301"/>
      <c r="H237" s="301">
        <v>217.25</v>
      </c>
      <c r="I237" s="301">
        <v>320</v>
      </c>
      <c r="J237" s="302" t="s">
        <v>1098</v>
      </c>
      <c r="K237" s="303">
        <f t="shared" si="33"/>
        <v>-37.75</v>
      </c>
      <c r="L237" s="306">
        <f t="shared" si="34"/>
        <v>-0.14803921568627451</v>
      </c>
      <c r="M237" s="300" t="s">
        <v>844</v>
      </c>
      <c r="N237" s="297">
        <v>43661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86">
        <v>96</v>
      </c>
      <c r="B238" s="287">
        <v>42997</v>
      </c>
      <c r="C238" s="287"/>
      <c r="D238" s="288" t="s">
        <v>1099</v>
      </c>
      <c r="E238" s="289" t="s">
        <v>971</v>
      </c>
      <c r="F238" s="290">
        <v>215</v>
      </c>
      <c r="G238" s="289"/>
      <c r="H238" s="289">
        <v>258</v>
      </c>
      <c r="I238" s="291">
        <v>258</v>
      </c>
      <c r="J238" s="292" t="s">
        <v>1029</v>
      </c>
      <c r="K238" s="293">
        <f t="shared" si="33"/>
        <v>43</v>
      </c>
      <c r="L238" s="294">
        <f t="shared" si="34"/>
        <v>0.2</v>
      </c>
      <c r="M238" s="289" t="s">
        <v>803</v>
      </c>
      <c r="N238" s="295">
        <v>43040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86">
        <v>97</v>
      </c>
      <c r="B239" s="287">
        <v>42997</v>
      </c>
      <c r="C239" s="287"/>
      <c r="D239" s="288" t="s">
        <v>1099</v>
      </c>
      <c r="E239" s="289" t="s">
        <v>971</v>
      </c>
      <c r="F239" s="290">
        <v>215</v>
      </c>
      <c r="G239" s="289"/>
      <c r="H239" s="289">
        <v>258</v>
      </c>
      <c r="I239" s="291">
        <v>258</v>
      </c>
      <c r="J239" s="323" t="s">
        <v>1029</v>
      </c>
      <c r="K239" s="293">
        <v>43</v>
      </c>
      <c r="L239" s="294">
        <v>0.2</v>
      </c>
      <c r="M239" s="289" t="s">
        <v>803</v>
      </c>
      <c r="N239" s="295">
        <v>43040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317">
        <v>98</v>
      </c>
      <c r="B240" s="318">
        <v>42998</v>
      </c>
      <c r="C240" s="318"/>
      <c r="D240" s="319" t="s">
        <v>1100</v>
      </c>
      <c r="E240" s="320" t="s">
        <v>971</v>
      </c>
      <c r="F240" s="290">
        <v>75</v>
      </c>
      <c r="G240" s="320"/>
      <c r="H240" s="320">
        <v>90</v>
      </c>
      <c r="I240" s="322">
        <v>90</v>
      </c>
      <c r="J240" s="292" t="s">
        <v>1101</v>
      </c>
      <c r="K240" s="293">
        <f t="shared" ref="K240:K245" si="35">H240-F240</f>
        <v>15</v>
      </c>
      <c r="L240" s="294">
        <f t="shared" ref="L240:L245" si="36">K240/F240</f>
        <v>0.2</v>
      </c>
      <c r="M240" s="289" t="s">
        <v>803</v>
      </c>
      <c r="N240" s="295">
        <v>43019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317">
        <v>99</v>
      </c>
      <c r="B241" s="318">
        <v>43011</v>
      </c>
      <c r="C241" s="318"/>
      <c r="D241" s="319" t="s">
        <v>856</v>
      </c>
      <c r="E241" s="320" t="s">
        <v>971</v>
      </c>
      <c r="F241" s="321">
        <v>315</v>
      </c>
      <c r="G241" s="320"/>
      <c r="H241" s="320">
        <v>392</v>
      </c>
      <c r="I241" s="322">
        <v>384</v>
      </c>
      <c r="J241" s="323" t="s">
        <v>1102</v>
      </c>
      <c r="K241" s="293">
        <f t="shared" si="35"/>
        <v>77</v>
      </c>
      <c r="L241" s="324">
        <f t="shared" si="36"/>
        <v>0.24444444444444444</v>
      </c>
      <c r="M241" s="320" t="s">
        <v>803</v>
      </c>
      <c r="N241" s="325">
        <v>43017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317">
        <v>100</v>
      </c>
      <c r="B242" s="318">
        <v>43013</v>
      </c>
      <c r="C242" s="318"/>
      <c r="D242" s="319" t="s">
        <v>477</v>
      </c>
      <c r="E242" s="320" t="s">
        <v>971</v>
      </c>
      <c r="F242" s="321">
        <v>145</v>
      </c>
      <c r="G242" s="320"/>
      <c r="H242" s="320">
        <v>179</v>
      </c>
      <c r="I242" s="322">
        <v>180</v>
      </c>
      <c r="J242" s="323" t="s">
        <v>1103</v>
      </c>
      <c r="K242" s="293">
        <f t="shared" si="35"/>
        <v>34</v>
      </c>
      <c r="L242" s="324">
        <f t="shared" si="36"/>
        <v>0.23448275862068965</v>
      </c>
      <c r="M242" s="320" t="s">
        <v>803</v>
      </c>
      <c r="N242" s="325">
        <v>43025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317">
        <v>101</v>
      </c>
      <c r="B243" s="318">
        <v>43014</v>
      </c>
      <c r="C243" s="318"/>
      <c r="D243" s="319" t="s">
        <v>342</v>
      </c>
      <c r="E243" s="320" t="s">
        <v>971</v>
      </c>
      <c r="F243" s="321">
        <v>256</v>
      </c>
      <c r="G243" s="320"/>
      <c r="H243" s="320">
        <v>323</v>
      </c>
      <c r="I243" s="322">
        <v>320</v>
      </c>
      <c r="J243" s="323" t="s">
        <v>1029</v>
      </c>
      <c r="K243" s="293">
        <f t="shared" si="35"/>
        <v>67</v>
      </c>
      <c r="L243" s="324">
        <f t="shared" si="36"/>
        <v>0.26171875</v>
      </c>
      <c r="M243" s="320" t="s">
        <v>803</v>
      </c>
      <c r="N243" s="325">
        <v>43067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317">
        <v>102</v>
      </c>
      <c r="B244" s="318">
        <v>43017</v>
      </c>
      <c r="C244" s="318"/>
      <c r="D244" s="319" t="s">
        <v>360</v>
      </c>
      <c r="E244" s="320" t="s">
        <v>971</v>
      </c>
      <c r="F244" s="321">
        <v>137.5</v>
      </c>
      <c r="G244" s="320"/>
      <c r="H244" s="320">
        <v>184</v>
      </c>
      <c r="I244" s="322">
        <v>183</v>
      </c>
      <c r="J244" s="323" t="s">
        <v>1104</v>
      </c>
      <c r="K244" s="293">
        <f t="shared" si="35"/>
        <v>46.5</v>
      </c>
      <c r="L244" s="324">
        <f t="shared" si="36"/>
        <v>0.33818181818181819</v>
      </c>
      <c r="M244" s="320" t="s">
        <v>803</v>
      </c>
      <c r="N244" s="325">
        <v>43108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317">
        <v>103</v>
      </c>
      <c r="B245" s="318">
        <v>43018</v>
      </c>
      <c r="C245" s="318"/>
      <c r="D245" s="319" t="s">
        <v>1105</v>
      </c>
      <c r="E245" s="320" t="s">
        <v>971</v>
      </c>
      <c r="F245" s="321">
        <v>125.5</v>
      </c>
      <c r="G245" s="320"/>
      <c r="H245" s="320">
        <v>158</v>
      </c>
      <c r="I245" s="322">
        <v>155</v>
      </c>
      <c r="J245" s="323" t="s">
        <v>1106</v>
      </c>
      <c r="K245" s="293">
        <f t="shared" si="35"/>
        <v>32.5</v>
      </c>
      <c r="L245" s="324">
        <f t="shared" si="36"/>
        <v>0.25896414342629481</v>
      </c>
      <c r="M245" s="320" t="s">
        <v>803</v>
      </c>
      <c r="N245" s="325">
        <v>43067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317">
        <v>104</v>
      </c>
      <c r="B246" s="318">
        <v>43018</v>
      </c>
      <c r="C246" s="318"/>
      <c r="D246" s="319" t="s">
        <v>1107</v>
      </c>
      <c r="E246" s="320" t="s">
        <v>971</v>
      </c>
      <c r="F246" s="321">
        <v>895</v>
      </c>
      <c r="G246" s="320"/>
      <c r="H246" s="320">
        <v>1122.5</v>
      </c>
      <c r="I246" s="322">
        <v>1078</v>
      </c>
      <c r="J246" s="323" t="s">
        <v>1108</v>
      </c>
      <c r="K246" s="293">
        <v>227.5</v>
      </c>
      <c r="L246" s="324">
        <v>0.25418994413407803</v>
      </c>
      <c r="M246" s="320" t="s">
        <v>803</v>
      </c>
      <c r="N246" s="325">
        <v>43117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317">
        <v>105</v>
      </c>
      <c r="B247" s="318">
        <v>43020</v>
      </c>
      <c r="C247" s="318"/>
      <c r="D247" s="319" t="s">
        <v>351</v>
      </c>
      <c r="E247" s="320" t="s">
        <v>971</v>
      </c>
      <c r="F247" s="321">
        <v>525</v>
      </c>
      <c r="G247" s="320"/>
      <c r="H247" s="320">
        <v>629</v>
      </c>
      <c r="I247" s="322">
        <v>629</v>
      </c>
      <c r="J247" s="323" t="s">
        <v>1029</v>
      </c>
      <c r="K247" s="293">
        <v>104</v>
      </c>
      <c r="L247" s="324">
        <v>0.19809523809523799</v>
      </c>
      <c r="M247" s="320" t="s">
        <v>803</v>
      </c>
      <c r="N247" s="325">
        <v>43119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317">
        <v>106</v>
      </c>
      <c r="B248" s="318">
        <v>43046</v>
      </c>
      <c r="C248" s="318"/>
      <c r="D248" s="319" t="s">
        <v>397</v>
      </c>
      <c r="E248" s="320" t="s">
        <v>971</v>
      </c>
      <c r="F248" s="321">
        <v>740</v>
      </c>
      <c r="G248" s="320"/>
      <c r="H248" s="320">
        <v>892.5</v>
      </c>
      <c r="I248" s="322">
        <v>900</v>
      </c>
      <c r="J248" s="323" t="s">
        <v>1109</v>
      </c>
      <c r="K248" s="293">
        <f t="shared" ref="K248:K250" si="37">H248-F248</f>
        <v>152.5</v>
      </c>
      <c r="L248" s="324">
        <f t="shared" ref="L248:L250" si="38">K248/F248</f>
        <v>0.20608108108108109</v>
      </c>
      <c r="M248" s="320" t="s">
        <v>803</v>
      </c>
      <c r="N248" s="325">
        <v>43052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86">
        <v>107</v>
      </c>
      <c r="B249" s="287">
        <v>43073</v>
      </c>
      <c r="C249" s="287"/>
      <c r="D249" s="288" t="s">
        <v>1110</v>
      </c>
      <c r="E249" s="289" t="s">
        <v>971</v>
      </c>
      <c r="F249" s="290">
        <v>118.5</v>
      </c>
      <c r="G249" s="289"/>
      <c r="H249" s="289">
        <v>143.5</v>
      </c>
      <c r="I249" s="291">
        <v>145</v>
      </c>
      <c r="J249" s="292" t="s">
        <v>880</v>
      </c>
      <c r="K249" s="293">
        <f t="shared" si="37"/>
        <v>25</v>
      </c>
      <c r="L249" s="294">
        <f t="shared" si="38"/>
        <v>0.2109704641350211</v>
      </c>
      <c r="M249" s="289" t="s">
        <v>803</v>
      </c>
      <c r="N249" s="295">
        <v>43097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96">
        <v>108</v>
      </c>
      <c r="B250" s="297">
        <v>43090</v>
      </c>
      <c r="C250" s="297"/>
      <c r="D250" s="298" t="s">
        <v>445</v>
      </c>
      <c r="E250" s="299" t="s">
        <v>971</v>
      </c>
      <c r="F250" s="300">
        <v>715</v>
      </c>
      <c r="G250" s="300"/>
      <c r="H250" s="301">
        <v>500</v>
      </c>
      <c r="I250" s="301">
        <v>872</v>
      </c>
      <c r="J250" s="302" t="s">
        <v>1111</v>
      </c>
      <c r="K250" s="303">
        <f t="shared" si="37"/>
        <v>-215</v>
      </c>
      <c r="L250" s="304">
        <f t="shared" si="38"/>
        <v>-0.30069930069930068</v>
      </c>
      <c r="M250" s="300" t="s">
        <v>844</v>
      </c>
      <c r="N250" s="297">
        <v>43670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86">
        <v>109</v>
      </c>
      <c r="B251" s="287">
        <v>43098</v>
      </c>
      <c r="C251" s="287"/>
      <c r="D251" s="288" t="s">
        <v>856</v>
      </c>
      <c r="E251" s="289" t="s">
        <v>971</v>
      </c>
      <c r="F251" s="290">
        <v>435</v>
      </c>
      <c r="G251" s="289"/>
      <c r="H251" s="289">
        <v>542.5</v>
      </c>
      <c r="I251" s="291">
        <v>539</v>
      </c>
      <c r="J251" s="292" t="s">
        <v>1029</v>
      </c>
      <c r="K251" s="293">
        <v>107.5</v>
      </c>
      <c r="L251" s="294">
        <v>0.247126436781609</v>
      </c>
      <c r="M251" s="289" t="s">
        <v>803</v>
      </c>
      <c r="N251" s="295">
        <v>43206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86">
        <v>110</v>
      </c>
      <c r="B252" s="287">
        <v>43098</v>
      </c>
      <c r="C252" s="287"/>
      <c r="D252" s="288" t="s">
        <v>584</v>
      </c>
      <c r="E252" s="289" t="s">
        <v>971</v>
      </c>
      <c r="F252" s="290">
        <v>885</v>
      </c>
      <c r="G252" s="289"/>
      <c r="H252" s="289">
        <v>1090</v>
      </c>
      <c r="I252" s="291">
        <v>1084</v>
      </c>
      <c r="J252" s="292" t="s">
        <v>1029</v>
      </c>
      <c r="K252" s="293">
        <v>205</v>
      </c>
      <c r="L252" s="294">
        <v>0.23163841807909599</v>
      </c>
      <c r="M252" s="289" t="s">
        <v>803</v>
      </c>
      <c r="N252" s="295">
        <v>43213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326">
        <v>111</v>
      </c>
      <c r="B253" s="327">
        <v>43192</v>
      </c>
      <c r="C253" s="327"/>
      <c r="D253" s="305" t="s">
        <v>1112</v>
      </c>
      <c r="E253" s="300" t="s">
        <v>971</v>
      </c>
      <c r="F253" s="328">
        <v>478.5</v>
      </c>
      <c r="G253" s="300"/>
      <c r="H253" s="300">
        <v>442</v>
      </c>
      <c r="I253" s="301">
        <v>613</v>
      </c>
      <c r="J253" s="302" t="s">
        <v>1113</v>
      </c>
      <c r="K253" s="303">
        <f t="shared" ref="K253:K256" si="39">H253-F253</f>
        <v>-36.5</v>
      </c>
      <c r="L253" s="304">
        <f t="shared" ref="L253:L256" si="40">K253/F253</f>
        <v>-7.6280041797283177E-2</v>
      </c>
      <c r="M253" s="300" t="s">
        <v>844</v>
      </c>
      <c r="N253" s="297">
        <v>43762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96">
        <v>112</v>
      </c>
      <c r="B254" s="297">
        <v>43194</v>
      </c>
      <c r="C254" s="297"/>
      <c r="D254" s="298" t="s">
        <v>1114</v>
      </c>
      <c r="E254" s="299" t="s">
        <v>971</v>
      </c>
      <c r="F254" s="300">
        <f>141.5-7.3</f>
        <v>134.19999999999999</v>
      </c>
      <c r="G254" s="300"/>
      <c r="H254" s="301">
        <v>77</v>
      </c>
      <c r="I254" s="301">
        <v>180</v>
      </c>
      <c r="J254" s="302" t="s">
        <v>1115</v>
      </c>
      <c r="K254" s="303">
        <f t="shared" si="39"/>
        <v>-57.199999999999989</v>
      </c>
      <c r="L254" s="304">
        <f t="shared" si="40"/>
        <v>-0.42622950819672129</v>
      </c>
      <c r="M254" s="300" t="s">
        <v>844</v>
      </c>
      <c r="N254" s="297">
        <v>43522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96">
        <v>113</v>
      </c>
      <c r="B255" s="297">
        <v>43209</v>
      </c>
      <c r="C255" s="297"/>
      <c r="D255" s="298" t="s">
        <v>1116</v>
      </c>
      <c r="E255" s="299" t="s">
        <v>971</v>
      </c>
      <c r="F255" s="300">
        <v>430</v>
      </c>
      <c r="G255" s="300"/>
      <c r="H255" s="301">
        <v>220</v>
      </c>
      <c r="I255" s="301">
        <v>537</v>
      </c>
      <c r="J255" s="302" t="s">
        <v>1117</v>
      </c>
      <c r="K255" s="303">
        <f t="shared" si="39"/>
        <v>-210</v>
      </c>
      <c r="L255" s="304">
        <f t="shared" si="40"/>
        <v>-0.48837209302325579</v>
      </c>
      <c r="M255" s="300" t="s">
        <v>844</v>
      </c>
      <c r="N255" s="297">
        <v>43252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317">
        <v>114</v>
      </c>
      <c r="B256" s="318">
        <v>43220</v>
      </c>
      <c r="C256" s="318"/>
      <c r="D256" s="319" t="s">
        <v>398</v>
      </c>
      <c r="E256" s="320" t="s">
        <v>971</v>
      </c>
      <c r="F256" s="320">
        <v>153.5</v>
      </c>
      <c r="G256" s="320"/>
      <c r="H256" s="320">
        <v>196</v>
      </c>
      <c r="I256" s="322">
        <v>196</v>
      </c>
      <c r="J256" s="292" t="s">
        <v>1118</v>
      </c>
      <c r="K256" s="293">
        <f t="shared" si="39"/>
        <v>42.5</v>
      </c>
      <c r="L256" s="294">
        <f t="shared" si="40"/>
        <v>0.27687296416938112</v>
      </c>
      <c r="M256" s="289" t="s">
        <v>803</v>
      </c>
      <c r="N256" s="295">
        <v>43605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96">
        <v>115</v>
      </c>
      <c r="B257" s="297">
        <v>43306</v>
      </c>
      <c r="C257" s="297"/>
      <c r="D257" s="298" t="s">
        <v>1088</v>
      </c>
      <c r="E257" s="299" t="s">
        <v>971</v>
      </c>
      <c r="F257" s="300">
        <v>27.5</v>
      </c>
      <c r="G257" s="300"/>
      <c r="H257" s="301">
        <v>13.1</v>
      </c>
      <c r="I257" s="301">
        <v>60</v>
      </c>
      <c r="J257" s="302" t="s">
        <v>1119</v>
      </c>
      <c r="K257" s="303">
        <v>-14.4</v>
      </c>
      <c r="L257" s="304">
        <v>-0.52363636363636401</v>
      </c>
      <c r="M257" s="300" t="s">
        <v>844</v>
      </c>
      <c r="N257" s="297">
        <v>43138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326">
        <v>116</v>
      </c>
      <c r="B258" s="327">
        <v>43318</v>
      </c>
      <c r="C258" s="327"/>
      <c r="D258" s="305" t="s">
        <v>1120</v>
      </c>
      <c r="E258" s="300" t="s">
        <v>971</v>
      </c>
      <c r="F258" s="300">
        <v>148.5</v>
      </c>
      <c r="G258" s="300"/>
      <c r="H258" s="300">
        <v>102</v>
      </c>
      <c r="I258" s="301">
        <v>182</v>
      </c>
      <c r="J258" s="302" t="s">
        <v>1121</v>
      </c>
      <c r="K258" s="303">
        <f>H258-F258</f>
        <v>-46.5</v>
      </c>
      <c r="L258" s="304">
        <f>K258/F258</f>
        <v>-0.31313131313131315</v>
      </c>
      <c r="M258" s="300" t="s">
        <v>844</v>
      </c>
      <c r="N258" s="297">
        <v>43661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86">
        <v>117</v>
      </c>
      <c r="B259" s="287">
        <v>43335</v>
      </c>
      <c r="C259" s="287"/>
      <c r="D259" s="288" t="s">
        <v>1122</v>
      </c>
      <c r="E259" s="289" t="s">
        <v>971</v>
      </c>
      <c r="F259" s="320">
        <v>285</v>
      </c>
      <c r="G259" s="289"/>
      <c r="H259" s="289">
        <v>355</v>
      </c>
      <c r="I259" s="291">
        <v>364</v>
      </c>
      <c r="J259" s="292" t="s">
        <v>1123</v>
      </c>
      <c r="K259" s="293">
        <v>70</v>
      </c>
      <c r="L259" s="294">
        <v>0.24561403508771901</v>
      </c>
      <c r="M259" s="289" t="s">
        <v>803</v>
      </c>
      <c r="N259" s="295">
        <v>43455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86">
        <v>118</v>
      </c>
      <c r="B260" s="287">
        <v>43341</v>
      </c>
      <c r="C260" s="287"/>
      <c r="D260" s="288" t="s">
        <v>386</v>
      </c>
      <c r="E260" s="289" t="s">
        <v>971</v>
      </c>
      <c r="F260" s="320">
        <v>525</v>
      </c>
      <c r="G260" s="289"/>
      <c r="H260" s="289">
        <v>585</v>
      </c>
      <c r="I260" s="291">
        <v>635</v>
      </c>
      <c r="J260" s="292" t="s">
        <v>1124</v>
      </c>
      <c r="K260" s="293">
        <f t="shared" ref="K260:K276" si="41">H260-F260</f>
        <v>60</v>
      </c>
      <c r="L260" s="294">
        <f t="shared" ref="L260:L276" si="42">K260/F260</f>
        <v>0.11428571428571428</v>
      </c>
      <c r="M260" s="289" t="s">
        <v>803</v>
      </c>
      <c r="N260" s="295">
        <v>43662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86">
        <v>119</v>
      </c>
      <c r="B261" s="287">
        <v>43395</v>
      </c>
      <c r="C261" s="287"/>
      <c r="D261" s="288" t="s">
        <v>370</v>
      </c>
      <c r="E261" s="289" t="s">
        <v>971</v>
      </c>
      <c r="F261" s="320">
        <v>475</v>
      </c>
      <c r="G261" s="289"/>
      <c r="H261" s="289">
        <v>574</v>
      </c>
      <c r="I261" s="291">
        <v>570</v>
      </c>
      <c r="J261" s="292" t="s">
        <v>1029</v>
      </c>
      <c r="K261" s="293">
        <f t="shared" si="41"/>
        <v>99</v>
      </c>
      <c r="L261" s="294">
        <f t="shared" si="42"/>
        <v>0.20842105263157895</v>
      </c>
      <c r="M261" s="289" t="s">
        <v>803</v>
      </c>
      <c r="N261" s="295">
        <v>43403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317">
        <v>120</v>
      </c>
      <c r="B262" s="318">
        <v>43397</v>
      </c>
      <c r="C262" s="318"/>
      <c r="D262" s="319" t="s">
        <v>393</v>
      </c>
      <c r="E262" s="320" t="s">
        <v>971</v>
      </c>
      <c r="F262" s="320">
        <v>707.5</v>
      </c>
      <c r="G262" s="320"/>
      <c r="H262" s="320">
        <v>872</v>
      </c>
      <c r="I262" s="322">
        <v>872</v>
      </c>
      <c r="J262" s="323" t="s">
        <v>1029</v>
      </c>
      <c r="K262" s="293">
        <f t="shared" si="41"/>
        <v>164.5</v>
      </c>
      <c r="L262" s="324">
        <f t="shared" si="42"/>
        <v>0.23250883392226149</v>
      </c>
      <c r="M262" s="320" t="s">
        <v>803</v>
      </c>
      <c r="N262" s="325">
        <v>43482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317">
        <v>121</v>
      </c>
      <c r="B263" s="318">
        <v>43398</v>
      </c>
      <c r="C263" s="318"/>
      <c r="D263" s="319" t="s">
        <v>1125</v>
      </c>
      <c r="E263" s="320" t="s">
        <v>971</v>
      </c>
      <c r="F263" s="320">
        <v>162</v>
      </c>
      <c r="G263" s="320"/>
      <c r="H263" s="320">
        <v>204</v>
      </c>
      <c r="I263" s="322">
        <v>209</v>
      </c>
      <c r="J263" s="323" t="s">
        <v>1126</v>
      </c>
      <c r="K263" s="293">
        <f t="shared" si="41"/>
        <v>42</v>
      </c>
      <c r="L263" s="324">
        <f t="shared" si="42"/>
        <v>0.25925925925925924</v>
      </c>
      <c r="M263" s="320" t="s">
        <v>803</v>
      </c>
      <c r="N263" s="325">
        <v>43539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317">
        <v>122</v>
      </c>
      <c r="B264" s="318">
        <v>43399</v>
      </c>
      <c r="C264" s="318"/>
      <c r="D264" s="319" t="s">
        <v>496</v>
      </c>
      <c r="E264" s="320" t="s">
        <v>971</v>
      </c>
      <c r="F264" s="320">
        <v>240</v>
      </c>
      <c r="G264" s="320"/>
      <c r="H264" s="320">
        <v>297</v>
      </c>
      <c r="I264" s="322">
        <v>297</v>
      </c>
      <c r="J264" s="323" t="s">
        <v>1029</v>
      </c>
      <c r="K264" s="329">
        <f t="shared" si="41"/>
        <v>57</v>
      </c>
      <c r="L264" s="324">
        <f t="shared" si="42"/>
        <v>0.23749999999999999</v>
      </c>
      <c r="M264" s="320" t="s">
        <v>803</v>
      </c>
      <c r="N264" s="325">
        <v>43417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86">
        <v>123</v>
      </c>
      <c r="B265" s="287">
        <v>43439</v>
      </c>
      <c r="C265" s="287"/>
      <c r="D265" s="288" t="s">
        <v>1127</v>
      </c>
      <c r="E265" s="289" t="s">
        <v>971</v>
      </c>
      <c r="F265" s="289">
        <v>202.5</v>
      </c>
      <c r="G265" s="289"/>
      <c r="H265" s="289">
        <v>255</v>
      </c>
      <c r="I265" s="291">
        <v>252</v>
      </c>
      <c r="J265" s="292" t="s">
        <v>1029</v>
      </c>
      <c r="K265" s="293">
        <f t="shared" si="41"/>
        <v>52.5</v>
      </c>
      <c r="L265" s="294">
        <f t="shared" si="42"/>
        <v>0.25925925925925924</v>
      </c>
      <c r="M265" s="289" t="s">
        <v>803</v>
      </c>
      <c r="N265" s="295">
        <v>43542</v>
      </c>
      <c r="O265" s="1"/>
      <c r="P265" s="1"/>
      <c r="Q265" s="1"/>
      <c r="R265" s="6" t="s">
        <v>1128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317">
        <v>124</v>
      </c>
      <c r="B266" s="318">
        <v>43465</v>
      </c>
      <c r="C266" s="287"/>
      <c r="D266" s="319" t="s">
        <v>426</v>
      </c>
      <c r="E266" s="320" t="s">
        <v>971</v>
      </c>
      <c r="F266" s="320">
        <v>710</v>
      </c>
      <c r="G266" s="320"/>
      <c r="H266" s="320">
        <v>866</v>
      </c>
      <c r="I266" s="322">
        <v>866</v>
      </c>
      <c r="J266" s="323" t="s">
        <v>1029</v>
      </c>
      <c r="K266" s="293">
        <f t="shared" si="41"/>
        <v>156</v>
      </c>
      <c r="L266" s="294">
        <f t="shared" si="42"/>
        <v>0.21971830985915494</v>
      </c>
      <c r="M266" s="289" t="s">
        <v>803</v>
      </c>
      <c r="N266" s="295">
        <v>43553</v>
      </c>
      <c r="O266" s="1"/>
      <c r="P266" s="1"/>
      <c r="Q266" s="1"/>
      <c r="R266" s="6" t="s">
        <v>1128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317">
        <v>125</v>
      </c>
      <c r="B267" s="318">
        <v>43522</v>
      </c>
      <c r="C267" s="318"/>
      <c r="D267" s="319" t="s">
        <v>154</v>
      </c>
      <c r="E267" s="320" t="s">
        <v>971</v>
      </c>
      <c r="F267" s="320">
        <v>337.25</v>
      </c>
      <c r="G267" s="320"/>
      <c r="H267" s="320">
        <v>398.5</v>
      </c>
      <c r="I267" s="322">
        <v>411</v>
      </c>
      <c r="J267" s="292" t="s">
        <v>1129</v>
      </c>
      <c r="K267" s="293">
        <f t="shared" si="41"/>
        <v>61.25</v>
      </c>
      <c r="L267" s="294">
        <f t="shared" si="42"/>
        <v>0.1816160118606375</v>
      </c>
      <c r="M267" s="289" t="s">
        <v>803</v>
      </c>
      <c r="N267" s="295">
        <v>43760</v>
      </c>
      <c r="O267" s="1"/>
      <c r="P267" s="1"/>
      <c r="Q267" s="1"/>
      <c r="R267" s="6" t="s">
        <v>1128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330">
        <v>126</v>
      </c>
      <c r="B268" s="331">
        <v>43559</v>
      </c>
      <c r="C268" s="331"/>
      <c r="D268" s="332" t="s">
        <v>1130</v>
      </c>
      <c r="E268" s="333" t="s">
        <v>971</v>
      </c>
      <c r="F268" s="333">
        <v>130</v>
      </c>
      <c r="G268" s="333"/>
      <c r="H268" s="333">
        <v>65</v>
      </c>
      <c r="I268" s="334">
        <v>158</v>
      </c>
      <c r="J268" s="302" t="s">
        <v>1131</v>
      </c>
      <c r="K268" s="303">
        <f t="shared" si="41"/>
        <v>-65</v>
      </c>
      <c r="L268" s="304">
        <f t="shared" si="42"/>
        <v>-0.5</v>
      </c>
      <c r="M268" s="300" t="s">
        <v>844</v>
      </c>
      <c r="N268" s="297">
        <v>43726</v>
      </c>
      <c r="O268" s="1"/>
      <c r="P268" s="1"/>
      <c r="Q268" s="1"/>
      <c r="R268" s="6" t="s">
        <v>1132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335">
        <v>127</v>
      </c>
      <c r="B269" s="336">
        <v>43017</v>
      </c>
      <c r="C269" s="336"/>
      <c r="D269" s="337" t="s">
        <v>187</v>
      </c>
      <c r="E269" s="338" t="s">
        <v>971</v>
      </c>
      <c r="F269" s="338">
        <v>141.5</v>
      </c>
      <c r="G269" s="339"/>
      <c r="H269" s="339">
        <v>183.5</v>
      </c>
      <c r="I269" s="339">
        <v>210</v>
      </c>
      <c r="J269" s="340" t="s">
        <v>1133</v>
      </c>
      <c r="K269" s="341">
        <f t="shared" si="41"/>
        <v>42</v>
      </c>
      <c r="L269" s="342">
        <f t="shared" si="42"/>
        <v>0.29681978798586572</v>
      </c>
      <c r="M269" s="338" t="s">
        <v>803</v>
      </c>
      <c r="N269" s="336">
        <v>43042</v>
      </c>
      <c r="O269" s="1"/>
      <c r="P269" s="1"/>
      <c r="Q269" s="1"/>
      <c r="R269" s="6" t="s">
        <v>1132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330">
        <v>128</v>
      </c>
      <c r="B270" s="331">
        <v>43074</v>
      </c>
      <c r="C270" s="331"/>
      <c r="D270" s="332" t="s">
        <v>1134</v>
      </c>
      <c r="E270" s="333" t="s">
        <v>971</v>
      </c>
      <c r="F270" s="328">
        <v>172</v>
      </c>
      <c r="G270" s="333"/>
      <c r="H270" s="333">
        <v>155.25</v>
      </c>
      <c r="I270" s="334">
        <v>230</v>
      </c>
      <c r="J270" s="302" t="s">
        <v>1135</v>
      </c>
      <c r="K270" s="303">
        <f t="shared" si="41"/>
        <v>-16.75</v>
      </c>
      <c r="L270" s="304">
        <f t="shared" si="42"/>
        <v>-9.7383720930232565E-2</v>
      </c>
      <c r="M270" s="300" t="s">
        <v>844</v>
      </c>
      <c r="N270" s="297">
        <v>43787</v>
      </c>
      <c r="O270" s="1"/>
      <c r="P270" s="1"/>
      <c r="Q270" s="1"/>
      <c r="R270" s="6" t="s">
        <v>1132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317">
        <v>129</v>
      </c>
      <c r="B271" s="318">
        <v>43398</v>
      </c>
      <c r="C271" s="318"/>
      <c r="D271" s="319" t="s">
        <v>109</v>
      </c>
      <c r="E271" s="320" t="s">
        <v>971</v>
      </c>
      <c r="F271" s="320">
        <v>698.5</v>
      </c>
      <c r="G271" s="320"/>
      <c r="H271" s="320">
        <v>890</v>
      </c>
      <c r="I271" s="322">
        <v>890</v>
      </c>
      <c r="J271" s="292" t="s">
        <v>1136</v>
      </c>
      <c r="K271" s="293">
        <f t="shared" si="41"/>
        <v>191.5</v>
      </c>
      <c r="L271" s="294">
        <f t="shared" si="42"/>
        <v>0.27415891195418757</v>
      </c>
      <c r="M271" s="289" t="s">
        <v>803</v>
      </c>
      <c r="N271" s="295">
        <v>44328</v>
      </c>
      <c r="O271" s="1"/>
      <c r="P271" s="1"/>
      <c r="Q271" s="1"/>
      <c r="R271" s="6" t="s">
        <v>1128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317">
        <v>130</v>
      </c>
      <c r="B272" s="318">
        <v>42877</v>
      </c>
      <c r="C272" s="318"/>
      <c r="D272" s="319" t="s">
        <v>385</v>
      </c>
      <c r="E272" s="320" t="s">
        <v>971</v>
      </c>
      <c r="F272" s="320">
        <v>127.6</v>
      </c>
      <c r="G272" s="320"/>
      <c r="H272" s="320">
        <v>138</v>
      </c>
      <c r="I272" s="322">
        <v>190</v>
      </c>
      <c r="J272" s="292" t="s">
        <v>1137</v>
      </c>
      <c r="K272" s="293">
        <f t="shared" si="41"/>
        <v>10.400000000000006</v>
      </c>
      <c r="L272" s="294">
        <f t="shared" si="42"/>
        <v>8.1504702194357417E-2</v>
      </c>
      <c r="M272" s="289" t="s">
        <v>803</v>
      </c>
      <c r="N272" s="295">
        <v>43774</v>
      </c>
      <c r="O272" s="1"/>
      <c r="P272" s="1"/>
      <c r="Q272" s="1"/>
      <c r="R272" s="6" t="s">
        <v>1132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317">
        <v>131</v>
      </c>
      <c r="B273" s="318">
        <v>43158</v>
      </c>
      <c r="C273" s="318"/>
      <c r="D273" s="319" t="s">
        <v>1138</v>
      </c>
      <c r="E273" s="320" t="s">
        <v>971</v>
      </c>
      <c r="F273" s="320">
        <v>317</v>
      </c>
      <c r="G273" s="320"/>
      <c r="H273" s="320">
        <v>382.5</v>
      </c>
      <c r="I273" s="322">
        <v>398</v>
      </c>
      <c r="J273" s="292" t="s">
        <v>1139</v>
      </c>
      <c r="K273" s="293">
        <f t="shared" si="41"/>
        <v>65.5</v>
      </c>
      <c r="L273" s="294">
        <f t="shared" si="42"/>
        <v>0.20662460567823343</v>
      </c>
      <c r="M273" s="289" t="s">
        <v>803</v>
      </c>
      <c r="N273" s="295">
        <v>44238</v>
      </c>
      <c r="O273" s="1"/>
      <c r="P273" s="1"/>
      <c r="Q273" s="1"/>
      <c r="R273" s="6" t="s">
        <v>1132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330">
        <v>132</v>
      </c>
      <c r="B274" s="331">
        <v>43164</v>
      </c>
      <c r="C274" s="331"/>
      <c r="D274" s="332" t="s">
        <v>146</v>
      </c>
      <c r="E274" s="333" t="s">
        <v>971</v>
      </c>
      <c r="F274" s="328">
        <f>510-14.4</f>
        <v>495.6</v>
      </c>
      <c r="G274" s="333"/>
      <c r="H274" s="333">
        <v>350</v>
      </c>
      <c r="I274" s="334">
        <v>672</v>
      </c>
      <c r="J274" s="302" t="s">
        <v>1140</v>
      </c>
      <c r="K274" s="303">
        <f t="shared" si="41"/>
        <v>-145.60000000000002</v>
      </c>
      <c r="L274" s="304">
        <f t="shared" si="42"/>
        <v>-0.29378531073446329</v>
      </c>
      <c r="M274" s="300" t="s">
        <v>844</v>
      </c>
      <c r="N274" s="297">
        <v>43887</v>
      </c>
      <c r="O274" s="1"/>
      <c r="P274" s="1"/>
      <c r="Q274" s="1"/>
      <c r="R274" s="6" t="s">
        <v>1128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330">
        <v>133</v>
      </c>
      <c r="B275" s="331">
        <v>43237</v>
      </c>
      <c r="C275" s="331"/>
      <c r="D275" s="332" t="s">
        <v>488</v>
      </c>
      <c r="E275" s="333" t="s">
        <v>971</v>
      </c>
      <c r="F275" s="328">
        <v>230.3</v>
      </c>
      <c r="G275" s="333"/>
      <c r="H275" s="333">
        <v>102.5</v>
      </c>
      <c r="I275" s="334">
        <v>348</v>
      </c>
      <c r="J275" s="302" t="s">
        <v>1141</v>
      </c>
      <c r="K275" s="303">
        <f t="shared" si="41"/>
        <v>-127.80000000000001</v>
      </c>
      <c r="L275" s="304">
        <f t="shared" si="42"/>
        <v>-0.55492835432045162</v>
      </c>
      <c r="M275" s="300" t="s">
        <v>844</v>
      </c>
      <c r="N275" s="297">
        <v>43896</v>
      </c>
      <c r="O275" s="1"/>
      <c r="P275" s="1"/>
      <c r="Q275" s="1"/>
      <c r="R275" s="6" t="s">
        <v>1128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317">
        <v>134</v>
      </c>
      <c r="B276" s="318">
        <v>43258</v>
      </c>
      <c r="C276" s="318"/>
      <c r="D276" s="319" t="s">
        <v>450</v>
      </c>
      <c r="E276" s="320" t="s">
        <v>971</v>
      </c>
      <c r="F276" s="320">
        <f>342.5-5.1</f>
        <v>337.4</v>
      </c>
      <c r="G276" s="320"/>
      <c r="H276" s="320">
        <v>412.5</v>
      </c>
      <c r="I276" s="322">
        <v>439</v>
      </c>
      <c r="J276" s="292" t="s">
        <v>1142</v>
      </c>
      <c r="K276" s="293">
        <f t="shared" si="41"/>
        <v>75.100000000000023</v>
      </c>
      <c r="L276" s="294">
        <f t="shared" si="42"/>
        <v>0.22258446947243635</v>
      </c>
      <c r="M276" s="289" t="s">
        <v>803</v>
      </c>
      <c r="N276" s="295">
        <v>44230</v>
      </c>
      <c r="O276" s="1"/>
      <c r="P276" s="1"/>
      <c r="Q276" s="1"/>
      <c r="R276" s="6" t="s">
        <v>1132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343">
        <v>135</v>
      </c>
      <c r="B277" s="344">
        <v>43285</v>
      </c>
      <c r="C277" s="344"/>
      <c r="D277" s="20" t="s">
        <v>56</v>
      </c>
      <c r="E277" s="345" t="s">
        <v>971</v>
      </c>
      <c r="F277" s="346">
        <f>127.5-5.53</f>
        <v>121.97</v>
      </c>
      <c r="G277" s="345"/>
      <c r="H277" s="345"/>
      <c r="I277" s="347">
        <v>170</v>
      </c>
      <c r="J277" s="348" t="s">
        <v>812</v>
      </c>
      <c r="K277" s="349"/>
      <c r="L277" s="350"/>
      <c r="M277" s="16" t="s">
        <v>812</v>
      </c>
      <c r="N277" s="351"/>
      <c r="O277" s="1"/>
      <c r="P277" s="1"/>
      <c r="Q277" s="1"/>
      <c r="R277" s="6" t="s">
        <v>1128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330">
        <v>136</v>
      </c>
      <c r="B278" s="331">
        <v>43294</v>
      </c>
      <c r="C278" s="331"/>
      <c r="D278" s="332" t="s">
        <v>372</v>
      </c>
      <c r="E278" s="333" t="s">
        <v>971</v>
      </c>
      <c r="F278" s="328">
        <v>46.5</v>
      </c>
      <c r="G278" s="333"/>
      <c r="H278" s="333">
        <v>17</v>
      </c>
      <c r="I278" s="334">
        <v>59</v>
      </c>
      <c r="J278" s="302" t="s">
        <v>1143</v>
      </c>
      <c r="K278" s="303">
        <f t="shared" ref="K278:K286" si="43">H278-F278</f>
        <v>-29.5</v>
      </c>
      <c r="L278" s="304">
        <f t="shared" ref="L278:L286" si="44">K278/F278</f>
        <v>-0.63440860215053763</v>
      </c>
      <c r="M278" s="300" t="s">
        <v>844</v>
      </c>
      <c r="N278" s="297">
        <v>43887</v>
      </c>
      <c r="O278" s="1"/>
      <c r="P278" s="1"/>
      <c r="Q278" s="1"/>
      <c r="R278" s="6" t="s">
        <v>1128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317">
        <v>137</v>
      </c>
      <c r="B279" s="318">
        <v>43396</v>
      </c>
      <c r="C279" s="318"/>
      <c r="D279" s="319" t="s">
        <v>428</v>
      </c>
      <c r="E279" s="320" t="s">
        <v>971</v>
      </c>
      <c r="F279" s="320">
        <v>156.5</v>
      </c>
      <c r="G279" s="320"/>
      <c r="H279" s="320">
        <v>207.5</v>
      </c>
      <c r="I279" s="322">
        <v>191</v>
      </c>
      <c r="J279" s="292" t="s">
        <v>1029</v>
      </c>
      <c r="K279" s="293">
        <f t="shared" si="43"/>
        <v>51</v>
      </c>
      <c r="L279" s="294">
        <f t="shared" si="44"/>
        <v>0.32587859424920129</v>
      </c>
      <c r="M279" s="289" t="s">
        <v>803</v>
      </c>
      <c r="N279" s="295">
        <v>44369</v>
      </c>
      <c r="O279" s="1"/>
      <c r="P279" s="1"/>
      <c r="Q279" s="1"/>
      <c r="R279" s="6" t="s">
        <v>1128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317">
        <v>138</v>
      </c>
      <c r="B280" s="318">
        <v>43439</v>
      </c>
      <c r="C280" s="318"/>
      <c r="D280" s="319" t="s">
        <v>332</v>
      </c>
      <c r="E280" s="320" t="s">
        <v>971</v>
      </c>
      <c r="F280" s="320">
        <v>259.5</v>
      </c>
      <c r="G280" s="320"/>
      <c r="H280" s="320">
        <v>320</v>
      </c>
      <c r="I280" s="322">
        <v>320</v>
      </c>
      <c r="J280" s="292" t="s">
        <v>1029</v>
      </c>
      <c r="K280" s="293">
        <f t="shared" si="43"/>
        <v>60.5</v>
      </c>
      <c r="L280" s="294">
        <f t="shared" si="44"/>
        <v>0.23314065510597304</v>
      </c>
      <c r="M280" s="289" t="s">
        <v>803</v>
      </c>
      <c r="N280" s="295">
        <v>44323</v>
      </c>
      <c r="O280" s="1"/>
      <c r="P280" s="1"/>
      <c r="Q280" s="1"/>
      <c r="R280" s="6" t="s">
        <v>1128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330">
        <v>139</v>
      </c>
      <c r="B281" s="331">
        <v>43439</v>
      </c>
      <c r="C281" s="331"/>
      <c r="D281" s="332" t="s">
        <v>1144</v>
      </c>
      <c r="E281" s="333" t="s">
        <v>971</v>
      </c>
      <c r="F281" s="333">
        <v>715</v>
      </c>
      <c r="G281" s="333"/>
      <c r="H281" s="333">
        <v>445</v>
      </c>
      <c r="I281" s="334">
        <v>840</v>
      </c>
      <c r="J281" s="302" t="s">
        <v>1145</v>
      </c>
      <c r="K281" s="303">
        <f t="shared" si="43"/>
        <v>-270</v>
      </c>
      <c r="L281" s="304">
        <f t="shared" si="44"/>
        <v>-0.3776223776223776</v>
      </c>
      <c r="M281" s="300" t="s">
        <v>844</v>
      </c>
      <c r="N281" s="297">
        <v>43800</v>
      </c>
      <c r="O281" s="1"/>
      <c r="P281" s="1"/>
      <c r="Q281" s="1"/>
      <c r="R281" s="6" t="s">
        <v>1128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317">
        <v>140</v>
      </c>
      <c r="B282" s="318">
        <v>43469</v>
      </c>
      <c r="C282" s="318"/>
      <c r="D282" s="319" t="s">
        <v>159</v>
      </c>
      <c r="E282" s="320" t="s">
        <v>971</v>
      </c>
      <c r="F282" s="320">
        <v>875</v>
      </c>
      <c r="G282" s="320"/>
      <c r="H282" s="320">
        <v>1165</v>
      </c>
      <c r="I282" s="322">
        <v>1185</v>
      </c>
      <c r="J282" s="292" t="s">
        <v>1146</v>
      </c>
      <c r="K282" s="293">
        <f t="shared" si="43"/>
        <v>290</v>
      </c>
      <c r="L282" s="294">
        <f t="shared" si="44"/>
        <v>0.33142857142857141</v>
      </c>
      <c r="M282" s="289" t="s">
        <v>803</v>
      </c>
      <c r="N282" s="295">
        <v>43847</v>
      </c>
      <c r="O282" s="1"/>
      <c r="P282" s="1"/>
      <c r="Q282" s="1"/>
      <c r="R282" s="6" t="s">
        <v>1128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317">
        <v>141</v>
      </c>
      <c r="B283" s="318">
        <v>43559</v>
      </c>
      <c r="C283" s="318"/>
      <c r="D283" s="319" t="s">
        <v>348</v>
      </c>
      <c r="E283" s="320" t="s">
        <v>971</v>
      </c>
      <c r="F283" s="320">
        <f>387-14.63</f>
        <v>372.37</v>
      </c>
      <c r="G283" s="320"/>
      <c r="H283" s="320">
        <v>490</v>
      </c>
      <c r="I283" s="322">
        <v>490</v>
      </c>
      <c r="J283" s="292" t="s">
        <v>1029</v>
      </c>
      <c r="K283" s="293">
        <f t="shared" si="43"/>
        <v>117.63</v>
      </c>
      <c r="L283" s="294">
        <f t="shared" si="44"/>
        <v>0.31589548030185027</v>
      </c>
      <c r="M283" s="289" t="s">
        <v>803</v>
      </c>
      <c r="N283" s="295">
        <v>43850</v>
      </c>
      <c r="O283" s="1"/>
      <c r="P283" s="1"/>
      <c r="Q283" s="1"/>
      <c r="R283" s="6" t="s">
        <v>1128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330">
        <v>142</v>
      </c>
      <c r="B284" s="331">
        <v>43578</v>
      </c>
      <c r="C284" s="331"/>
      <c r="D284" s="332" t="s">
        <v>1147</v>
      </c>
      <c r="E284" s="333" t="s">
        <v>805</v>
      </c>
      <c r="F284" s="333">
        <v>220</v>
      </c>
      <c r="G284" s="333"/>
      <c r="H284" s="333">
        <v>127.5</v>
      </c>
      <c r="I284" s="334">
        <v>284</v>
      </c>
      <c r="J284" s="302" t="s">
        <v>1148</v>
      </c>
      <c r="K284" s="303">
        <f t="shared" si="43"/>
        <v>-92.5</v>
      </c>
      <c r="L284" s="304">
        <f t="shared" si="44"/>
        <v>-0.42045454545454547</v>
      </c>
      <c r="M284" s="300" t="s">
        <v>844</v>
      </c>
      <c r="N284" s="297">
        <v>43896</v>
      </c>
      <c r="O284" s="1"/>
      <c r="P284" s="1"/>
      <c r="Q284" s="1"/>
      <c r="R284" s="6" t="s">
        <v>1128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317">
        <v>143</v>
      </c>
      <c r="B285" s="318">
        <v>43622</v>
      </c>
      <c r="C285" s="318"/>
      <c r="D285" s="319" t="s">
        <v>497</v>
      </c>
      <c r="E285" s="320" t="s">
        <v>805</v>
      </c>
      <c r="F285" s="320">
        <v>332.8</v>
      </c>
      <c r="G285" s="320"/>
      <c r="H285" s="320">
        <v>405</v>
      </c>
      <c r="I285" s="322">
        <v>419</v>
      </c>
      <c r="J285" s="292" t="s">
        <v>1149</v>
      </c>
      <c r="K285" s="293">
        <f t="shared" si="43"/>
        <v>72.199999999999989</v>
      </c>
      <c r="L285" s="294">
        <f t="shared" si="44"/>
        <v>0.21694711538461534</v>
      </c>
      <c r="M285" s="289" t="s">
        <v>803</v>
      </c>
      <c r="N285" s="295">
        <v>43860</v>
      </c>
      <c r="O285" s="1"/>
      <c r="P285" s="1"/>
      <c r="Q285" s="1"/>
      <c r="R285" s="6" t="s">
        <v>1132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311">
        <v>144</v>
      </c>
      <c r="B286" s="310">
        <v>43641</v>
      </c>
      <c r="C286" s="310"/>
      <c r="D286" s="311" t="s">
        <v>152</v>
      </c>
      <c r="E286" s="312" t="s">
        <v>971</v>
      </c>
      <c r="F286" s="312">
        <v>386</v>
      </c>
      <c r="G286" s="313"/>
      <c r="H286" s="313">
        <v>395</v>
      </c>
      <c r="I286" s="313">
        <v>452</v>
      </c>
      <c r="J286" s="314" t="s">
        <v>1150</v>
      </c>
      <c r="K286" s="315">
        <f t="shared" si="43"/>
        <v>9</v>
      </c>
      <c r="L286" s="316">
        <f t="shared" si="44"/>
        <v>2.3316062176165803E-2</v>
      </c>
      <c r="M286" s="312" t="s">
        <v>1062</v>
      </c>
      <c r="N286" s="310">
        <v>43868</v>
      </c>
      <c r="O286" s="1"/>
      <c r="P286" s="1"/>
      <c r="Q286" s="1"/>
      <c r="R286" s="6" t="s">
        <v>1132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352">
        <v>145</v>
      </c>
      <c r="B287" s="353">
        <v>43707</v>
      </c>
      <c r="C287" s="353"/>
      <c r="D287" s="20" t="s">
        <v>132</v>
      </c>
      <c r="E287" s="345" t="s">
        <v>971</v>
      </c>
      <c r="F287" s="345" t="s">
        <v>1151</v>
      </c>
      <c r="G287" s="345"/>
      <c r="H287" s="345"/>
      <c r="I287" s="347">
        <v>190</v>
      </c>
      <c r="J287" s="348" t="s">
        <v>812</v>
      </c>
      <c r="K287" s="349"/>
      <c r="L287" s="350"/>
      <c r="M287" s="13" t="s">
        <v>812</v>
      </c>
      <c r="N287" s="351"/>
      <c r="O287" s="1"/>
      <c r="P287" s="1"/>
      <c r="Q287" s="1"/>
      <c r="R287" s="6" t="s">
        <v>1128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317">
        <v>146</v>
      </c>
      <c r="B288" s="318">
        <v>43731</v>
      </c>
      <c r="C288" s="318"/>
      <c r="D288" s="319" t="s">
        <v>441</v>
      </c>
      <c r="E288" s="320" t="s">
        <v>971</v>
      </c>
      <c r="F288" s="320">
        <v>235</v>
      </c>
      <c r="G288" s="320"/>
      <c r="H288" s="320">
        <v>295</v>
      </c>
      <c r="I288" s="322">
        <v>296</v>
      </c>
      <c r="J288" s="292" t="s">
        <v>1152</v>
      </c>
      <c r="K288" s="293">
        <f t="shared" ref="K288:K293" si="45">H288-F288</f>
        <v>60</v>
      </c>
      <c r="L288" s="294">
        <f t="shared" ref="L288:L293" si="46">K288/F288</f>
        <v>0.25531914893617019</v>
      </c>
      <c r="M288" s="289" t="s">
        <v>803</v>
      </c>
      <c r="N288" s="295">
        <v>43844</v>
      </c>
      <c r="O288" s="1"/>
      <c r="P288" s="1"/>
      <c r="Q288" s="1"/>
      <c r="R288" s="6" t="s">
        <v>1132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317">
        <v>147</v>
      </c>
      <c r="B289" s="318">
        <v>43752</v>
      </c>
      <c r="C289" s="318"/>
      <c r="D289" s="319" t="s">
        <v>1153</v>
      </c>
      <c r="E289" s="320" t="s">
        <v>971</v>
      </c>
      <c r="F289" s="320">
        <v>277.5</v>
      </c>
      <c r="G289" s="320"/>
      <c r="H289" s="320">
        <v>333</v>
      </c>
      <c r="I289" s="322">
        <v>333</v>
      </c>
      <c r="J289" s="292" t="s">
        <v>1154</v>
      </c>
      <c r="K289" s="293">
        <f t="shared" si="45"/>
        <v>55.5</v>
      </c>
      <c r="L289" s="294">
        <f t="shared" si="46"/>
        <v>0.2</v>
      </c>
      <c r="M289" s="289" t="s">
        <v>803</v>
      </c>
      <c r="N289" s="295">
        <v>43846</v>
      </c>
      <c r="O289" s="1"/>
      <c r="P289" s="1"/>
      <c r="Q289" s="1"/>
      <c r="R289" s="6" t="s">
        <v>1128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317">
        <v>148</v>
      </c>
      <c r="B290" s="318">
        <v>43752</v>
      </c>
      <c r="C290" s="318"/>
      <c r="D290" s="319" t="s">
        <v>1155</v>
      </c>
      <c r="E290" s="320" t="s">
        <v>971</v>
      </c>
      <c r="F290" s="320">
        <v>930</v>
      </c>
      <c r="G290" s="320"/>
      <c r="H290" s="320">
        <v>1165</v>
      </c>
      <c r="I290" s="322">
        <v>1200</v>
      </c>
      <c r="J290" s="292" t="s">
        <v>1156</v>
      </c>
      <c r="K290" s="293">
        <f t="shared" si="45"/>
        <v>235</v>
      </c>
      <c r="L290" s="294">
        <f t="shared" si="46"/>
        <v>0.25268817204301075</v>
      </c>
      <c r="M290" s="289" t="s">
        <v>803</v>
      </c>
      <c r="N290" s="295">
        <v>43847</v>
      </c>
      <c r="O290" s="1"/>
      <c r="P290" s="1"/>
      <c r="Q290" s="1"/>
      <c r="R290" s="6" t="s">
        <v>1132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317">
        <v>149</v>
      </c>
      <c r="B291" s="318">
        <v>43753</v>
      </c>
      <c r="C291" s="318"/>
      <c r="D291" s="319" t="s">
        <v>1157</v>
      </c>
      <c r="E291" s="320" t="s">
        <v>971</v>
      </c>
      <c r="F291" s="290">
        <v>111</v>
      </c>
      <c r="G291" s="320"/>
      <c r="H291" s="320">
        <v>141</v>
      </c>
      <c r="I291" s="322">
        <v>141</v>
      </c>
      <c r="J291" s="292" t="s">
        <v>862</v>
      </c>
      <c r="K291" s="293">
        <f t="shared" si="45"/>
        <v>30</v>
      </c>
      <c r="L291" s="294">
        <f t="shared" si="46"/>
        <v>0.27027027027027029</v>
      </c>
      <c r="M291" s="289" t="s">
        <v>803</v>
      </c>
      <c r="N291" s="295">
        <v>44328</v>
      </c>
      <c r="O291" s="1"/>
      <c r="P291" s="1"/>
      <c r="Q291" s="1"/>
      <c r="R291" s="6" t="s">
        <v>1132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317">
        <v>150</v>
      </c>
      <c r="B292" s="318">
        <v>43753</v>
      </c>
      <c r="C292" s="318"/>
      <c r="D292" s="319" t="s">
        <v>1158</v>
      </c>
      <c r="E292" s="320" t="s">
        <v>971</v>
      </c>
      <c r="F292" s="290">
        <v>296</v>
      </c>
      <c r="G292" s="320"/>
      <c r="H292" s="320">
        <v>370</v>
      </c>
      <c r="I292" s="322">
        <v>370</v>
      </c>
      <c r="J292" s="292" t="s">
        <v>1029</v>
      </c>
      <c r="K292" s="293">
        <f t="shared" si="45"/>
        <v>74</v>
      </c>
      <c r="L292" s="294">
        <f t="shared" si="46"/>
        <v>0.25</v>
      </c>
      <c r="M292" s="289" t="s">
        <v>803</v>
      </c>
      <c r="N292" s="295">
        <v>43853</v>
      </c>
      <c r="O292" s="1"/>
      <c r="P292" s="1"/>
      <c r="Q292" s="1"/>
      <c r="R292" s="6" t="s">
        <v>1132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317">
        <v>151</v>
      </c>
      <c r="B293" s="318">
        <v>43754</v>
      </c>
      <c r="C293" s="318"/>
      <c r="D293" s="319" t="s">
        <v>1159</v>
      </c>
      <c r="E293" s="320" t="s">
        <v>971</v>
      </c>
      <c r="F293" s="290">
        <v>300</v>
      </c>
      <c r="G293" s="320"/>
      <c r="H293" s="320">
        <v>382.5</v>
      </c>
      <c r="I293" s="322">
        <v>344</v>
      </c>
      <c r="J293" s="292" t="s">
        <v>1160</v>
      </c>
      <c r="K293" s="293">
        <f t="shared" si="45"/>
        <v>82.5</v>
      </c>
      <c r="L293" s="294">
        <f t="shared" si="46"/>
        <v>0.27500000000000002</v>
      </c>
      <c r="M293" s="289" t="s">
        <v>803</v>
      </c>
      <c r="N293" s="295">
        <v>44238</v>
      </c>
      <c r="O293" s="1"/>
      <c r="P293" s="1"/>
      <c r="Q293" s="1"/>
      <c r="R293" s="6" t="s">
        <v>1132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352">
        <v>152</v>
      </c>
      <c r="B294" s="353">
        <v>43832</v>
      </c>
      <c r="C294" s="353"/>
      <c r="D294" s="354" t="s">
        <v>1161</v>
      </c>
      <c r="E294" s="58" t="s">
        <v>971</v>
      </c>
      <c r="F294" s="355" t="s">
        <v>1162</v>
      </c>
      <c r="G294" s="58"/>
      <c r="H294" s="58"/>
      <c r="I294" s="356">
        <v>590</v>
      </c>
      <c r="J294" s="348" t="s">
        <v>812</v>
      </c>
      <c r="K294" s="348"/>
      <c r="L294" s="357"/>
      <c r="M294" s="358" t="s">
        <v>812</v>
      </c>
      <c r="N294" s="359"/>
      <c r="O294" s="1"/>
      <c r="P294" s="1"/>
      <c r="Q294" s="1"/>
      <c r="R294" s="6" t="s">
        <v>1132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317">
        <v>153</v>
      </c>
      <c r="B295" s="318">
        <v>43966</v>
      </c>
      <c r="C295" s="318"/>
      <c r="D295" s="319" t="s">
        <v>72</v>
      </c>
      <c r="E295" s="320" t="s">
        <v>971</v>
      </c>
      <c r="F295" s="290">
        <v>67.5</v>
      </c>
      <c r="G295" s="320"/>
      <c r="H295" s="320">
        <v>86</v>
      </c>
      <c r="I295" s="322">
        <v>86</v>
      </c>
      <c r="J295" s="292" t="s">
        <v>1163</v>
      </c>
      <c r="K295" s="293">
        <f t="shared" ref="K295:K302" si="47">H295-F295</f>
        <v>18.5</v>
      </c>
      <c r="L295" s="294">
        <f t="shared" ref="L295:L302" si="48">K295/F295</f>
        <v>0.27407407407407408</v>
      </c>
      <c r="M295" s="289" t="s">
        <v>803</v>
      </c>
      <c r="N295" s="295">
        <v>44008</v>
      </c>
      <c r="O295" s="1"/>
      <c r="P295" s="1"/>
      <c r="Q295" s="1"/>
      <c r="R295" s="6" t="s">
        <v>1132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317">
        <v>154</v>
      </c>
      <c r="B296" s="318">
        <v>44035</v>
      </c>
      <c r="C296" s="318"/>
      <c r="D296" s="319" t="s">
        <v>496</v>
      </c>
      <c r="E296" s="320" t="s">
        <v>971</v>
      </c>
      <c r="F296" s="290">
        <v>231</v>
      </c>
      <c r="G296" s="320"/>
      <c r="H296" s="320">
        <v>281</v>
      </c>
      <c r="I296" s="322">
        <v>281</v>
      </c>
      <c r="J296" s="292" t="s">
        <v>1029</v>
      </c>
      <c r="K296" s="293">
        <f t="shared" si="47"/>
        <v>50</v>
      </c>
      <c r="L296" s="294">
        <f t="shared" si="48"/>
        <v>0.21645021645021645</v>
      </c>
      <c r="M296" s="289" t="s">
        <v>803</v>
      </c>
      <c r="N296" s="295">
        <v>44358</v>
      </c>
      <c r="O296" s="1"/>
      <c r="P296" s="1"/>
      <c r="Q296" s="1"/>
      <c r="R296" s="6" t="s">
        <v>1132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317">
        <v>155</v>
      </c>
      <c r="B297" s="318">
        <v>44092</v>
      </c>
      <c r="C297" s="318"/>
      <c r="D297" s="319" t="s">
        <v>417</v>
      </c>
      <c r="E297" s="320" t="s">
        <v>971</v>
      </c>
      <c r="F297" s="320">
        <v>206</v>
      </c>
      <c r="G297" s="320"/>
      <c r="H297" s="320">
        <v>248</v>
      </c>
      <c r="I297" s="322">
        <v>248</v>
      </c>
      <c r="J297" s="292" t="s">
        <v>1029</v>
      </c>
      <c r="K297" s="293">
        <f t="shared" si="47"/>
        <v>42</v>
      </c>
      <c r="L297" s="294">
        <f t="shared" si="48"/>
        <v>0.20388349514563106</v>
      </c>
      <c r="M297" s="289" t="s">
        <v>803</v>
      </c>
      <c r="N297" s="295">
        <v>44214</v>
      </c>
      <c r="O297" s="1"/>
      <c r="P297" s="1"/>
      <c r="Q297" s="1"/>
      <c r="R297" s="6" t="s">
        <v>1132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317">
        <v>156</v>
      </c>
      <c r="B298" s="318">
        <v>44140</v>
      </c>
      <c r="C298" s="318"/>
      <c r="D298" s="319" t="s">
        <v>417</v>
      </c>
      <c r="E298" s="320" t="s">
        <v>971</v>
      </c>
      <c r="F298" s="320">
        <v>182.5</v>
      </c>
      <c r="G298" s="320"/>
      <c r="H298" s="320">
        <v>248</v>
      </c>
      <c r="I298" s="322">
        <v>248</v>
      </c>
      <c r="J298" s="292" t="s">
        <v>1029</v>
      </c>
      <c r="K298" s="293">
        <f t="shared" si="47"/>
        <v>65.5</v>
      </c>
      <c r="L298" s="294">
        <f t="shared" si="48"/>
        <v>0.35890410958904112</v>
      </c>
      <c r="M298" s="289" t="s">
        <v>803</v>
      </c>
      <c r="N298" s="295">
        <v>44214</v>
      </c>
      <c r="O298" s="1"/>
      <c r="P298" s="1"/>
      <c r="Q298" s="1"/>
      <c r="R298" s="6" t="s">
        <v>1132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317">
        <v>157</v>
      </c>
      <c r="B299" s="318">
        <v>44140</v>
      </c>
      <c r="C299" s="318"/>
      <c r="D299" s="319" t="s">
        <v>332</v>
      </c>
      <c r="E299" s="320" t="s">
        <v>971</v>
      </c>
      <c r="F299" s="320">
        <v>247.5</v>
      </c>
      <c r="G299" s="320"/>
      <c r="H299" s="320">
        <v>320</v>
      </c>
      <c r="I299" s="322">
        <v>320</v>
      </c>
      <c r="J299" s="292" t="s">
        <v>1029</v>
      </c>
      <c r="K299" s="293">
        <f t="shared" si="47"/>
        <v>72.5</v>
      </c>
      <c r="L299" s="294">
        <f t="shared" si="48"/>
        <v>0.29292929292929293</v>
      </c>
      <c r="M299" s="289" t="s">
        <v>803</v>
      </c>
      <c r="N299" s="295">
        <v>44323</v>
      </c>
      <c r="O299" s="1"/>
      <c r="P299" s="1"/>
      <c r="Q299" s="1"/>
      <c r="R299" s="6" t="s">
        <v>1132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317">
        <v>158</v>
      </c>
      <c r="B300" s="318">
        <v>44140</v>
      </c>
      <c r="C300" s="318"/>
      <c r="D300" s="319" t="s">
        <v>273</v>
      </c>
      <c r="E300" s="320" t="s">
        <v>971</v>
      </c>
      <c r="F300" s="290">
        <v>925</v>
      </c>
      <c r="G300" s="320"/>
      <c r="H300" s="320">
        <v>1095</v>
      </c>
      <c r="I300" s="322">
        <v>1093</v>
      </c>
      <c r="J300" s="292" t="s">
        <v>1164</v>
      </c>
      <c r="K300" s="293">
        <f t="shared" si="47"/>
        <v>170</v>
      </c>
      <c r="L300" s="294">
        <f t="shared" si="48"/>
        <v>0.18378378378378379</v>
      </c>
      <c r="M300" s="289" t="s">
        <v>803</v>
      </c>
      <c r="N300" s="295">
        <v>44201</v>
      </c>
      <c r="O300" s="1"/>
      <c r="P300" s="1"/>
      <c r="Q300" s="1"/>
      <c r="R300" s="6" t="s">
        <v>1132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317">
        <v>159</v>
      </c>
      <c r="B301" s="318">
        <v>44140</v>
      </c>
      <c r="C301" s="318"/>
      <c r="D301" s="319" t="s">
        <v>348</v>
      </c>
      <c r="E301" s="320" t="s">
        <v>971</v>
      </c>
      <c r="F301" s="290">
        <v>332.5</v>
      </c>
      <c r="G301" s="320"/>
      <c r="H301" s="320">
        <v>393</v>
      </c>
      <c r="I301" s="322">
        <v>406</v>
      </c>
      <c r="J301" s="292" t="s">
        <v>1165</v>
      </c>
      <c r="K301" s="293">
        <f t="shared" si="47"/>
        <v>60.5</v>
      </c>
      <c r="L301" s="294">
        <f t="shared" si="48"/>
        <v>0.18195488721804512</v>
      </c>
      <c r="M301" s="289" t="s">
        <v>803</v>
      </c>
      <c r="N301" s="295">
        <v>44256</v>
      </c>
      <c r="O301" s="1"/>
      <c r="P301" s="1"/>
      <c r="Q301" s="1"/>
      <c r="R301" s="6" t="s">
        <v>1132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317">
        <v>160</v>
      </c>
      <c r="B302" s="318">
        <v>44141</v>
      </c>
      <c r="C302" s="318"/>
      <c r="D302" s="319" t="s">
        <v>496</v>
      </c>
      <c r="E302" s="320" t="s">
        <v>971</v>
      </c>
      <c r="F302" s="290">
        <v>231</v>
      </c>
      <c r="G302" s="320"/>
      <c r="H302" s="320">
        <v>281</v>
      </c>
      <c r="I302" s="322">
        <v>281</v>
      </c>
      <c r="J302" s="292" t="s">
        <v>1029</v>
      </c>
      <c r="K302" s="293">
        <f t="shared" si="47"/>
        <v>50</v>
      </c>
      <c r="L302" s="294">
        <f t="shared" si="48"/>
        <v>0.21645021645021645</v>
      </c>
      <c r="M302" s="289" t="s">
        <v>803</v>
      </c>
      <c r="N302" s="295">
        <v>44358</v>
      </c>
      <c r="O302" s="1"/>
      <c r="P302" s="1"/>
      <c r="Q302" s="1"/>
      <c r="R302" s="6" t="s">
        <v>1132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360">
        <v>161</v>
      </c>
      <c r="B303" s="353">
        <v>44187</v>
      </c>
      <c r="C303" s="353"/>
      <c r="D303" s="354" t="s">
        <v>469</v>
      </c>
      <c r="E303" s="58" t="s">
        <v>971</v>
      </c>
      <c r="F303" s="355" t="s">
        <v>1166</v>
      </c>
      <c r="G303" s="58"/>
      <c r="H303" s="58"/>
      <c r="I303" s="356">
        <v>239</v>
      </c>
      <c r="J303" s="348" t="s">
        <v>812</v>
      </c>
      <c r="K303" s="348"/>
      <c r="L303" s="357"/>
      <c r="M303" s="358"/>
      <c r="N303" s="359"/>
      <c r="O303" s="1"/>
      <c r="P303" s="1"/>
      <c r="Q303" s="1"/>
      <c r="R303" s="6" t="s">
        <v>1132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360">
        <v>162</v>
      </c>
      <c r="B304" s="353">
        <v>44258</v>
      </c>
      <c r="C304" s="353"/>
      <c r="D304" s="354" t="s">
        <v>1161</v>
      </c>
      <c r="E304" s="58" t="s">
        <v>971</v>
      </c>
      <c r="F304" s="355" t="s">
        <v>1162</v>
      </c>
      <c r="G304" s="58"/>
      <c r="H304" s="58"/>
      <c r="I304" s="356">
        <v>590</v>
      </c>
      <c r="J304" s="348" t="s">
        <v>812</v>
      </c>
      <c r="K304" s="348"/>
      <c r="L304" s="357"/>
      <c r="M304" s="358"/>
      <c r="N304" s="359"/>
      <c r="O304" s="1"/>
      <c r="P304" s="1"/>
      <c r="R304" s="6" t="s">
        <v>1132</v>
      </c>
    </row>
    <row r="305" spans="1:26" ht="12.75" customHeight="1">
      <c r="A305" s="317">
        <v>163</v>
      </c>
      <c r="B305" s="318">
        <v>44274</v>
      </c>
      <c r="C305" s="318"/>
      <c r="D305" s="319" t="s">
        <v>348</v>
      </c>
      <c r="E305" s="320" t="s">
        <v>971</v>
      </c>
      <c r="F305" s="290">
        <v>355</v>
      </c>
      <c r="G305" s="320"/>
      <c r="H305" s="320">
        <v>422.5</v>
      </c>
      <c r="I305" s="322">
        <v>420</v>
      </c>
      <c r="J305" s="292" t="s">
        <v>1167</v>
      </c>
      <c r="K305" s="293">
        <f t="shared" ref="K305:K307" si="49">H305-F305</f>
        <v>67.5</v>
      </c>
      <c r="L305" s="294">
        <f t="shared" ref="L305:L307" si="50">K305/F305</f>
        <v>0.19014084507042253</v>
      </c>
      <c r="M305" s="289" t="s">
        <v>803</v>
      </c>
      <c r="N305" s="295">
        <v>44361</v>
      </c>
      <c r="O305" s="1"/>
      <c r="R305" s="361" t="s">
        <v>1132</v>
      </c>
    </row>
    <row r="306" spans="1:26" ht="12.75" customHeight="1">
      <c r="A306" s="317">
        <v>164</v>
      </c>
      <c r="B306" s="318">
        <v>44295</v>
      </c>
      <c r="C306" s="318"/>
      <c r="D306" s="319" t="s">
        <v>1168</v>
      </c>
      <c r="E306" s="320" t="s">
        <v>971</v>
      </c>
      <c r="F306" s="290">
        <v>555</v>
      </c>
      <c r="G306" s="320"/>
      <c r="H306" s="320">
        <v>663</v>
      </c>
      <c r="I306" s="322">
        <v>663</v>
      </c>
      <c r="J306" s="292" t="s">
        <v>1169</v>
      </c>
      <c r="K306" s="293">
        <f t="shared" si="49"/>
        <v>108</v>
      </c>
      <c r="L306" s="294">
        <f t="shared" si="50"/>
        <v>0.19459459459459461</v>
      </c>
      <c r="M306" s="289" t="s">
        <v>803</v>
      </c>
      <c r="N306" s="295">
        <v>44321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317">
        <v>165</v>
      </c>
      <c r="B307" s="318">
        <v>44308</v>
      </c>
      <c r="C307" s="318"/>
      <c r="D307" s="319" t="s">
        <v>385</v>
      </c>
      <c r="E307" s="320" t="s">
        <v>971</v>
      </c>
      <c r="F307" s="290">
        <v>126.5</v>
      </c>
      <c r="G307" s="320"/>
      <c r="H307" s="320">
        <v>155</v>
      </c>
      <c r="I307" s="322">
        <v>155</v>
      </c>
      <c r="J307" s="292" t="s">
        <v>1029</v>
      </c>
      <c r="K307" s="293">
        <f t="shared" si="49"/>
        <v>28.5</v>
      </c>
      <c r="L307" s="294">
        <f t="shared" si="50"/>
        <v>0.22529644268774704</v>
      </c>
      <c r="M307" s="289" t="s">
        <v>803</v>
      </c>
      <c r="N307" s="295">
        <v>44362</v>
      </c>
      <c r="O307" s="1"/>
      <c r="R307" s="361"/>
    </row>
    <row r="308" spans="1:26" ht="12.75" customHeight="1">
      <c r="A308" s="360">
        <v>166</v>
      </c>
      <c r="B308" s="353">
        <v>44368</v>
      </c>
      <c r="C308" s="353"/>
      <c r="D308" s="354" t="s">
        <v>404</v>
      </c>
      <c r="E308" s="58" t="s">
        <v>971</v>
      </c>
      <c r="F308" s="355" t="s">
        <v>1170</v>
      </c>
      <c r="G308" s="58"/>
      <c r="H308" s="58"/>
      <c r="I308" s="356">
        <v>344</v>
      </c>
      <c r="J308" s="348" t="s">
        <v>812</v>
      </c>
      <c r="K308" s="360"/>
      <c r="L308" s="353"/>
      <c r="M308" s="353"/>
      <c r="N308" s="354"/>
      <c r="O308" s="1"/>
      <c r="R308" s="361"/>
    </row>
    <row r="309" spans="1:26" ht="12.75" customHeight="1">
      <c r="A309" s="360">
        <v>167</v>
      </c>
      <c r="B309" s="353">
        <v>44368</v>
      </c>
      <c r="C309" s="353"/>
      <c r="D309" s="354" t="s">
        <v>496</v>
      </c>
      <c r="E309" s="58" t="s">
        <v>971</v>
      </c>
      <c r="F309" s="355" t="s">
        <v>1171</v>
      </c>
      <c r="G309" s="58"/>
      <c r="H309" s="58"/>
      <c r="I309" s="356">
        <v>320</v>
      </c>
      <c r="J309" s="348" t="s">
        <v>812</v>
      </c>
      <c r="K309" s="360"/>
      <c r="L309" s="353"/>
      <c r="M309" s="353"/>
      <c r="N309" s="354"/>
      <c r="O309" s="44"/>
      <c r="R309" s="361"/>
    </row>
    <row r="310" spans="1:26" ht="12.75" customHeight="1">
      <c r="F310" s="61"/>
      <c r="G310" s="61"/>
      <c r="H310" s="61"/>
      <c r="I310" s="61"/>
      <c r="J310" s="44"/>
      <c r="K310" s="61"/>
      <c r="L310" s="61"/>
      <c r="M310" s="61"/>
      <c r="O310" s="44"/>
      <c r="R310" s="361"/>
    </row>
    <row r="311" spans="1:26" ht="12.75" customHeight="1">
      <c r="F311" s="61"/>
      <c r="G311" s="61"/>
      <c r="H311" s="61"/>
      <c r="I311" s="61"/>
      <c r="J311" s="44"/>
      <c r="K311" s="61"/>
      <c r="L311" s="61"/>
      <c r="M311" s="61"/>
      <c r="O311" s="44"/>
      <c r="R311" s="361"/>
    </row>
    <row r="312" spans="1:26" ht="12.75" customHeight="1">
      <c r="F312" s="61"/>
      <c r="G312" s="61"/>
      <c r="H312" s="61"/>
      <c r="I312" s="61"/>
      <c r="J312" s="44"/>
      <c r="K312" s="61"/>
      <c r="L312" s="61"/>
      <c r="M312" s="61"/>
      <c r="O312" s="44"/>
      <c r="R312" s="361"/>
    </row>
    <row r="313" spans="1:26" ht="12.75" customHeight="1">
      <c r="F313" s="61"/>
      <c r="G313" s="61"/>
      <c r="H313" s="61"/>
      <c r="I313" s="61"/>
      <c r="J313" s="44"/>
      <c r="K313" s="61"/>
      <c r="L313" s="61"/>
      <c r="M313" s="61"/>
      <c r="O313" s="44"/>
      <c r="R313" s="361"/>
    </row>
    <row r="314" spans="1:26" ht="12.75" customHeight="1">
      <c r="F314" s="61"/>
      <c r="G314" s="61"/>
      <c r="H314" s="61"/>
      <c r="I314" s="61"/>
      <c r="J314" s="44"/>
      <c r="K314" s="61"/>
      <c r="L314" s="61"/>
      <c r="M314" s="61"/>
      <c r="O314" s="44"/>
      <c r="R314" s="361"/>
    </row>
    <row r="315" spans="1:26" ht="12.75" customHeight="1">
      <c r="A315" s="360"/>
      <c r="B315" s="362" t="s">
        <v>1172</v>
      </c>
      <c r="F315" s="61"/>
      <c r="G315" s="61"/>
      <c r="H315" s="61"/>
      <c r="I315" s="61"/>
      <c r="J315" s="44"/>
      <c r="K315" s="61"/>
      <c r="L315" s="61"/>
      <c r="M315" s="61"/>
      <c r="O315" s="44"/>
      <c r="R315" s="361"/>
    </row>
    <row r="316" spans="1:26" ht="12.75" customHeight="1">
      <c r="F316" s="61"/>
      <c r="G316" s="61"/>
      <c r="H316" s="61"/>
      <c r="I316" s="61"/>
      <c r="J316" s="44"/>
      <c r="K316" s="61"/>
      <c r="L316" s="61"/>
      <c r="M316" s="61"/>
      <c r="O316" s="44"/>
      <c r="R316" s="61"/>
    </row>
    <row r="317" spans="1:26" ht="12.75" customHeight="1">
      <c r="F317" s="61"/>
      <c r="G317" s="61"/>
      <c r="H317" s="61"/>
      <c r="I317" s="61"/>
      <c r="J317" s="44"/>
      <c r="K317" s="61"/>
      <c r="L317" s="61"/>
      <c r="M317" s="61"/>
      <c r="O317" s="44"/>
      <c r="R317" s="61"/>
    </row>
    <row r="318" spans="1:26" ht="12.75" customHeight="1">
      <c r="F318" s="61"/>
      <c r="G318" s="61"/>
      <c r="H318" s="61"/>
      <c r="I318" s="61"/>
      <c r="J318" s="44"/>
      <c r="K318" s="61"/>
      <c r="L318" s="61"/>
      <c r="M318" s="61"/>
      <c r="O318" s="44"/>
      <c r="R318" s="61"/>
    </row>
    <row r="319" spans="1:26" ht="12.75" customHeight="1">
      <c r="F319" s="61"/>
      <c r="G319" s="61"/>
      <c r="H319" s="61"/>
      <c r="I319" s="61"/>
      <c r="J319" s="44"/>
      <c r="K319" s="61"/>
      <c r="L319" s="61"/>
      <c r="M319" s="61"/>
      <c r="O319" s="44"/>
      <c r="R319" s="61"/>
    </row>
    <row r="320" spans="1:26" ht="12.75" customHeight="1">
      <c r="F320" s="61"/>
      <c r="G320" s="61"/>
      <c r="H320" s="61"/>
      <c r="I320" s="61"/>
      <c r="J320" s="44"/>
      <c r="K320" s="61"/>
      <c r="L320" s="61"/>
      <c r="M320" s="61"/>
      <c r="O320" s="44"/>
      <c r="R320" s="61"/>
    </row>
    <row r="321" spans="1:18" ht="12.75" customHeight="1">
      <c r="F321" s="61"/>
      <c r="G321" s="61"/>
      <c r="H321" s="61"/>
      <c r="I321" s="61"/>
      <c r="J321" s="44"/>
      <c r="K321" s="61"/>
      <c r="L321" s="61"/>
      <c r="M321" s="61"/>
      <c r="O321" s="44"/>
      <c r="R321" s="61"/>
    </row>
    <row r="322" spans="1:18" ht="12.75" customHeight="1">
      <c r="F322" s="61"/>
      <c r="G322" s="61"/>
      <c r="H322" s="61"/>
      <c r="I322" s="61"/>
      <c r="J322" s="44"/>
      <c r="K322" s="61"/>
      <c r="L322" s="61"/>
      <c r="M322" s="61"/>
      <c r="O322" s="44"/>
      <c r="R322" s="61"/>
    </row>
    <row r="323" spans="1:18" ht="12.75" customHeight="1">
      <c r="F323" s="61"/>
      <c r="G323" s="61"/>
      <c r="H323" s="61"/>
      <c r="I323" s="61"/>
      <c r="J323" s="44"/>
      <c r="K323" s="61"/>
      <c r="L323" s="61"/>
      <c r="M323" s="61"/>
      <c r="O323" s="44"/>
      <c r="R323" s="61"/>
    </row>
    <row r="324" spans="1:18" ht="12.75" customHeight="1">
      <c r="F324" s="61"/>
      <c r="G324" s="61"/>
      <c r="H324" s="61"/>
      <c r="I324" s="61"/>
      <c r="J324" s="44"/>
      <c r="K324" s="61"/>
      <c r="L324" s="61"/>
      <c r="M324" s="61"/>
      <c r="O324" s="44"/>
      <c r="R324" s="61"/>
    </row>
    <row r="325" spans="1:18" ht="12.75" customHeight="1">
      <c r="A325" s="363"/>
      <c r="F325" s="61"/>
      <c r="G325" s="61"/>
      <c r="H325" s="61"/>
      <c r="I325" s="61"/>
      <c r="J325" s="44"/>
      <c r="K325" s="61"/>
      <c r="L325" s="61"/>
      <c r="M325" s="61"/>
      <c r="O325" s="44"/>
      <c r="R325" s="61"/>
    </row>
    <row r="326" spans="1:18" ht="12.75" customHeight="1">
      <c r="A326" s="363"/>
      <c r="F326" s="61"/>
      <c r="G326" s="61"/>
      <c r="H326" s="61"/>
      <c r="I326" s="61"/>
      <c r="J326" s="44"/>
      <c r="K326" s="61"/>
      <c r="L326" s="61"/>
      <c r="M326" s="61"/>
      <c r="O326" s="44"/>
      <c r="R326" s="61"/>
    </row>
    <row r="327" spans="1:18" ht="12.75" customHeight="1">
      <c r="A327" s="58"/>
      <c r="F327" s="61"/>
      <c r="G327" s="61"/>
      <c r="H327" s="61"/>
      <c r="I327" s="61"/>
      <c r="J327" s="44"/>
      <c r="K327" s="61"/>
      <c r="L327" s="61"/>
      <c r="M327" s="61"/>
      <c r="O327" s="44"/>
      <c r="R327" s="61"/>
    </row>
    <row r="328" spans="1:18" ht="12.75" customHeight="1">
      <c r="F328" s="61"/>
      <c r="G328" s="61"/>
      <c r="H328" s="61"/>
      <c r="I328" s="61"/>
      <c r="J328" s="44"/>
      <c r="K328" s="61"/>
      <c r="L328" s="61"/>
      <c r="M328" s="61"/>
      <c r="O328" s="44"/>
      <c r="R328" s="61"/>
    </row>
    <row r="329" spans="1:18" ht="12.75" customHeight="1">
      <c r="F329" s="61"/>
      <c r="G329" s="61"/>
      <c r="H329" s="61"/>
      <c r="I329" s="61"/>
      <c r="J329" s="44"/>
      <c r="K329" s="61"/>
      <c r="L329" s="61"/>
      <c r="M329" s="61"/>
      <c r="O329" s="44"/>
      <c r="R329" s="61"/>
    </row>
    <row r="330" spans="1:18" ht="12.75" customHeight="1">
      <c r="F330" s="61"/>
      <c r="G330" s="61"/>
      <c r="H330" s="61"/>
      <c r="I330" s="61"/>
      <c r="J330" s="44"/>
      <c r="K330" s="61"/>
      <c r="L330" s="61"/>
      <c r="M330" s="61"/>
      <c r="O330" s="44"/>
      <c r="R330" s="61"/>
    </row>
    <row r="331" spans="1:18" ht="12.75" customHeight="1">
      <c r="F331" s="61"/>
      <c r="G331" s="61"/>
      <c r="H331" s="61"/>
      <c r="I331" s="61"/>
      <c r="J331" s="44"/>
      <c r="K331" s="61"/>
      <c r="L331" s="61"/>
      <c r="M331" s="61"/>
      <c r="O331" s="44"/>
      <c r="R331" s="61"/>
    </row>
    <row r="332" spans="1:18" ht="12.75" customHeight="1">
      <c r="F332" s="61"/>
      <c r="G332" s="61"/>
      <c r="H332" s="61"/>
      <c r="I332" s="61"/>
      <c r="J332" s="44"/>
      <c r="K332" s="61"/>
      <c r="L332" s="61"/>
      <c r="M332" s="61"/>
      <c r="O332" s="44"/>
      <c r="R332" s="61"/>
    </row>
    <row r="333" spans="1:18" ht="12.75" customHeight="1">
      <c r="F333" s="61"/>
      <c r="G333" s="61"/>
      <c r="H333" s="61"/>
      <c r="I333" s="61"/>
      <c r="J333" s="44"/>
      <c r="K333" s="61"/>
      <c r="L333" s="61"/>
      <c r="M333" s="61"/>
      <c r="O333" s="44"/>
      <c r="R333" s="61"/>
    </row>
    <row r="334" spans="1:18" ht="12.75" customHeight="1">
      <c r="F334" s="61"/>
      <c r="G334" s="61"/>
      <c r="H334" s="61"/>
      <c r="I334" s="61"/>
      <c r="J334" s="44"/>
      <c r="K334" s="61"/>
      <c r="L334" s="61"/>
      <c r="M334" s="61"/>
      <c r="O334" s="44"/>
      <c r="R334" s="61"/>
    </row>
    <row r="335" spans="1:18" ht="12.75" customHeight="1">
      <c r="F335" s="61"/>
      <c r="G335" s="61"/>
      <c r="H335" s="61"/>
      <c r="I335" s="61"/>
      <c r="J335" s="44"/>
      <c r="K335" s="61"/>
      <c r="L335" s="61"/>
      <c r="M335" s="61"/>
      <c r="O335" s="44"/>
      <c r="R335" s="61"/>
    </row>
    <row r="336" spans="1:18" ht="12.75" customHeight="1">
      <c r="F336" s="61"/>
      <c r="G336" s="61"/>
      <c r="H336" s="61"/>
      <c r="I336" s="61"/>
      <c r="J336" s="44"/>
      <c r="K336" s="61"/>
      <c r="L336" s="61"/>
      <c r="M336" s="61"/>
      <c r="O336" s="44"/>
      <c r="R336" s="61"/>
    </row>
    <row r="337" spans="6:18" ht="12.75" customHeight="1">
      <c r="F337" s="61"/>
      <c r="G337" s="61"/>
      <c r="H337" s="61"/>
      <c r="I337" s="61"/>
      <c r="J337" s="44"/>
      <c r="K337" s="61"/>
      <c r="L337" s="61"/>
      <c r="M337" s="61"/>
      <c r="O337" s="44"/>
      <c r="R337" s="61"/>
    </row>
    <row r="338" spans="6:18" ht="12.75" customHeight="1">
      <c r="F338" s="61"/>
      <c r="G338" s="61"/>
      <c r="H338" s="61"/>
      <c r="I338" s="61"/>
      <c r="J338" s="44"/>
      <c r="K338" s="61"/>
      <c r="L338" s="61"/>
      <c r="M338" s="61"/>
      <c r="O338" s="44"/>
      <c r="R338" s="61"/>
    </row>
    <row r="339" spans="6:18" ht="12.75" customHeight="1">
      <c r="F339" s="61"/>
      <c r="G339" s="61"/>
      <c r="H339" s="61"/>
      <c r="I339" s="61"/>
      <c r="J339" s="44"/>
      <c r="K339" s="61"/>
      <c r="L339" s="61"/>
      <c r="M339" s="61"/>
      <c r="O339" s="44"/>
      <c r="R339" s="61"/>
    </row>
    <row r="340" spans="6:18" ht="12.75" customHeight="1">
      <c r="F340" s="61"/>
      <c r="G340" s="61"/>
      <c r="H340" s="61"/>
      <c r="I340" s="61"/>
      <c r="J340" s="44"/>
      <c r="K340" s="61"/>
      <c r="L340" s="61"/>
      <c r="M340" s="61"/>
      <c r="O340" s="44"/>
      <c r="R340" s="61"/>
    </row>
    <row r="341" spans="6:18" ht="12.75" customHeight="1">
      <c r="F341" s="61"/>
      <c r="G341" s="61"/>
      <c r="H341" s="61"/>
      <c r="I341" s="61"/>
      <c r="J341" s="44"/>
      <c r="K341" s="61"/>
      <c r="L341" s="61"/>
      <c r="M341" s="61"/>
      <c r="O341" s="44"/>
      <c r="R341" s="61"/>
    </row>
    <row r="342" spans="6:18" ht="12.75" customHeight="1">
      <c r="F342" s="61"/>
      <c r="G342" s="61"/>
      <c r="H342" s="61"/>
      <c r="I342" s="61"/>
      <c r="J342" s="44"/>
      <c r="K342" s="61"/>
      <c r="L342" s="61"/>
      <c r="M342" s="61"/>
      <c r="O342" s="44"/>
      <c r="R342" s="61"/>
    </row>
    <row r="343" spans="6:18" ht="12.75" customHeight="1">
      <c r="F343" s="61"/>
      <c r="G343" s="61"/>
      <c r="H343" s="61"/>
      <c r="I343" s="61"/>
      <c r="J343" s="44"/>
      <c r="K343" s="61"/>
      <c r="L343" s="61"/>
      <c r="M343" s="61"/>
      <c r="O343" s="44"/>
      <c r="R343" s="61"/>
    </row>
    <row r="344" spans="6:18" ht="12.75" customHeight="1">
      <c r="F344" s="61"/>
      <c r="G344" s="61"/>
      <c r="H344" s="61"/>
      <c r="I344" s="61"/>
      <c r="J344" s="44"/>
      <c r="K344" s="61"/>
      <c r="L344" s="61"/>
      <c r="M344" s="61"/>
      <c r="O344" s="44"/>
      <c r="R344" s="61"/>
    </row>
    <row r="345" spans="6:18" ht="12.75" customHeight="1">
      <c r="F345" s="61"/>
      <c r="G345" s="61"/>
      <c r="H345" s="61"/>
      <c r="I345" s="61"/>
      <c r="J345" s="44"/>
      <c r="K345" s="61"/>
      <c r="L345" s="61"/>
      <c r="M345" s="61"/>
      <c r="O345" s="44"/>
      <c r="R345" s="61"/>
    </row>
    <row r="346" spans="6:18" ht="12.75" customHeight="1">
      <c r="F346" s="61"/>
      <c r="G346" s="61"/>
      <c r="H346" s="61"/>
      <c r="I346" s="61"/>
      <c r="J346" s="44"/>
      <c r="K346" s="61"/>
      <c r="L346" s="61"/>
      <c r="M346" s="61"/>
      <c r="O346" s="44"/>
      <c r="R346" s="61"/>
    </row>
    <row r="347" spans="6:18" ht="12.75" customHeight="1">
      <c r="F347" s="61"/>
      <c r="G347" s="61"/>
      <c r="H347" s="61"/>
      <c r="I347" s="61"/>
      <c r="J347" s="44"/>
      <c r="K347" s="61"/>
      <c r="L347" s="61"/>
      <c r="M347" s="61"/>
      <c r="O347" s="44"/>
      <c r="R347" s="61"/>
    </row>
    <row r="348" spans="6:18" ht="12.75" customHeight="1">
      <c r="F348" s="61"/>
      <c r="G348" s="61"/>
      <c r="H348" s="61"/>
      <c r="I348" s="61"/>
      <c r="J348" s="44"/>
      <c r="K348" s="61"/>
      <c r="L348" s="61"/>
      <c r="M348" s="61"/>
      <c r="O348" s="44"/>
      <c r="R348" s="61"/>
    </row>
    <row r="349" spans="6:18" ht="12.75" customHeight="1">
      <c r="F349" s="61"/>
      <c r="G349" s="61"/>
      <c r="H349" s="61"/>
      <c r="I349" s="61"/>
      <c r="J349" s="44"/>
      <c r="K349" s="61"/>
      <c r="L349" s="61"/>
      <c r="M349" s="61"/>
      <c r="O349" s="44"/>
      <c r="R349" s="61"/>
    </row>
    <row r="350" spans="6:18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61"/>
    </row>
    <row r="351" spans="6:18" ht="12.75" customHeight="1">
      <c r="F351" s="61"/>
      <c r="G351" s="61"/>
      <c r="H351" s="61"/>
      <c r="I351" s="61"/>
      <c r="J351" s="44"/>
      <c r="K351" s="61"/>
      <c r="L351" s="61"/>
      <c r="M351" s="61"/>
      <c r="O351" s="44"/>
      <c r="R351" s="61"/>
    </row>
    <row r="352" spans="6:18" ht="12.75" customHeight="1">
      <c r="F352" s="61"/>
      <c r="G352" s="61"/>
      <c r="H352" s="61"/>
      <c r="I352" s="61"/>
      <c r="J352" s="44"/>
      <c r="K352" s="61"/>
      <c r="L352" s="61"/>
      <c r="M352" s="61"/>
      <c r="O352" s="44"/>
      <c r="R352" s="61"/>
    </row>
    <row r="353" spans="6:18" ht="12.75" customHeight="1">
      <c r="F353" s="61"/>
      <c r="G353" s="61"/>
      <c r="H353" s="61"/>
      <c r="I353" s="61"/>
      <c r="J353" s="44"/>
      <c r="K353" s="61"/>
      <c r="L353" s="61"/>
      <c r="M353" s="61"/>
      <c r="O353" s="44"/>
      <c r="R353" s="61"/>
    </row>
    <row r="354" spans="6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61"/>
    </row>
    <row r="355" spans="6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6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6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6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6:18" ht="12.75" customHeight="1"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6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6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6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6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6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6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6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6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6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  <row r="492" spans="6:18" ht="12.75" customHeight="1">
      <c r="F492" s="61"/>
      <c r="G492" s="61"/>
      <c r="H492" s="61"/>
      <c r="I492" s="61"/>
      <c r="J492" s="44"/>
      <c r="K492" s="61"/>
      <c r="L492" s="61"/>
      <c r="M492" s="61"/>
      <c r="O492" s="44"/>
      <c r="R492" s="61"/>
    </row>
    <row r="493" spans="6:18" ht="12.75" customHeight="1">
      <c r="F493" s="61"/>
      <c r="G493" s="61"/>
      <c r="H493" s="61"/>
      <c r="I493" s="61"/>
      <c r="J493" s="44"/>
      <c r="K493" s="61"/>
      <c r="L493" s="61"/>
      <c r="M493" s="61"/>
      <c r="O493" s="44"/>
      <c r="R493" s="61"/>
    </row>
    <row r="494" spans="6:18" ht="12.75" customHeight="1">
      <c r="F494" s="61"/>
      <c r="G494" s="61"/>
      <c r="H494" s="61"/>
      <c r="I494" s="61"/>
      <c r="J494" s="44"/>
      <c r="K494" s="61"/>
      <c r="L494" s="61"/>
      <c r="M494" s="61"/>
      <c r="O494" s="44"/>
      <c r="R494" s="61"/>
    </row>
    <row r="495" spans="6:18" ht="12.75" customHeight="1">
      <c r="F495" s="61"/>
      <c r="G495" s="61"/>
      <c r="H495" s="61"/>
      <c r="I495" s="61"/>
      <c r="J495" s="44"/>
      <c r="K495" s="61"/>
      <c r="L495" s="61"/>
      <c r="M495" s="61"/>
      <c r="O495" s="44"/>
      <c r="R495" s="61"/>
    </row>
    <row r="496" spans="6:18" ht="12.75" customHeight="1">
      <c r="F496" s="61"/>
      <c r="G496" s="61"/>
      <c r="H496" s="61"/>
      <c r="I496" s="61"/>
      <c r="J496" s="44"/>
      <c r="K496" s="61"/>
      <c r="L496" s="61"/>
      <c r="M496" s="61"/>
      <c r="O496" s="44"/>
      <c r="R496" s="61"/>
    </row>
    <row r="497" spans="6:18" ht="12.75" customHeight="1">
      <c r="F497" s="61"/>
      <c r="G497" s="61"/>
      <c r="H497" s="61"/>
      <c r="I497" s="61"/>
      <c r="J497" s="44"/>
      <c r="K497" s="61"/>
      <c r="L497" s="61"/>
      <c r="M497" s="61"/>
      <c r="O497" s="44"/>
      <c r="R497" s="61"/>
    </row>
    <row r="498" spans="6:18" ht="12.75" customHeight="1">
      <c r="F498" s="61"/>
      <c r="G498" s="61"/>
      <c r="H498" s="61"/>
      <c r="I498" s="61"/>
      <c r="J498" s="44"/>
      <c r="K498" s="61"/>
      <c r="L498" s="61"/>
      <c r="M498" s="61"/>
      <c r="O498" s="44"/>
      <c r="R498" s="61"/>
    </row>
    <row r="499" spans="6:18" ht="12.75" customHeight="1">
      <c r="F499" s="61"/>
      <c r="G499" s="61"/>
      <c r="H499" s="61"/>
      <c r="I499" s="61"/>
      <c r="J499" s="44"/>
      <c r="K499" s="61"/>
      <c r="L499" s="61"/>
      <c r="M499" s="61"/>
      <c r="O499" s="44"/>
      <c r="R499" s="61"/>
    </row>
    <row r="500" spans="6:18" ht="12.75" customHeight="1">
      <c r="F500" s="61"/>
      <c r="G500" s="61"/>
      <c r="H500" s="61"/>
      <c r="I500" s="61"/>
      <c r="J500" s="44"/>
      <c r="K500" s="61"/>
      <c r="L500" s="61"/>
      <c r="M500" s="61"/>
      <c r="O500" s="44"/>
      <c r="R500" s="61"/>
    </row>
  </sheetData>
  <autoFilter ref="R1:R323"/>
  <mergeCells count="30">
    <mergeCell ref="P95:P96"/>
    <mergeCell ref="A98:A99"/>
    <mergeCell ref="B98:B99"/>
    <mergeCell ref="J98:J99"/>
    <mergeCell ref="I95:I96"/>
    <mergeCell ref="A95:A96"/>
    <mergeCell ref="B95:B96"/>
    <mergeCell ref="A111:A112"/>
    <mergeCell ref="B111:B112"/>
    <mergeCell ref="O95:O96"/>
    <mergeCell ref="M95:M96"/>
    <mergeCell ref="N95:N96"/>
    <mergeCell ref="J95:J96"/>
    <mergeCell ref="L95:L96"/>
    <mergeCell ref="O98:O99"/>
    <mergeCell ref="M98:M99"/>
    <mergeCell ref="N98:N99"/>
    <mergeCell ref="O111:O112"/>
    <mergeCell ref="P111:P112"/>
    <mergeCell ref="J111:J112"/>
    <mergeCell ref="M111:M112"/>
    <mergeCell ref="N111:N112"/>
    <mergeCell ref="P98:P99"/>
    <mergeCell ref="O89:O90"/>
    <mergeCell ref="P89:P90"/>
    <mergeCell ref="A89:A90"/>
    <mergeCell ref="B89:B90"/>
    <mergeCell ref="J89:J90"/>
    <mergeCell ref="M89:M90"/>
    <mergeCell ref="N89:N9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2021-07-14T02:34:01Z</dcterms:modified>
</cp:coreProperties>
</file>