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F&amp;O)'!$R$1:$R$303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49" i="7"/>
  <c r="L49"/>
  <c r="L14"/>
  <c r="K14"/>
  <c r="K89"/>
  <c r="M89" s="1"/>
  <c r="M63"/>
  <c r="K63"/>
  <c r="M61"/>
  <c r="K62"/>
  <c r="K61"/>
  <c r="L48"/>
  <c r="K48"/>
  <c r="L39"/>
  <c r="K39"/>
  <c r="L46"/>
  <c r="K46"/>
  <c r="L47"/>
  <c r="K47"/>
  <c r="L44"/>
  <c r="K44"/>
  <c r="L40"/>
  <c r="K40"/>
  <c r="L45"/>
  <c r="K45"/>
  <c r="M45" s="1"/>
  <c r="K88"/>
  <c r="M88" s="1"/>
  <c r="K87"/>
  <c r="M87" s="1"/>
  <c r="L60"/>
  <c r="K60"/>
  <c r="K85"/>
  <c r="M85" s="1"/>
  <c r="K86"/>
  <c r="M86" s="1"/>
  <c r="L65"/>
  <c r="L43"/>
  <c r="K43"/>
  <c r="M43" s="1"/>
  <c r="L12"/>
  <c r="K12"/>
  <c r="K84"/>
  <c r="M84" s="1"/>
  <c r="M39" l="1"/>
  <c r="M44"/>
  <c r="M48"/>
  <c r="M14"/>
  <c r="M49"/>
  <c r="M46"/>
  <c r="M47"/>
  <c r="M12"/>
  <c r="M40"/>
  <c r="M60"/>
  <c r="K83"/>
  <c r="M83" s="1"/>
  <c r="K82"/>
  <c r="M82" s="1"/>
  <c r="K81"/>
  <c r="M81" s="1"/>
  <c r="L59"/>
  <c r="K59"/>
  <c r="L42"/>
  <c r="K42"/>
  <c r="L34"/>
  <c r="K34"/>
  <c r="L17"/>
  <c r="K17"/>
  <c r="L16"/>
  <c r="K16"/>
  <c r="L41"/>
  <c r="K41"/>
  <c r="L57"/>
  <c r="K57"/>
  <c r="K80"/>
  <c r="M80" s="1"/>
  <c r="K79"/>
  <c r="M79" s="1"/>
  <c r="K78"/>
  <c r="M78" s="1"/>
  <c r="K77"/>
  <c r="M77" s="1"/>
  <c r="K76"/>
  <c r="M76" s="1"/>
  <c r="L37"/>
  <c r="K37"/>
  <c r="L58"/>
  <c r="K58"/>
  <c r="M59" l="1"/>
  <c r="M42"/>
  <c r="M17"/>
  <c r="M16"/>
  <c r="M34"/>
  <c r="M41"/>
  <c r="M57"/>
  <c r="M37"/>
  <c r="M58"/>
  <c r="K75" l="1"/>
  <c r="M75" s="1"/>
  <c r="K74"/>
  <c r="M74" s="1"/>
  <c r="L36"/>
  <c r="K36"/>
  <c r="L35"/>
  <c r="K35"/>
  <c r="L13"/>
  <c r="K13"/>
  <c r="L15"/>
  <c r="K15"/>
  <c r="H11"/>
  <c r="M15" l="1"/>
  <c r="M36"/>
  <c r="M13"/>
  <c r="M35"/>
  <c r="L101"/>
  <c r="K101"/>
  <c r="L11"/>
  <c r="K11"/>
  <c r="L100"/>
  <c r="K100"/>
  <c r="K281"/>
  <c r="L281" s="1"/>
  <c r="L10"/>
  <c r="K10"/>
  <c r="M101" l="1"/>
  <c r="M11"/>
  <c r="M100"/>
  <c r="M10"/>
  <c r="L99"/>
  <c r="K99"/>
  <c r="K273"/>
  <c r="L273" s="1"/>
  <c r="K253"/>
  <c r="L253" s="1"/>
  <c r="K278"/>
  <c r="L278" s="1"/>
  <c r="K277"/>
  <c r="L277" s="1"/>
  <c r="K280"/>
  <c r="L280" s="1"/>
  <c r="K275"/>
  <c r="L275" s="1"/>
  <c r="M7"/>
  <c r="F263"/>
  <c r="K263" s="1"/>
  <c r="L263" s="1"/>
  <c r="K264"/>
  <c r="L264" s="1"/>
  <c r="K255"/>
  <c r="L255" s="1"/>
  <c r="K258"/>
  <c r="L258" s="1"/>
  <c r="K266"/>
  <c r="L266" s="1"/>
  <c r="F257"/>
  <c r="F256"/>
  <c r="K256" s="1"/>
  <c r="L256" s="1"/>
  <c r="F254"/>
  <c r="K254" s="1"/>
  <c r="L254" s="1"/>
  <c r="F234"/>
  <c r="K234" s="1"/>
  <c r="L234" s="1"/>
  <c r="F186"/>
  <c r="K186" s="1"/>
  <c r="L186" s="1"/>
  <c r="K265"/>
  <c r="L265" s="1"/>
  <c r="K269"/>
  <c r="L269" s="1"/>
  <c r="K270"/>
  <c r="L270" s="1"/>
  <c r="K262"/>
  <c r="L262" s="1"/>
  <c r="K272"/>
  <c r="L272" s="1"/>
  <c r="K268"/>
  <c r="L268" s="1"/>
  <c r="K261"/>
  <c r="L261" s="1"/>
  <c r="K250"/>
  <c r="L250" s="1"/>
  <c r="K252"/>
  <c r="L252" s="1"/>
  <c r="K249"/>
  <c r="L249" s="1"/>
  <c r="K251"/>
  <c r="L251" s="1"/>
  <c r="K180"/>
  <c r="L180" s="1"/>
  <c r="K233"/>
  <c r="L233" s="1"/>
  <c r="K247"/>
  <c r="L247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5"/>
  <c r="L235" s="1"/>
  <c r="K230"/>
  <c r="L230" s="1"/>
  <c r="K229"/>
  <c r="L229" s="1"/>
  <c r="K228"/>
  <c r="L228" s="1"/>
  <c r="K225"/>
  <c r="L225" s="1"/>
  <c r="K224"/>
  <c r="L224" s="1"/>
  <c r="K223"/>
  <c r="L223" s="1"/>
  <c r="K222"/>
  <c r="L222" s="1"/>
  <c r="K221"/>
  <c r="L221" s="1"/>
  <c r="K220"/>
  <c r="L220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6"/>
  <c r="L206" s="1"/>
  <c r="K204"/>
  <c r="L204" s="1"/>
  <c r="K202"/>
  <c r="L202" s="1"/>
  <c r="K201"/>
  <c r="L201" s="1"/>
  <c r="K200"/>
  <c r="L200" s="1"/>
  <c r="K198"/>
  <c r="L198" s="1"/>
  <c r="K197"/>
  <c r="L197" s="1"/>
  <c r="K196"/>
  <c r="L196" s="1"/>
  <c r="K195"/>
  <c r="K194"/>
  <c r="L194" s="1"/>
  <c r="K193"/>
  <c r="L193" s="1"/>
  <c r="K191"/>
  <c r="L191" s="1"/>
  <c r="K190"/>
  <c r="L190" s="1"/>
  <c r="K189"/>
  <c r="L189" s="1"/>
  <c r="K188"/>
  <c r="L188" s="1"/>
  <c r="K187"/>
  <c r="L187" s="1"/>
  <c r="H185"/>
  <c r="K185" s="1"/>
  <c r="L185" s="1"/>
  <c r="K182"/>
  <c r="L182" s="1"/>
  <c r="K181"/>
  <c r="L181" s="1"/>
  <c r="K179"/>
  <c r="L179" s="1"/>
  <c r="K178"/>
  <c r="L178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H151"/>
  <c r="K151" s="1"/>
  <c r="L151" s="1"/>
  <c r="F150"/>
  <c r="K150" s="1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D7" i="6"/>
  <c r="K6" i="4"/>
  <c r="K6" i="3"/>
  <c r="L6" i="2"/>
  <c r="M99" i="7" l="1"/>
</calcChain>
</file>

<file path=xl/sharedStrings.xml><?xml version="1.0" encoding="utf-8"?>
<sst xmlns="http://schemas.openxmlformats.org/spreadsheetml/2006/main" count="2489" uniqueCount="1015">
  <si>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</si>
  <si>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</si>
  <si>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</si>
  <si>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</si>
  <si>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</si>
  <si>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</si>
  <si>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</si>
  <si>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</si>
  <si>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</si>
  <si>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</si>
  <si>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</si>
  <si>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</si>
  <si>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</si>
  <si>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</si>
  <si>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</si>
  <si>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</si>
  <si>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</si>
  <si>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</si>
  <si>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</si>
  <si>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</si>
  <si>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</si>
  <si>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</si>
  <si>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</si>
  <si>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</si>
  <si>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</si>
  <si>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</si>
  <si>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</si>
  <si>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</si>
  <si>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</si>
  <si>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</si>
  <si>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</si>
  <si>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</si>
  <si>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</si>
  <si>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</si>
  <si>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</si>
  <si>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</si>
  <si>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</si>
  <si>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</si>
  <si>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</si>
  <si>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</si>
  <si>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</si>
  <si>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</si>
  <si>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</si>
  <si>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</si>
  <si>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</si>
  <si>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</si>
  <si>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</si>
  <si>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</si>
  <si>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</si>
  <si>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</si>
  <si>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</si>
  <si>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</si>
  <si>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</si>
  <si>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</si>
  <si>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</si>
  <si>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</si>
  <si>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</si>
  <si>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</si>
  <si>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</si>
  <si>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</si>
  <si>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</si>
  <si>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</si>
  <si>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</si>
  <si>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</si>
  <si>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</si>
  <si>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</si>
  <si>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</si>
  <si>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</si>
  <si>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</si>
  <si>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</si>
  <si>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</si>
  <si>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</si>
  <si>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</si>
  <si>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</si>
  <si>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</si>
  <si>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</si>
  <si>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</si>
  <si>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</si>
  <si>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</si>
  <si>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</si>
  <si>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</si>
  <si>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</si>
  <si>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</si>
  <si>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</si>
  <si>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</si>
  <si>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</si>
  <si>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</si>
  <si>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</si>
  <si>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</si>
  <si>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</si>
  <si>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</si>
  <si>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</si>
  <si>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</si>
  <si>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</si>
  <si>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</si>
  <si>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</si>
  <si>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</si>
  <si>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</si>
  <si>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</si>
  <si>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</si>
  <si>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</si>
  <si>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</si>
  <si>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</si>
  <si>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</si>
  <si>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</si>
  <si>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</si>
  <si>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</si>
  <si>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</si>
  <si>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</si>
  <si>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</si>
  <si>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</si>
  <si>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</si>
  <si>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</si>
  <si>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</si>
  <si>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</si>
  <si>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</si>
  <si>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</si>
  <si>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</si>
  <si>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</si>
  <si>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</si>
  <si>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</si>
  <si>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</si>
  <si>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</si>
  <si>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</si>
  <si>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</si>
  <si>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</si>
  <si>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</si>
  <si>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</si>
  <si>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</si>
  <si>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</si>
  <si>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</si>
  <si>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</si>
  <si>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</si>
  <si>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</si>
  <si>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</si>
  <si>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</si>
  <si>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</si>
  <si>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</si>
  <si>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</si>
  <si>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</si>
  <si>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</si>
  <si>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</si>
  <si>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</si>
  <si>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</si>
  <si>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</si>
  <si>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</si>
  <si>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</si>
  <si>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</si>
  <si>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</si>
  <si>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</si>
  <si>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</si>
  <si>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</si>
  <si>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</si>
  <si>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</si>
  <si>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</si>
  <si>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</si>
  <si>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</si>
  <si>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</si>
  <si>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</si>
  <si>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</si>
  <si>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</si>
  <si>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</si>
  <si>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</si>
  <si>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</si>
  <si>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</si>
  <si>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</si>
  <si>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</si>
  <si>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</si>
  <si>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</si>
  <si>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</si>
  <si>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</si>
  <si>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</si>
  <si>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</si>
  <si>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</si>
  <si>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</si>
  <si>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</si>
  <si>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</si>
  <si>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</si>
  <si>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</si>
  <si>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</si>
  <si>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</si>
  <si>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</si>
  <si>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</si>
  <si>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</si>
  <si>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</si>
  <si>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</si>
  <si>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</si>
  <si>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</si>
  <si>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</si>
  <si>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</si>
  <si>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</si>
  <si>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</si>
  <si>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</si>
  <si>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</si>
  <si>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</si>
  <si>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</si>
  <si>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</si>
  <si>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</si>
  <si>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</si>
  <si>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</si>
  <si>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</si>
  <si>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</si>
  <si>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</si>
  <si>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</si>
  <si>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</si>
  <si>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</si>
  <si>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</si>
  <si>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</si>
  <si>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</si>
  <si>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</si>
  <si>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</si>
  <si>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</si>
  <si>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</si>
  <si>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</si>
  <si>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</si>
  <si>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</si>
  <si>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</si>
  <si>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</si>
  <si>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</si>
  <si>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</si>
  <si>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</si>
  <si>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</si>
  <si>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</si>
  <si>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</si>
  <si>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</si>
  <si>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</si>
  <si>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</si>
  <si>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</si>
  <si>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</si>
  <si>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</si>
  <si>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</si>
  <si>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</si>
  <si>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</si>
  <si>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</si>
  <si>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</si>
  <si>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</si>
  <si>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</si>
  <si>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</si>
  <si>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</si>
  <si>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</si>
  <si>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</si>
  <si>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</si>
  <si>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</si>
  <si>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</si>
  <si>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</si>
  <si>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</si>
  <si>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</si>
  <si>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</si>
  <si>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</si>
  <si>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</si>
  <si>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</si>
  <si>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</si>
  <si>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</si>
  <si>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</si>
  <si>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</si>
  <si>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</si>
  <si>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</si>
  <si>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</si>
  <si>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</si>
  <si>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</si>
  <si>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</si>
  <si>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</si>
  <si>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</si>
  <si>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</si>
  <si>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</si>
  <si>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</si>
  <si>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</si>
  <si>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</si>
  <si>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</si>
  <si>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</si>
  <si>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</si>
  <si>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</si>
  <si>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</si>
  <si>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</si>
  <si>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</si>
  <si>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</si>
  <si>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</si>
  <si>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</si>
  <si>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</si>
  <si>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</si>
  <si>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</si>
  <si>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</si>
  <si>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</si>
  <si>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</si>
  <si>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</si>
  <si>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</si>
  <si>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</si>
  <si>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</si>
  <si>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</si>
  <si>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</si>
  <si>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</si>
  <si>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</si>
  <si>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</si>
  <si>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</si>
  <si>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</si>
  <si>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</si>
  <si>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</si>
  <si>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</si>
  <si>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</si>
  <si>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</si>
  <si>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</si>
  <si>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</si>
  <si>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</si>
  <si>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</si>
  <si>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</si>
  <si>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</si>
  <si>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</si>
  <si>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</si>
  <si>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</si>
  <si>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</si>
  <si>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</si>
  <si>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</si>
  <si>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</si>
  <si>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</si>
  <si>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</si>
  <si>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</si>
  <si>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</si>
  <si>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</si>
  <si>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</si>
  <si>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</si>
  <si>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</si>
  <si>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</si>
  <si>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</si>
  <si>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</si>
  <si>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</si>
  <si>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</si>
  <si>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</si>
  <si>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</si>
  <si>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</si>
  <si>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</si>
  <si>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</si>
  <si>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</si>
  <si>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</si>
  <si>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</si>
  <si>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</si>
  <si>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</si>
  <si>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</si>
  <si>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</si>
  <si>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</si>
  <si>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</si>
  <si>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</si>
  <si>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</si>
  <si>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</si>
  <si>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</si>
  <si>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</si>
  <si>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</si>
  <si>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</si>
  <si>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</si>
  <si>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</si>
  <si>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</si>
  <si>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</si>
  <si>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</si>
  <si>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</si>
  <si>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</si>
  <si>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</si>
  <si>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</si>
  <si>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</si>
  <si>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</si>
  <si>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</si>
  <si>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</si>
  <si>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</si>
  <si>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</si>
  <si>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</si>
  <si>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</si>
  <si>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</si>
  <si>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</si>
  <si>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</si>
  <si>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</si>
  <si>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</si>
  <si>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</si>
  <si>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</si>
  <si>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</si>
  <si>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</si>
  <si>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</si>
  <si>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</si>
  <si>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</si>
  <si>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</si>
  <si>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</si>
  <si>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</si>
  <si>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</si>
  <si>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</si>
  <si>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</si>
  <si>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</si>
  <si>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</si>
  <si>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</si>
  <si>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</si>
  <si>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</si>
  <si>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</si>
  <si>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</si>
  <si>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</si>
  <si>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</si>
  <si>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</si>
  <si>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</si>
  <si>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</si>
  <si>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</si>
  <si>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</si>
  <si>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</si>
  <si>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</si>
  <si>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</si>
  <si>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</si>
  <si>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</si>
  <si>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</si>
  <si>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</si>
  <si>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</si>
  <si>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</si>
  <si>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</si>
  <si>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</si>
  <si>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</si>
  <si>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</si>
  <si>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</si>
  <si>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</si>
  <si>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</si>
  <si>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</si>
  <si>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</si>
  <si>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</si>
  <si>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</si>
  <si>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</si>
  <si>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</si>
  <si>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</si>
  <si>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</si>
  <si>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</si>
  <si>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</si>
  <si>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</si>
  <si>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</si>
  <si>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</si>
  <si>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</si>
  <si>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</si>
  <si>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</si>
  <si>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</si>
  <si>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</si>
  <si>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</si>
  <si>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</si>
  <si>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</si>
  <si>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</si>
  <si>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</si>
  <si>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</si>
  <si>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</si>
  <si>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</si>
  <si>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</si>
  <si>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</si>
  <si>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</si>
  <si>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</si>
  <si>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</si>
  <si>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</si>
  <si>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</si>
  <si>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</si>
  <si>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</si>
  <si>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</si>
  <si>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</si>
  <si>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</si>
  <si>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</si>
  <si>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</si>
  <si>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</si>
  <si>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</si>
  <si>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</si>
  <si>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</si>
  <si>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</si>
  <si>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</si>
  <si>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</si>
  <si>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</si>
  <si>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</si>
  <si>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</si>
  <si>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</si>
  <si>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</si>
  <si>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</si>
  <si>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</si>
  <si>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</si>
  <si>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</si>
  <si>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</si>
  <si>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</si>
  <si>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</si>
  <si>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</si>
  <si>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</si>
  <si>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</si>
  <si>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</si>
  <si>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</si>
  <si>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</si>
  <si>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</si>
  <si>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</si>
  <si>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</si>
  <si>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</si>
  <si>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</si>
  <si>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</si>
  <si>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</si>
  <si>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</si>
  <si>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</si>
  <si>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</si>
  <si>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</si>
  <si>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</si>
  <si>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</si>
  <si>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</si>
  <si>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</si>
  <si>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</si>
  <si>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</si>
  <si>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</si>
  <si>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</si>
  <si>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</si>
  <si>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</si>
  <si>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</si>
  <si>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</si>
  <si>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</si>
  <si>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</si>
  <si>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</si>
  <si>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</si>
  <si>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</si>
  <si>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</si>
  <si>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</si>
  <si>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</si>
  <si>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</si>
  <si>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</si>
  <si>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</si>
  <si>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</si>
  <si>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</si>
  <si>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</si>
  <si>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</si>
  <si>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</si>
  <si>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</si>
  <si>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</si>
  <si>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</si>
  <si>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</si>
  <si>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</si>
  <si>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</si>
  <si>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</si>
  <si>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</si>
  <si>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</si>
  <si>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</si>
  <si>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</si>
  <si>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</si>
  <si>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</si>
  <si>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</si>
  <si>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</si>
  <si>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</si>
  <si>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</si>
  <si>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</si>
  <si>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</si>
  <si>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</si>
  <si>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</si>
  <si>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</si>
  <si>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</si>
  <si>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</si>
  <si>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</si>
  <si>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</si>
  <si>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</si>
  <si>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</si>
  <si>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</si>
  <si>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</si>
  <si>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</si>
  <si>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</si>
  <si>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</si>
  <si>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</si>
  <si>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</si>
  <si>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</si>
  <si>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</si>
  <si>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</si>
  <si>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</si>
  <si>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</si>
  <si>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</si>
  <si>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</si>
  <si>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</si>
  <si>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</si>
  <si>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</si>
  <si>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</si>
  <si>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</si>
  <si>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</si>
  <si>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</si>
  <si>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</si>
  <si>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</si>
  <si>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</si>
  <si>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</si>
  <si>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</si>
  <si>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</si>
  <si>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</si>
  <si>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</si>
  <si>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</si>
  <si>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</si>
  <si>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</si>
  <si>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</si>
  <si>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</si>
  <si>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</si>
  <si>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</si>
  <si>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</si>
  <si>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</si>
  <si>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</si>
  <si>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</si>
  <si>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</si>
  <si>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</si>
  <si>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</si>
  <si>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</si>
  <si>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</si>
  <si>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</si>
  <si>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</si>
  <si>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</si>
  <si>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</si>
  <si>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</si>
  <si>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</si>
  <si>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</si>
  <si>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</si>
  <si>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</si>
  <si>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</si>
  <si>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</si>
  <si>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</si>
  <si>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</si>
  <si>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</si>
  <si>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</si>
  <si>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</si>
  <si>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</si>
  <si>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</si>
  <si>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</si>
  <si>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</si>
  <si>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</si>
  <si>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</si>
  <si>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</si>
  <si>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</si>
  <si>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</si>
  <si>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</si>
  <si>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</si>
  <si>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</si>
  <si>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</si>
  <si>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</si>
  <si>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</si>
  <si>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</si>
  <si>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</si>
  <si>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</si>
  <si>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</si>
  <si>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</si>
  <si>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</si>
  <si>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</si>
  <si>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</si>
  <si>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</si>
  <si>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</si>
  <si>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</si>
  <si>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</si>
  <si>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</si>
  <si>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</si>
  <si>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</si>
  <si>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</si>
  <si>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</si>
  <si>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</si>
  <si>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</si>
  <si>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</si>
  <si>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</si>
  <si>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</si>
  <si>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</si>
  <si>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</si>
  <si>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</si>
  <si>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</si>
  <si>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</si>
  <si>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</si>
  <si>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</si>
  <si>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</si>
  <si>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</si>
  <si>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</si>
  <si>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</si>
  <si>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</si>
  <si>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</si>
  <si>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</si>
  <si>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</si>
  <si>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</si>
  <si>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</si>
  <si>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</si>
  <si>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</si>
  <si>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</si>
  <si>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</si>
  <si>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</si>
  <si>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</si>
  <si>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</si>
  <si>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</si>
  <si>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</si>
  <si>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</si>
  <si>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</si>
  <si>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</si>
  <si>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</si>
  <si>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</si>
  <si>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</si>
  <si>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</si>
  <si>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</si>
  <si>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</si>
  <si>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</si>
  <si>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</si>
  <si>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</si>
  <si>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</si>
  <si>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</si>
  <si>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</si>
  <si>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</si>
  <si>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</si>
  <si>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</si>
  <si>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</si>
  <si>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</si>
  <si>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</si>
  <si>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</si>
  <si>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</si>
  <si>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</si>
  <si>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</si>
  <si>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</si>
  <si>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</si>
  <si>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</si>
  <si>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</si>
  <si>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</si>
  <si>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</si>
  <si>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</si>
  <si>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</si>
  <si>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</si>
  <si>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</si>
  <si>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</si>
  <si>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</si>
  <si>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</si>
  <si>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</si>
  <si>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</si>
  <si>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</si>
  <si>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</si>
  <si>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</si>
  <si>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</si>
  <si>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</si>
  <si>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</si>
  <si>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</si>
  <si>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</si>
  <si>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</si>
  <si>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</si>
  <si>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</si>
  <si>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</si>
  <si>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</si>
  <si>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</si>
  <si>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</si>
  <si>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</si>
  <si>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</si>
  <si>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</si>
  <si>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</si>
  <si>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</si>
  <si>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</si>
  <si>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</si>
  <si>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</si>
  <si>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</si>
  <si>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</si>
  <si>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</si>
  <si>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</si>
  <si>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</si>
  <si>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</si>
  <si>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</si>
  <si>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</si>
  <si>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</si>
  <si>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</si>
  <si>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</si>
  <si>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</si>
  <si>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</si>
  <si>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</si>
  <si>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</si>
  <si>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</si>
  <si>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</si>
  <si>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</si>
  <si>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</si>
  <si>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</si>
  <si>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</si>
  <si>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</si>
  <si>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</si>
  <si>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</si>
  <si>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</si>
  <si>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</si>
  <si>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</si>
  <si>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</si>
  <si>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</si>
  <si>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</si>
  <si>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</si>
  <si>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</si>
  <si>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</si>
  <si>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</si>
  <si>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</si>
  <si>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</si>
  <si>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</si>
  <si>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</si>
  <si>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</si>
  <si>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</si>
  <si>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</si>
  <si>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</si>
  <si>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</si>
  <si>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</si>
  <si>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</si>
  <si>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</si>
  <si>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</si>
  <si>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</si>
  <si>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</si>
  <si>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</si>
  <si>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</si>
  <si>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</si>
  <si>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</si>
  <si>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</si>
  <si>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</si>
  <si>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</si>
  <si>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</si>
  <si>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</si>
  <si>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</si>
  <si>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</si>
  <si>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</si>
  <si>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</si>
  <si>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</si>
  <si>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</si>
  <si>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</si>
  <si>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</si>
  <si>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</si>
  <si>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</si>
  <si>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</si>
  <si>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</si>
  <si>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</si>
  <si>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</si>
  <si>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</si>
  <si>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</si>
  <si>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</si>
  <si>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</si>
  <si>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</si>
  <si>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</si>
  <si>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</si>
  <si>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</si>
  <si>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</si>
  <si>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</si>
  <si>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</si>
  <si>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</si>
  <si>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</si>
  <si>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</si>
  <si>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</si>
  <si>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</si>
  <si>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</si>
  <si>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</si>
  <si>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</si>
  <si>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</si>
  <si>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</si>
  <si>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</si>
  <si>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</si>
  <si>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</si>
  <si>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</si>
  <si>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</si>
  <si>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</si>
  <si>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</si>
  <si>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</si>
  <si>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</si>
  <si>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</si>
  <si>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</si>
  <si>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</si>
  <si>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</si>
  <si>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</si>
  <si>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</si>
  <si>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</si>
  <si>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</si>
  <si>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</si>
  <si>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</si>
  <si>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</si>
  <si>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</si>
  <si>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</si>
  <si>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</si>
  <si>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</si>
  <si>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</si>
  <si>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</si>
  <si>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</si>
  <si>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</si>
  <si>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</si>
  <si>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</si>
  <si>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</si>
  <si>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</si>
  <si>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</si>
  <si>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Part profit of Rs.33/-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</si>
  <si>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</si>
  <si>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</si>
  <si>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</si>
  <si>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</si>
  <si>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</si>
  <si>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</si>
  <si>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</si>
  <si>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</si>
  <si>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</si>
  <si>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</si>
  <si>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</si>
  <si>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</si>
  <si>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</si>
  <si>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</si>
  <si>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</si>
  <si>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1265-1275</t>
  </si>
  <si>
    <t>1400-1450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</si>
  <si>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</si>
  <si>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</si>
  <si>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</si>
  <si>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</si>
  <si>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</si>
  <si>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</si>
  <si>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</si>
  <si>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181-183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</si>
  <si>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</si>
  <si>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</si>
  <si>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</si>
  <si>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</si>
  <si>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</si>
  <si>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</si>
  <si>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</si>
  <si>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</si>
  <si>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</si>
  <si>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</si>
  <si>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</si>
  <si>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</si>
  <si>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</si>
  <si>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</si>
  <si>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1780-1785</t>
  </si>
  <si>
    <t>ALPHA LEON ENTERPRISES LLP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</si>
  <si>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</si>
  <si>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</si>
  <si>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</si>
  <si>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</si>
  <si>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</si>
  <si>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</si>
  <si>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</si>
  <si>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</si>
  <si>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</si>
  <si>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</si>
  <si>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</si>
  <si>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</si>
  <si>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</si>
  <si>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</si>
  <si>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</si>
  <si>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</si>
  <si>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</si>
  <si>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</si>
  <si>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</si>
  <si>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</si>
  <si>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</si>
  <si>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</si>
  <si>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</si>
  <si>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</si>
  <si>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</si>
  <si>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</si>
  <si>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</si>
  <si>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</si>
  <si>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</si>
  <si>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</si>
  <si>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</si>
  <si>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</si>
  <si>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</si>
  <si>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</si>
  <si>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SSPNFIN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</si>
  <si>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</si>
  <si>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</si>
  <si>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</si>
  <si>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</si>
  <si>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</si>
  <si>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</si>
  <si>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</si>
  <si>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</si>
  <si>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</si>
  <si>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</si>
  <si>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</si>
  <si>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</si>
  <si>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</si>
  <si>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</si>
  <si>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KDLL</t>
  </si>
  <si>
    <t>TEJPAL SINGH</t>
  </si>
  <si>
    <t>ASHOK KUMAR SINGH</t>
  </si>
  <si>
    <t>NK SECURITIES RESEARCH PRIVATE LIMITED</t>
  </si>
  <si>
    <t>HDFC MUTUAL FUND</t>
  </si>
  <si>
    <t>VMARCIND</t>
  </si>
  <si>
    <t>V Marc India Limited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</si>
  <si>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</si>
  <si>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</si>
  <si>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</si>
  <si>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</si>
  <si>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</si>
  <si>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</si>
  <si>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</si>
  <si>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</si>
  <si>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</si>
  <si>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</si>
  <si>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AUROLAB</t>
  </si>
  <si>
    <t>JAYSHREE VINOD SHAH</t>
  </si>
  <si>
    <t>MBL &amp; COMPANY LIMITED</t>
  </si>
  <si>
    <t>HRTI PRIVATE LIMITED</t>
  </si>
  <si>
    <t>JAYKAY</t>
  </si>
  <si>
    <t>RITU JHUNJHUNWALA</t>
  </si>
  <si>
    <t>MAYUKH</t>
  </si>
  <si>
    <t>DEVDUTTA BHASKAR GANGAWANWALE</t>
  </si>
  <si>
    <t>ORGCOAT</t>
  </si>
  <si>
    <t>DIPAK KANAYALAL SHAH</t>
  </si>
  <si>
    <t>RHEA DIPAK SHAH</t>
  </si>
  <si>
    <t>PRIMAGR</t>
  </si>
  <si>
    <t>CHARTERED HOLDINGS INDIA PRIVATE LIMITED</t>
  </si>
  <si>
    <t>REMLIFE</t>
  </si>
  <si>
    <t>LALITABEN DIPAKBHAI MODH</t>
  </si>
  <si>
    <t>SIDDHARTH CHIMANLAL SHAH .</t>
  </si>
  <si>
    <t>SADHNA</t>
  </si>
  <si>
    <t>GAURAV GUPTA</t>
  </si>
  <si>
    <t>ANGAD DEEP SINGH</t>
  </si>
  <si>
    <t>SAREL</t>
  </si>
  <si>
    <t>SICAL</t>
  </si>
  <si>
    <t>VARSHA SHARAD SHAH</t>
  </si>
  <si>
    <t>SMRUTHIORG</t>
  </si>
  <si>
    <t>MANISHKUMARGOYAL</t>
  </si>
  <si>
    <t>SUMAN PARMANAND SINGH</t>
  </si>
  <si>
    <t>CHANDA SONI</t>
  </si>
  <si>
    <t>SMALLCAP WORLD FUND INC</t>
  </si>
  <si>
    <t>Brigade Enterprises Limit</t>
  </si>
  <si>
    <t>VANGUARD FUNDS PUBLIC LIMITED COMPANY VANGUARD FTSE ALL WORLD ETF</t>
  </si>
  <si>
    <t>Gujarat Alkalies &amp; Chem</t>
  </si>
  <si>
    <t>JBFIND</t>
  </si>
  <si>
    <t>JBFIndustries Ltd</t>
  </si>
  <si>
    <t>BHARATH CHAMPALAL JAIN</t>
  </si>
  <si>
    <t>MAJESCO</t>
  </si>
  <si>
    <t>Majesco Limited</t>
  </si>
  <si>
    <t>RAJASTHAN GLOBAL SECURITIES PVT LTD</t>
  </si>
  <si>
    <t>NBVENTURES</t>
  </si>
  <si>
    <t>Nava Bharat Ventures Ltd.</t>
  </si>
  <si>
    <t>NAVA BHARAT VENTURES LIMITED</t>
  </si>
  <si>
    <t>ORIENTALTL</t>
  </si>
  <si>
    <t>Oriental Trimex Limited</t>
  </si>
  <si>
    <t>SHAH SHARAD KANAYALAL</t>
  </si>
  <si>
    <t>Strides Pharma ScienceLtd</t>
  </si>
  <si>
    <t>PRIJESH ARUNKUMAR KURANI</t>
  </si>
  <si>
    <t>KDDL-RE</t>
  </si>
  <si>
    <t>KDDL RE</t>
  </si>
  <si>
    <t>PARAM CAPITAL RESEARCH  PVT LTD</t>
  </si>
  <si>
    <t>SPMLINFRA</t>
  </si>
  <si>
    <t>SPML Infra Limited</t>
  </si>
  <si>
    <t>CANARA BANK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</si>
</sst>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72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5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6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70" fontId="7" fillId="45" borderId="35" xfId="0" applyNumberFormat="1" applyFont="1" applyFill="1" applyBorder="1" applyAlignment="1">
      <alignment horizontal="center" vertical="center"/>
    </xf>
    <xf numFmtId="164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1" fontId="46" fillId="2" borderId="35" xfId="0" applyNumberFormat="1" applyFont="1" applyFill="1" applyBorder="1" applyAlignment="1">
      <alignment horizontal="center" vertical="center"/>
    </xf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164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164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5" fontId="46" fillId="45" borderId="36" xfId="0" applyNumberFormat="1" applyFont="1" applyFill="1" applyBorder="1" applyAlignment="1">
      <alignment horizontal="center" vertical="center"/>
    </xf>
    <xf numFmtId="165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164" fontId="7" fillId="45" borderId="36" xfId="160" applyFont="1" applyFill="1" applyBorder="1" applyAlignment="1">
      <alignment horizontal="center" vertical="center"/>
    </xf>
    <xf numFmtId="164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3" sqref="B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44299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9" sqref="E19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44299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49" t="s">
        <v>16</v>
      </c>
      <c r="B9" s="551" t="s">
        <v>17</v>
      </c>
      <c r="C9" s="551" t="s">
        <v>18</v>
      </c>
      <c r="D9" s="551" t="s">
        <v>832</v>
      </c>
      <c r="E9" s="260" t="s">
        <v>19</v>
      </c>
      <c r="F9" s="260" t="s">
        <v>20</v>
      </c>
      <c r="G9" s="546" t="s">
        <v>21</v>
      </c>
      <c r="H9" s="547"/>
      <c r="I9" s="548"/>
      <c r="J9" s="546" t="s">
        <v>22</v>
      </c>
      <c r="K9" s="547"/>
      <c r="L9" s="548"/>
      <c r="M9" s="260"/>
      <c r="N9" s="267"/>
      <c r="O9" s="267"/>
      <c r="P9" s="267"/>
    </row>
    <row r="10" spans="1:16" ht="59.25" customHeight="1">
      <c r="A10" s="550"/>
      <c r="B10" s="552" t="s">
        <v>17</v>
      </c>
      <c r="C10" s="552"/>
      <c r="D10" s="552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30869.25</v>
      </c>
      <c r="F11" s="284">
        <v>31126.416666666668</v>
      </c>
      <c r="G11" s="296">
        <v>30352.833333333336</v>
      </c>
      <c r="H11" s="296">
        <v>29836.416666666668</v>
      </c>
      <c r="I11" s="296">
        <v>29062.833333333336</v>
      </c>
      <c r="J11" s="296">
        <v>31642.833333333336</v>
      </c>
      <c r="K11" s="296">
        <v>32416.416666666672</v>
      </c>
      <c r="L11" s="296">
        <v>32932.833333333336</v>
      </c>
      <c r="M11" s="283">
        <v>31900</v>
      </c>
      <c r="N11" s="283">
        <v>30610</v>
      </c>
      <c r="O11" s="463">
        <v>1970400</v>
      </c>
      <c r="P11" s="464">
        <v>4.6790538297052847E-2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14343.25</v>
      </c>
      <c r="F12" s="297">
        <v>14438.316666666666</v>
      </c>
      <c r="G12" s="298">
        <v>14186.933333333331</v>
      </c>
      <c r="H12" s="298">
        <v>14030.616666666665</v>
      </c>
      <c r="I12" s="298">
        <v>13779.23333333333</v>
      </c>
      <c r="J12" s="298">
        <v>14594.633333333331</v>
      </c>
      <c r="K12" s="298">
        <v>14846.016666666666</v>
      </c>
      <c r="L12" s="298">
        <v>15002.333333333332</v>
      </c>
      <c r="M12" s="285">
        <v>14689.7</v>
      </c>
      <c r="N12" s="285">
        <v>14282</v>
      </c>
      <c r="O12" s="300">
        <v>12391500</v>
      </c>
      <c r="P12" s="301">
        <v>-2.4693743245446146E-3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14748.4</v>
      </c>
      <c r="F13" s="425">
        <v>14849.949999999999</v>
      </c>
      <c r="G13" s="426">
        <v>14525.499999999998</v>
      </c>
      <c r="H13" s="426">
        <v>14302.599999999999</v>
      </c>
      <c r="I13" s="426">
        <v>13978.149999999998</v>
      </c>
      <c r="J13" s="426">
        <v>15072.849999999999</v>
      </c>
      <c r="K13" s="426">
        <v>15397.3</v>
      </c>
      <c r="L13" s="426">
        <v>15620.199999999999</v>
      </c>
      <c r="M13" s="427">
        <v>15174.4</v>
      </c>
      <c r="N13" s="427">
        <v>14627.05</v>
      </c>
      <c r="O13" s="428">
        <v>21400</v>
      </c>
      <c r="P13" s="429">
        <v>0.22988505747126436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1347.6</v>
      </c>
      <c r="F14" s="297">
        <v>1363.9333333333334</v>
      </c>
      <c r="G14" s="298">
        <v>1313.8666666666668</v>
      </c>
      <c r="H14" s="298">
        <v>1280.1333333333334</v>
      </c>
      <c r="I14" s="298">
        <v>1230.0666666666668</v>
      </c>
      <c r="J14" s="298">
        <v>1397.6666666666667</v>
      </c>
      <c r="K14" s="298">
        <v>1447.7333333333333</v>
      </c>
      <c r="L14" s="298">
        <v>1481.4666666666667</v>
      </c>
      <c r="M14" s="285">
        <v>1414</v>
      </c>
      <c r="N14" s="285">
        <v>1330.2</v>
      </c>
      <c r="O14" s="300">
        <v>445400</v>
      </c>
      <c r="P14" s="301">
        <v>-9.9656357388316158E-2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1887.6</v>
      </c>
      <c r="F15" s="297">
        <v>1899.6000000000001</v>
      </c>
      <c r="G15" s="298">
        <v>1856.0000000000002</v>
      </c>
      <c r="H15" s="298">
        <v>1824.4</v>
      </c>
      <c r="I15" s="298">
        <v>1780.8000000000002</v>
      </c>
      <c r="J15" s="298">
        <v>1931.2000000000003</v>
      </c>
      <c r="K15" s="298">
        <v>1974.8000000000002</v>
      </c>
      <c r="L15" s="298">
        <v>2006.4000000000003</v>
      </c>
      <c r="M15" s="285">
        <v>1943.2</v>
      </c>
      <c r="N15" s="285">
        <v>1868</v>
      </c>
      <c r="O15" s="300">
        <v>2800000</v>
      </c>
      <c r="P15" s="301">
        <v>-3.6476256022023403E-2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1078.4000000000001</v>
      </c>
      <c r="F16" s="297">
        <v>1105.8333333333333</v>
      </c>
      <c r="G16" s="298">
        <v>1040.0666666666666</v>
      </c>
      <c r="H16" s="298">
        <v>1001.7333333333333</v>
      </c>
      <c r="I16" s="298">
        <v>935.9666666666667</v>
      </c>
      <c r="J16" s="298">
        <v>1144.1666666666665</v>
      </c>
      <c r="K16" s="298">
        <v>1209.9333333333334</v>
      </c>
      <c r="L16" s="298">
        <v>1248.2666666666664</v>
      </c>
      <c r="M16" s="285">
        <v>1171.5999999999999</v>
      </c>
      <c r="N16" s="285">
        <v>1067.5</v>
      </c>
      <c r="O16" s="300">
        <v>17538000</v>
      </c>
      <c r="P16" s="301">
        <v>-1.0717509025270758E-2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749.15</v>
      </c>
      <c r="F17" s="297">
        <v>767.20000000000016</v>
      </c>
      <c r="G17" s="298">
        <v>720.15000000000032</v>
      </c>
      <c r="H17" s="298">
        <v>691.1500000000002</v>
      </c>
      <c r="I17" s="298">
        <v>644.10000000000036</v>
      </c>
      <c r="J17" s="298">
        <v>796.20000000000027</v>
      </c>
      <c r="K17" s="298">
        <v>843.25000000000023</v>
      </c>
      <c r="L17" s="298">
        <v>872.25000000000023</v>
      </c>
      <c r="M17" s="285">
        <v>814.25</v>
      </c>
      <c r="N17" s="285">
        <v>738.2</v>
      </c>
      <c r="O17" s="300">
        <v>64350000</v>
      </c>
      <c r="P17" s="301">
        <v>-1.9503275940880693E-2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2755.2</v>
      </c>
      <c r="F18" s="297">
        <v>2795.1</v>
      </c>
      <c r="G18" s="298">
        <v>2692.2</v>
      </c>
      <c r="H18" s="298">
        <v>2629.2</v>
      </c>
      <c r="I18" s="298">
        <v>2526.2999999999997</v>
      </c>
      <c r="J18" s="298">
        <v>2858.1</v>
      </c>
      <c r="K18" s="298">
        <v>2961.0000000000005</v>
      </c>
      <c r="L18" s="298">
        <v>3024</v>
      </c>
      <c r="M18" s="285">
        <v>2898</v>
      </c>
      <c r="N18" s="285">
        <v>2732.1</v>
      </c>
      <c r="O18" s="300">
        <v>312800</v>
      </c>
      <c r="P18" s="301">
        <v>3.8510911424903724E-3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801.8</v>
      </c>
      <c r="F19" s="297">
        <v>805.65</v>
      </c>
      <c r="G19" s="298">
        <v>793.3</v>
      </c>
      <c r="H19" s="298">
        <v>784.8</v>
      </c>
      <c r="I19" s="298">
        <v>772.44999999999993</v>
      </c>
      <c r="J19" s="298">
        <v>814.15</v>
      </c>
      <c r="K19" s="298">
        <v>826.50000000000011</v>
      </c>
      <c r="L19" s="298">
        <v>835</v>
      </c>
      <c r="M19" s="285">
        <v>818</v>
      </c>
      <c r="N19" s="285">
        <v>797.15</v>
      </c>
      <c r="O19" s="300">
        <v>4029000</v>
      </c>
      <c r="P19" s="301">
        <v>-7.6975945017182135E-2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305.5</v>
      </c>
      <c r="F20" s="297">
        <v>306.2</v>
      </c>
      <c r="G20" s="298">
        <v>299.75</v>
      </c>
      <c r="H20" s="298">
        <v>294</v>
      </c>
      <c r="I20" s="298">
        <v>287.55</v>
      </c>
      <c r="J20" s="298">
        <v>311.95</v>
      </c>
      <c r="K20" s="298">
        <v>318.39999999999992</v>
      </c>
      <c r="L20" s="298">
        <v>324.14999999999998</v>
      </c>
      <c r="M20" s="285">
        <v>312.64999999999998</v>
      </c>
      <c r="N20" s="285">
        <v>300.45</v>
      </c>
      <c r="O20" s="300">
        <v>16758000</v>
      </c>
      <c r="P20" s="301">
        <v>-6.3380281690140844E-2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962.65</v>
      </c>
      <c r="F21" s="297">
        <v>982.08333333333337</v>
      </c>
      <c r="G21" s="298">
        <v>937.16666666666674</v>
      </c>
      <c r="H21" s="298">
        <v>911.68333333333339</v>
      </c>
      <c r="I21" s="298">
        <v>866.76666666666677</v>
      </c>
      <c r="J21" s="298">
        <v>1007.5666666666667</v>
      </c>
      <c r="K21" s="298">
        <v>1052.4833333333336</v>
      </c>
      <c r="L21" s="298">
        <v>1077.9666666666667</v>
      </c>
      <c r="M21" s="285">
        <v>1027</v>
      </c>
      <c r="N21" s="285">
        <v>956.6</v>
      </c>
      <c r="O21" s="300">
        <v>1059300</v>
      </c>
      <c r="P21" s="301">
        <v>-4.0358744394618833E-2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3016.95</v>
      </c>
      <c r="F22" s="297">
        <v>3048.4166666666665</v>
      </c>
      <c r="G22" s="298">
        <v>2962.1333333333332</v>
      </c>
      <c r="H22" s="298">
        <v>2907.3166666666666</v>
      </c>
      <c r="I22" s="298">
        <v>2821.0333333333333</v>
      </c>
      <c r="J22" s="298">
        <v>3103.2333333333331</v>
      </c>
      <c r="K22" s="298">
        <v>3189.5166666666669</v>
      </c>
      <c r="L22" s="298">
        <v>3244.333333333333</v>
      </c>
      <c r="M22" s="285">
        <v>3134.7</v>
      </c>
      <c r="N22" s="285">
        <v>2993.6</v>
      </c>
      <c r="O22" s="300">
        <v>1994000</v>
      </c>
      <c r="P22" s="301">
        <v>4.7268907563025209E-2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204.05</v>
      </c>
      <c r="F23" s="297">
        <v>209.19999999999996</v>
      </c>
      <c r="G23" s="298">
        <v>197.54999999999993</v>
      </c>
      <c r="H23" s="298">
        <v>191.04999999999995</v>
      </c>
      <c r="I23" s="298">
        <v>179.39999999999992</v>
      </c>
      <c r="J23" s="298">
        <v>215.69999999999993</v>
      </c>
      <c r="K23" s="298">
        <v>227.34999999999997</v>
      </c>
      <c r="L23" s="298">
        <v>233.84999999999994</v>
      </c>
      <c r="M23" s="285">
        <v>220.85</v>
      </c>
      <c r="N23" s="285">
        <v>202.7</v>
      </c>
      <c r="O23" s="300">
        <v>11965000</v>
      </c>
      <c r="P23" s="301">
        <v>2.7038626609442059E-2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112.3</v>
      </c>
      <c r="F24" s="297">
        <v>113.60000000000001</v>
      </c>
      <c r="G24" s="298">
        <v>109.50000000000001</v>
      </c>
      <c r="H24" s="298">
        <v>106.7</v>
      </c>
      <c r="I24" s="298">
        <v>102.60000000000001</v>
      </c>
      <c r="J24" s="298">
        <v>116.40000000000002</v>
      </c>
      <c r="K24" s="298">
        <v>120.50000000000001</v>
      </c>
      <c r="L24" s="298">
        <v>123.30000000000003</v>
      </c>
      <c r="M24" s="285">
        <v>117.7</v>
      </c>
      <c r="N24" s="285">
        <v>110.8</v>
      </c>
      <c r="O24" s="300">
        <v>41931000</v>
      </c>
      <c r="P24" s="301">
        <v>2.1510002151000217E-3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2604.1999999999998</v>
      </c>
      <c r="F25" s="297">
        <v>2596.3833333333332</v>
      </c>
      <c r="G25" s="298">
        <v>2575.8166666666666</v>
      </c>
      <c r="H25" s="298">
        <v>2547.4333333333334</v>
      </c>
      <c r="I25" s="298">
        <v>2526.8666666666668</v>
      </c>
      <c r="J25" s="298">
        <v>2624.7666666666664</v>
      </c>
      <c r="K25" s="298">
        <v>2645.333333333333</v>
      </c>
      <c r="L25" s="298">
        <v>2673.7166666666662</v>
      </c>
      <c r="M25" s="285">
        <v>2616.9499999999998</v>
      </c>
      <c r="N25" s="285">
        <v>2568</v>
      </c>
      <c r="O25" s="300">
        <v>4780500</v>
      </c>
      <c r="P25" s="301">
        <v>-5.5031726264602975E-2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1080.2</v>
      </c>
      <c r="F26" s="297">
        <v>1092</v>
      </c>
      <c r="G26" s="298">
        <v>1017</v>
      </c>
      <c r="H26" s="298">
        <v>953.8</v>
      </c>
      <c r="I26" s="298">
        <v>878.8</v>
      </c>
      <c r="J26" s="298">
        <v>1155.2</v>
      </c>
      <c r="K26" s="298">
        <v>1230.2</v>
      </c>
      <c r="L26" s="298">
        <v>1293.4000000000001</v>
      </c>
      <c r="M26" s="285">
        <v>1167</v>
      </c>
      <c r="N26" s="285">
        <v>1028.8</v>
      </c>
      <c r="O26" s="300">
        <v>2416000</v>
      </c>
      <c r="P26" s="301">
        <v>-2.2713194301053068E-3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915.85</v>
      </c>
      <c r="F27" s="297">
        <v>926.71666666666658</v>
      </c>
      <c r="G27" s="298">
        <v>899.43333333333317</v>
      </c>
      <c r="H27" s="298">
        <v>883.01666666666654</v>
      </c>
      <c r="I27" s="298">
        <v>855.73333333333312</v>
      </c>
      <c r="J27" s="298">
        <v>943.13333333333321</v>
      </c>
      <c r="K27" s="298">
        <v>970.41666666666674</v>
      </c>
      <c r="L27" s="298">
        <v>986.83333333333326</v>
      </c>
      <c r="M27" s="285">
        <v>954</v>
      </c>
      <c r="N27" s="285">
        <v>910.3</v>
      </c>
      <c r="O27" s="300">
        <v>8871850</v>
      </c>
      <c r="P27" s="301">
        <v>-5.693360049747806E-2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637.35</v>
      </c>
      <c r="F28" s="297">
        <v>640.68333333333339</v>
      </c>
      <c r="G28" s="298">
        <v>624.91666666666674</v>
      </c>
      <c r="H28" s="298">
        <v>612.48333333333335</v>
      </c>
      <c r="I28" s="298">
        <v>596.7166666666667</v>
      </c>
      <c r="J28" s="298">
        <v>653.11666666666679</v>
      </c>
      <c r="K28" s="298">
        <v>668.88333333333344</v>
      </c>
      <c r="L28" s="298">
        <v>681.31666666666683</v>
      </c>
      <c r="M28" s="285">
        <v>656.45</v>
      </c>
      <c r="N28" s="285">
        <v>628.25</v>
      </c>
      <c r="O28" s="300">
        <v>42158400</v>
      </c>
      <c r="P28" s="301">
        <v>-1.4557796415247818E-2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3552.7</v>
      </c>
      <c r="F29" s="297">
        <v>3553.7833333333333</v>
      </c>
      <c r="G29" s="298">
        <v>3493.0166666666664</v>
      </c>
      <c r="H29" s="298">
        <v>3433.333333333333</v>
      </c>
      <c r="I29" s="298">
        <v>3372.5666666666662</v>
      </c>
      <c r="J29" s="298">
        <v>3613.4666666666667</v>
      </c>
      <c r="K29" s="298">
        <v>3674.233333333334</v>
      </c>
      <c r="L29" s="298">
        <v>3733.916666666667</v>
      </c>
      <c r="M29" s="285">
        <v>3614.55</v>
      </c>
      <c r="N29" s="285">
        <v>3494.1</v>
      </c>
      <c r="O29" s="300">
        <v>1998000</v>
      </c>
      <c r="P29" s="301">
        <v>-6.7114093959731542E-3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9167.4500000000007</v>
      </c>
      <c r="F30" s="297">
        <v>9217.5666666666675</v>
      </c>
      <c r="G30" s="298">
        <v>8979.883333333335</v>
      </c>
      <c r="H30" s="298">
        <v>8792.3166666666675</v>
      </c>
      <c r="I30" s="298">
        <v>8554.633333333335</v>
      </c>
      <c r="J30" s="298">
        <v>9405.133333333335</v>
      </c>
      <c r="K30" s="298">
        <v>9642.8166666666657</v>
      </c>
      <c r="L30" s="298">
        <v>9830.383333333335</v>
      </c>
      <c r="M30" s="285">
        <v>9455.25</v>
      </c>
      <c r="N30" s="285">
        <v>9030</v>
      </c>
      <c r="O30" s="300">
        <v>559375</v>
      </c>
      <c r="P30" s="301">
        <v>3.1383097960098632E-3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4523.3999999999996</v>
      </c>
      <c r="F31" s="297">
        <v>4561.4999999999991</v>
      </c>
      <c r="G31" s="298">
        <v>4375.5499999999984</v>
      </c>
      <c r="H31" s="298">
        <v>4227.6999999999989</v>
      </c>
      <c r="I31" s="298">
        <v>4041.7499999999982</v>
      </c>
      <c r="J31" s="298">
        <v>4709.3499999999985</v>
      </c>
      <c r="K31" s="298">
        <v>4895.2999999999993</v>
      </c>
      <c r="L31" s="298">
        <v>5043.1499999999987</v>
      </c>
      <c r="M31" s="285">
        <v>4747.45</v>
      </c>
      <c r="N31" s="285">
        <v>4413.6499999999996</v>
      </c>
      <c r="O31" s="300">
        <v>4273250</v>
      </c>
      <c r="P31" s="301">
        <v>4.9100840851899585E-2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1609.85</v>
      </c>
      <c r="F32" s="297">
        <v>1603.1833333333334</v>
      </c>
      <c r="G32" s="298">
        <v>1563.6666666666667</v>
      </c>
      <c r="H32" s="298">
        <v>1517.4833333333333</v>
      </c>
      <c r="I32" s="298">
        <v>1477.9666666666667</v>
      </c>
      <c r="J32" s="298">
        <v>1649.3666666666668</v>
      </c>
      <c r="K32" s="298">
        <v>1688.8833333333332</v>
      </c>
      <c r="L32" s="298">
        <v>1735.0666666666668</v>
      </c>
      <c r="M32" s="285">
        <v>1642.7</v>
      </c>
      <c r="N32" s="285">
        <v>1557</v>
      </c>
      <c r="O32" s="300">
        <v>1630000</v>
      </c>
      <c r="P32" s="301">
        <v>1.3933814381686987E-2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328.9</v>
      </c>
      <c r="F33" s="297">
        <v>331.73333333333335</v>
      </c>
      <c r="G33" s="298">
        <v>313.16666666666669</v>
      </c>
      <c r="H33" s="298">
        <v>297.43333333333334</v>
      </c>
      <c r="I33" s="298">
        <v>278.86666666666667</v>
      </c>
      <c r="J33" s="298">
        <v>347.4666666666667</v>
      </c>
      <c r="K33" s="298">
        <v>366.0333333333333</v>
      </c>
      <c r="L33" s="298">
        <v>381.76666666666671</v>
      </c>
      <c r="M33" s="285">
        <v>350.3</v>
      </c>
      <c r="N33" s="285">
        <v>316</v>
      </c>
      <c r="O33" s="300">
        <v>17172000</v>
      </c>
      <c r="P33" s="301">
        <v>3.1239865960436708E-2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66.349999999999994</v>
      </c>
      <c r="F34" s="297">
        <v>67.683333333333337</v>
      </c>
      <c r="G34" s="298">
        <v>62.916666666666671</v>
      </c>
      <c r="H34" s="298">
        <v>59.483333333333334</v>
      </c>
      <c r="I34" s="298">
        <v>54.716666666666669</v>
      </c>
      <c r="J34" s="298">
        <v>71.116666666666674</v>
      </c>
      <c r="K34" s="298">
        <v>75.883333333333326</v>
      </c>
      <c r="L34" s="298">
        <v>79.316666666666677</v>
      </c>
      <c r="M34" s="285">
        <v>72.45</v>
      </c>
      <c r="N34" s="285">
        <v>64.25</v>
      </c>
      <c r="O34" s="300">
        <v>125318700</v>
      </c>
      <c r="P34" s="301">
        <v>-1.6888480954566316E-2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1307.25</v>
      </c>
      <c r="F35" s="297">
        <v>1330.5166666666667</v>
      </c>
      <c r="G35" s="298">
        <v>1275.0333333333333</v>
      </c>
      <c r="H35" s="298">
        <v>1242.8166666666666</v>
      </c>
      <c r="I35" s="298">
        <v>1187.3333333333333</v>
      </c>
      <c r="J35" s="298">
        <v>1362.7333333333333</v>
      </c>
      <c r="K35" s="298">
        <v>1418.2166666666665</v>
      </c>
      <c r="L35" s="298">
        <v>1450.4333333333334</v>
      </c>
      <c r="M35" s="285">
        <v>1386</v>
      </c>
      <c r="N35" s="285">
        <v>1298.3</v>
      </c>
      <c r="O35" s="300">
        <v>1807300</v>
      </c>
      <c r="P35" s="301">
        <v>-1.9397194867203819E-2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122</v>
      </c>
      <c r="F36" s="297">
        <v>124.5</v>
      </c>
      <c r="G36" s="298">
        <v>118.4</v>
      </c>
      <c r="H36" s="298">
        <v>114.80000000000001</v>
      </c>
      <c r="I36" s="298">
        <v>108.70000000000002</v>
      </c>
      <c r="J36" s="298">
        <v>128.1</v>
      </c>
      <c r="K36" s="298">
        <v>134.19999999999999</v>
      </c>
      <c r="L36" s="298">
        <v>137.79999999999998</v>
      </c>
      <c r="M36" s="285">
        <v>130.6</v>
      </c>
      <c r="N36" s="285">
        <v>120.9</v>
      </c>
      <c r="O36" s="300">
        <v>43107200</v>
      </c>
      <c r="P36" s="301">
        <v>-2.3415977961432508E-2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730.35</v>
      </c>
      <c r="F37" s="297">
        <v>730.95000000000016</v>
      </c>
      <c r="G37" s="298">
        <v>714.95000000000027</v>
      </c>
      <c r="H37" s="298">
        <v>699.55000000000007</v>
      </c>
      <c r="I37" s="298">
        <v>683.55000000000018</v>
      </c>
      <c r="J37" s="298">
        <v>746.35000000000036</v>
      </c>
      <c r="K37" s="298">
        <v>762.35000000000014</v>
      </c>
      <c r="L37" s="298">
        <v>777.75000000000045</v>
      </c>
      <c r="M37" s="285">
        <v>746.95</v>
      </c>
      <c r="N37" s="285">
        <v>715.55</v>
      </c>
      <c r="O37" s="300">
        <v>3028300</v>
      </c>
      <c r="P37" s="301">
        <v>-3.7749038797623209E-2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581.1</v>
      </c>
      <c r="F38" s="297">
        <v>585.7166666666667</v>
      </c>
      <c r="G38" s="298">
        <v>571.38333333333344</v>
      </c>
      <c r="H38" s="298">
        <v>561.66666666666674</v>
      </c>
      <c r="I38" s="298">
        <v>547.33333333333348</v>
      </c>
      <c r="J38" s="298">
        <v>595.43333333333339</v>
      </c>
      <c r="K38" s="298">
        <v>609.76666666666665</v>
      </c>
      <c r="L38" s="298">
        <v>619.48333333333335</v>
      </c>
      <c r="M38" s="285">
        <v>600.04999999999995</v>
      </c>
      <c r="N38" s="285">
        <v>576</v>
      </c>
      <c r="O38" s="300">
        <v>5361000</v>
      </c>
      <c r="P38" s="301">
        <v>-3.7176724137931036E-2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523.45000000000005</v>
      </c>
      <c r="F39" s="297">
        <v>528.26666666666677</v>
      </c>
      <c r="G39" s="298">
        <v>514.78333333333353</v>
      </c>
      <c r="H39" s="298">
        <v>506.11666666666679</v>
      </c>
      <c r="I39" s="298">
        <v>492.63333333333355</v>
      </c>
      <c r="J39" s="298">
        <v>536.93333333333351</v>
      </c>
      <c r="K39" s="298">
        <v>550.41666666666686</v>
      </c>
      <c r="L39" s="298">
        <v>559.08333333333348</v>
      </c>
      <c r="M39" s="285">
        <v>541.75</v>
      </c>
      <c r="N39" s="285">
        <v>519.6</v>
      </c>
      <c r="O39" s="300">
        <v>96255702</v>
      </c>
      <c r="P39" s="301">
        <v>-1.8367154318074563E-2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45.1</v>
      </c>
      <c r="F40" s="297">
        <v>46.516666666666673</v>
      </c>
      <c r="G40" s="298">
        <v>42.933333333333344</v>
      </c>
      <c r="H40" s="298">
        <v>40.766666666666673</v>
      </c>
      <c r="I40" s="298">
        <v>37.183333333333344</v>
      </c>
      <c r="J40" s="298">
        <v>48.683333333333344</v>
      </c>
      <c r="K40" s="298">
        <v>52.266666666666673</v>
      </c>
      <c r="L40" s="298">
        <v>54.433333333333344</v>
      </c>
      <c r="M40" s="285">
        <v>50.1</v>
      </c>
      <c r="N40" s="285">
        <v>44.35</v>
      </c>
      <c r="O40" s="300">
        <v>105399000</v>
      </c>
      <c r="P40" s="301">
        <v>-4.5454545454545456E-2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405.8</v>
      </c>
      <c r="F41" s="297">
        <v>410.13333333333338</v>
      </c>
      <c r="G41" s="298">
        <v>397.91666666666674</v>
      </c>
      <c r="H41" s="298">
        <v>390.03333333333336</v>
      </c>
      <c r="I41" s="298">
        <v>377.81666666666672</v>
      </c>
      <c r="J41" s="298">
        <v>418.01666666666677</v>
      </c>
      <c r="K41" s="298">
        <v>430.23333333333335</v>
      </c>
      <c r="L41" s="298">
        <v>438.11666666666679</v>
      </c>
      <c r="M41" s="285">
        <v>422.35</v>
      </c>
      <c r="N41" s="285">
        <v>402.25</v>
      </c>
      <c r="O41" s="300">
        <v>14996000</v>
      </c>
      <c r="P41" s="301">
        <v>1.383921629606593E-2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13706.25</v>
      </c>
      <c r="F42" s="297">
        <v>13901.916666666666</v>
      </c>
      <c r="G42" s="298">
        <v>13444.333333333332</v>
      </c>
      <c r="H42" s="298">
        <v>13182.416666666666</v>
      </c>
      <c r="I42" s="298">
        <v>12724.833333333332</v>
      </c>
      <c r="J42" s="298">
        <v>14163.833333333332</v>
      </c>
      <c r="K42" s="298">
        <v>14621.416666666664</v>
      </c>
      <c r="L42" s="298">
        <v>14883.333333333332</v>
      </c>
      <c r="M42" s="285">
        <v>14359.5</v>
      </c>
      <c r="N42" s="285">
        <v>13640</v>
      </c>
      <c r="O42" s="300">
        <v>102000</v>
      </c>
      <c r="P42" s="301">
        <v>-2.6252983293556086E-2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404.95</v>
      </c>
      <c r="F43" s="297">
        <v>410.18333333333334</v>
      </c>
      <c r="G43" s="298">
        <v>397.56666666666666</v>
      </c>
      <c r="H43" s="298">
        <v>390.18333333333334</v>
      </c>
      <c r="I43" s="298">
        <v>377.56666666666666</v>
      </c>
      <c r="J43" s="298">
        <v>417.56666666666666</v>
      </c>
      <c r="K43" s="298">
        <v>430.18333333333334</v>
      </c>
      <c r="L43" s="298">
        <v>437.56666666666666</v>
      </c>
      <c r="M43" s="285">
        <v>422.8</v>
      </c>
      <c r="N43" s="285">
        <v>402.8</v>
      </c>
      <c r="O43" s="300">
        <v>47916000</v>
      </c>
      <c r="P43" s="301">
        <v>-6.4939911920579236E-3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3822.65</v>
      </c>
      <c r="F44" s="297">
        <v>3814.9666666666672</v>
      </c>
      <c r="G44" s="298">
        <v>3768.9833333333345</v>
      </c>
      <c r="H44" s="298">
        <v>3715.3166666666675</v>
      </c>
      <c r="I44" s="298">
        <v>3669.3333333333348</v>
      </c>
      <c r="J44" s="298">
        <v>3868.6333333333341</v>
      </c>
      <c r="K44" s="298">
        <v>3914.6166666666668</v>
      </c>
      <c r="L44" s="298">
        <v>3968.2833333333338</v>
      </c>
      <c r="M44" s="285">
        <v>3860.95</v>
      </c>
      <c r="N44" s="285">
        <v>3761.3</v>
      </c>
      <c r="O44" s="300">
        <v>1900000</v>
      </c>
      <c r="P44" s="301">
        <v>-8.1436625600334097E-3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501.9</v>
      </c>
      <c r="F45" s="297">
        <v>510.63333333333338</v>
      </c>
      <c r="G45" s="298">
        <v>487.51666666666677</v>
      </c>
      <c r="H45" s="298">
        <v>473.13333333333338</v>
      </c>
      <c r="I45" s="298">
        <v>450.01666666666677</v>
      </c>
      <c r="J45" s="298">
        <v>525.01666666666677</v>
      </c>
      <c r="K45" s="298">
        <v>548.13333333333344</v>
      </c>
      <c r="L45" s="298">
        <v>562.51666666666677</v>
      </c>
      <c r="M45" s="285">
        <v>533.75</v>
      </c>
      <c r="N45" s="285">
        <v>496.25</v>
      </c>
      <c r="O45" s="300">
        <v>11611600</v>
      </c>
      <c r="P45" s="301">
        <v>-2.8171607438777391E-2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132.75</v>
      </c>
      <c r="F46" s="297">
        <v>136.18333333333334</v>
      </c>
      <c r="G46" s="298">
        <v>127.31666666666666</v>
      </c>
      <c r="H46" s="298">
        <v>121.88333333333333</v>
      </c>
      <c r="I46" s="298">
        <v>113.01666666666665</v>
      </c>
      <c r="J46" s="298">
        <v>141.61666666666667</v>
      </c>
      <c r="K46" s="298">
        <v>150.48333333333335</v>
      </c>
      <c r="L46" s="298">
        <v>155.91666666666669</v>
      </c>
      <c r="M46" s="285">
        <v>145.05000000000001</v>
      </c>
      <c r="N46" s="285">
        <v>130.75</v>
      </c>
      <c r="O46" s="300">
        <v>60523200</v>
      </c>
      <c r="P46" s="301">
        <v>7.1428571428571429E-4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512.35</v>
      </c>
      <c r="F47" s="297">
        <v>521.75</v>
      </c>
      <c r="G47" s="298">
        <v>494.9</v>
      </c>
      <c r="H47" s="298">
        <v>477.45</v>
      </c>
      <c r="I47" s="298">
        <v>450.59999999999997</v>
      </c>
      <c r="J47" s="298">
        <v>539.20000000000005</v>
      </c>
      <c r="K47" s="298">
        <v>566.04999999999995</v>
      </c>
      <c r="L47" s="298">
        <v>583.5</v>
      </c>
      <c r="M47" s="285">
        <v>548.6</v>
      </c>
      <c r="N47" s="285">
        <v>504.3</v>
      </c>
      <c r="O47" s="300">
        <v>6157500</v>
      </c>
      <c r="P47" s="301">
        <v>4.8977853492333905E-2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906.85</v>
      </c>
      <c r="F48" s="297">
        <v>910.2833333333333</v>
      </c>
      <c r="G48" s="298">
        <v>878.56666666666661</v>
      </c>
      <c r="H48" s="298">
        <v>850.2833333333333</v>
      </c>
      <c r="I48" s="298">
        <v>818.56666666666661</v>
      </c>
      <c r="J48" s="298">
        <v>938.56666666666661</v>
      </c>
      <c r="K48" s="298">
        <v>970.2833333333333</v>
      </c>
      <c r="L48" s="298">
        <v>998.56666666666661</v>
      </c>
      <c r="M48" s="285">
        <v>942</v>
      </c>
      <c r="N48" s="285">
        <v>882</v>
      </c>
      <c r="O48" s="300">
        <v>12616500</v>
      </c>
      <c r="P48" s="301">
        <v>8.8248486207669882E-2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124.9</v>
      </c>
      <c r="F49" s="297">
        <v>125.89999999999999</v>
      </c>
      <c r="G49" s="298">
        <v>122.79999999999998</v>
      </c>
      <c r="H49" s="298">
        <v>120.69999999999999</v>
      </c>
      <c r="I49" s="298">
        <v>117.59999999999998</v>
      </c>
      <c r="J49" s="298">
        <v>127.99999999999999</v>
      </c>
      <c r="K49" s="298">
        <v>131.09999999999997</v>
      </c>
      <c r="L49" s="298">
        <v>133.19999999999999</v>
      </c>
      <c r="M49" s="285">
        <v>129</v>
      </c>
      <c r="N49" s="285">
        <v>123.8</v>
      </c>
      <c r="O49" s="300">
        <v>48455400</v>
      </c>
      <c r="P49" s="301">
        <v>-7.7406037670938333E-3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3126.9</v>
      </c>
      <c r="F50" s="297">
        <v>3119.7833333333328</v>
      </c>
      <c r="G50" s="298">
        <v>3039.5666666666657</v>
      </c>
      <c r="H50" s="298">
        <v>2952.2333333333327</v>
      </c>
      <c r="I50" s="298">
        <v>2872.0166666666655</v>
      </c>
      <c r="J50" s="298">
        <v>3207.1166666666659</v>
      </c>
      <c r="K50" s="298">
        <v>3287.333333333333</v>
      </c>
      <c r="L50" s="298">
        <v>3374.6666666666661</v>
      </c>
      <c r="M50" s="285">
        <v>3200</v>
      </c>
      <c r="N50" s="285">
        <v>3032.45</v>
      </c>
      <c r="O50" s="300">
        <v>684000</v>
      </c>
      <c r="P50" s="301">
        <v>-2.0933977455716585E-2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1560.15</v>
      </c>
      <c r="F51" s="297">
        <v>1573.7166666666669</v>
      </c>
      <c r="G51" s="298">
        <v>1541.4833333333338</v>
      </c>
      <c r="H51" s="298">
        <v>1522.8166666666668</v>
      </c>
      <c r="I51" s="298">
        <v>1490.5833333333337</v>
      </c>
      <c r="J51" s="298">
        <v>1592.3833333333339</v>
      </c>
      <c r="K51" s="298">
        <v>1624.616666666667</v>
      </c>
      <c r="L51" s="298">
        <v>1643.283333333334</v>
      </c>
      <c r="M51" s="285">
        <v>1605.95</v>
      </c>
      <c r="N51" s="285">
        <v>1555.05</v>
      </c>
      <c r="O51" s="300">
        <v>3570700</v>
      </c>
      <c r="P51" s="301">
        <v>-1.6010802469135804E-2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566.35</v>
      </c>
      <c r="F52" s="297">
        <v>566</v>
      </c>
      <c r="G52" s="298">
        <v>555.6</v>
      </c>
      <c r="H52" s="298">
        <v>544.85</v>
      </c>
      <c r="I52" s="298">
        <v>534.45000000000005</v>
      </c>
      <c r="J52" s="298">
        <v>576.75</v>
      </c>
      <c r="K52" s="298">
        <v>587.15000000000009</v>
      </c>
      <c r="L52" s="298">
        <v>597.9</v>
      </c>
      <c r="M52" s="285">
        <v>576.4</v>
      </c>
      <c r="N52" s="285">
        <v>555.25</v>
      </c>
      <c r="O52" s="300">
        <v>5539272</v>
      </c>
      <c r="P52" s="301">
        <v>-1.7738359201773836E-2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160</v>
      </c>
      <c r="F53" s="297">
        <v>160.65</v>
      </c>
      <c r="G53" s="298">
        <v>156.75</v>
      </c>
      <c r="H53" s="298">
        <v>153.5</v>
      </c>
      <c r="I53" s="298">
        <v>149.6</v>
      </c>
      <c r="J53" s="298">
        <v>163.9</v>
      </c>
      <c r="K53" s="298">
        <v>167.80000000000004</v>
      </c>
      <c r="L53" s="298">
        <v>171.05</v>
      </c>
      <c r="M53" s="285">
        <v>164.55</v>
      </c>
      <c r="N53" s="285">
        <v>157.4</v>
      </c>
      <c r="O53" s="300">
        <v>7511300</v>
      </c>
      <c r="P53" s="301">
        <v>-7.9407294832826741E-2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820.6</v>
      </c>
      <c r="F54" s="297">
        <v>835.15</v>
      </c>
      <c r="G54" s="298">
        <v>802.65</v>
      </c>
      <c r="H54" s="298">
        <v>784.7</v>
      </c>
      <c r="I54" s="298">
        <v>752.2</v>
      </c>
      <c r="J54" s="298">
        <v>853.09999999999991</v>
      </c>
      <c r="K54" s="298">
        <v>885.59999999999991</v>
      </c>
      <c r="L54" s="298">
        <v>903.54999999999984</v>
      </c>
      <c r="M54" s="285">
        <v>867.65</v>
      </c>
      <c r="N54" s="285">
        <v>817.2</v>
      </c>
      <c r="O54" s="300">
        <v>1570800</v>
      </c>
      <c r="P54" s="301">
        <v>-6.030150753768844E-2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557.1</v>
      </c>
      <c r="F55" s="297">
        <v>557.78333333333342</v>
      </c>
      <c r="G55" s="298">
        <v>552.01666666666688</v>
      </c>
      <c r="H55" s="298">
        <v>546.93333333333351</v>
      </c>
      <c r="I55" s="298">
        <v>541.16666666666697</v>
      </c>
      <c r="J55" s="298">
        <v>562.86666666666679</v>
      </c>
      <c r="K55" s="298">
        <v>568.63333333333344</v>
      </c>
      <c r="L55" s="298">
        <v>573.7166666666667</v>
      </c>
      <c r="M55" s="285">
        <v>563.54999999999995</v>
      </c>
      <c r="N55" s="285">
        <v>552.70000000000005</v>
      </c>
      <c r="O55" s="300">
        <v>8050000</v>
      </c>
      <c r="P55" s="301">
        <v>1.2101210121012101E-2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1587.25</v>
      </c>
      <c r="F56" s="297">
        <v>1611.2833333333335</v>
      </c>
      <c r="G56" s="298">
        <v>1556.116666666667</v>
      </c>
      <c r="H56" s="298">
        <v>1524.9833333333336</v>
      </c>
      <c r="I56" s="298">
        <v>1469.8166666666671</v>
      </c>
      <c r="J56" s="298">
        <v>1642.416666666667</v>
      </c>
      <c r="K56" s="298">
        <v>1697.5833333333335</v>
      </c>
      <c r="L56" s="298">
        <v>1728.7166666666669</v>
      </c>
      <c r="M56" s="285">
        <v>1666.45</v>
      </c>
      <c r="N56" s="285">
        <v>1580.15</v>
      </c>
      <c r="O56" s="300">
        <v>1054500</v>
      </c>
      <c r="P56" s="301">
        <v>-2.2706209453197405E-2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3789.15</v>
      </c>
      <c r="F57" s="297">
        <v>3793.2666666666664</v>
      </c>
      <c r="G57" s="298">
        <v>3679.083333333333</v>
      </c>
      <c r="H57" s="298">
        <v>3569.0166666666664</v>
      </c>
      <c r="I57" s="298">
        <v>3454.833333333333</v>
      </c>
      <c r="J57" s="298">
        <v>3903.333333333333</v>
      </c>
      <c r="K57" s="298">
        <v>4017.5166666666664</v>
      </c>
      <c r="L57" s="298">
        <v>4127.583333333333</v>
      </c>
      <c r="M57" s="285">
        <v>3907.45</v>
      </c>
      <c r="N57" s="285">
        <v>3683.2</v>
      </c>
      <c r="O57" s="300">
        <v>2644400</v>
      </c>
      <c r="P57" s="301">
        <v>-2.5070048665388586E-2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247.85</v>
      </c>
      <c r="F58" s="297">
        <v>255.66666666666666</v>
      </c>
      <c r="G58" s="298">
        <v>236.93333333333334</v>
      </c>
      <c r="H58" s="298">
        <v>226.01666666666668</v>
      </c>
      <c r="I58" s="298">
        <v>207.28333333333336</v>
      </c>
      <c r="J58" s="298">
        <v>266.58333333333331</v>
      </c>
      <c r="K58" s="298">
        <v>285.31666666666661</v>
      </c>
      <c r="L58" s="298">
        <v>296.23333333333329</v>
      </c>
      <c r="M58" s="285">
        <v>274.39999999999998</v>
      </c>
      <c r="N58" s="285">
        <v>244.75</v>
      </c>
      <c r="O58" s="300">
        <v>30122400</v>
      </c>
      <c r="P58" s="301">
        <v>3.7744429286039112E-2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5010.3500000000004</v>
      </c>
      <c r="F59" s="297">
        <v>4947.9333333333334</v>
      </c>
      <c r="G59" s="298">
        <v>4778.2166666666672</v>
      </c>
      <c r="H59" s="298">
        <v>4546.0833333333339</v>
      </c>
      <c r="I59" s="298">
        <v>4376.3666666666677</v>
      </c>
      <c r="J59" s="298">
        <v>5180.0666666666666</v>
      </c>
      <c r="K59" s="298">
        <v>5349.7833333333319</v>
      </c>
      <c r="L59" s="298">
        <v>5581.9166666666661</v>
      </c>
      <c r="M59" s="285">
        <v>5117.6499999999996</v>
      </c>
      <c r="N59" s="285">
        <v>4715.8</v>
      </c>
      <c r="O59" s="300">
        <v>3492625</v>
      </c>
      <c r="P59" s="301">
        <v>0.14432567473481592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2429.3000000000002</v>
      </c>
      <c r="F60" s="297">
        <v>2441.4500000000003</v>
      </c>
      <c r="G60" s="298">
        <v>2383.9000000000005</v>
      </c>
      <c r="H60" s="298">
        <v>2338.5000000000005</v>
      </c>
      <c r="I60" s="298">
        <v>2280.9500000000007</v>
      </c>
      <c r="J60" s="298">
        <v>2486.8500000000004</v>
      </c>
      <c r="K60" s="298">
        <v>2544.4000000000005</v>
      </c>
      <c r="L60" s="298">
        <v>2589.8000000000002</v>
      </c>
      <c r="M60" s="285">
        <v>2499</v>
      </c>
      <c r="N60" s="285">
        <v>2396.0500000000002</v>
      </c>
      <c r="O60" s="300">
        <v>2563400</v>
      </c>
      <c r="P60" s="301">
        <v>4.3007690116775847E-2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1216.3499999999999</v>
      </c>
      <c r="F61" s="297">
        <v>1219.9166666666665</v>
      </c>
      <c r="G61" s="298">
        <v>1189.5333333333331</v>
      </c>
      <c r="H61" s="298">
        <v>1162.7166666666665</v>
      </c>
      <c r="I61" s="298">
        <v>1132.333333333333</v>
      </c>
      <c r="J61" s="298">
        <v>1246.7333333333331</v>
      </c>
      <c r="K61" s="298">
        <v>1277.1166666666663</v>
      </c>
      <c r="L61" s="298">
        <v>1303.9333333333332</v>
      </c>
      <c r="M61" s="285">
        <v>1250.3</v>
      </c>
      <c r="N61" s="285">
        <v>1193.0999999999999</v>
      </c>
      <c r="O61" s="300">
        <v>1963500</v>
      </c>
      <c r="P61" s="301">
        <v>-2.1113243761996161E-2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176.1</v>
      </c>
      <c r="F62" s="297">
        <v>178.66666666666666</v>
      </c>
      <c r="G62" s="298">
        <v>172.43333333333331</v>
      </c>
      <c r="H62" s="298">
        <v>168.76666666666665</v>
      </c>
      <c r="I62" s="298">
        <v>162.5333333333333</v>
      </c>
      <c r="J62" s="298">
        <v>182.33333333333331</v>
      </c>
      <c r="K62" s="298">
        <v>188.56666666666666</v>
      </c>
      <c r="L62" s="298">
        <v>192.23333333333332</v>
      </c>
      <c r="M62" s="285">
        <v>184.9</v>
      </c>
      <c r="N62" s="285">
        <v>175</v>
      </c>
      <c r="O62" s="300">
        <v>12978000</v>
      </c>
      <c r="P62" s="301">
        <v>-2.5148729042725797E-2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71.45</v>
      </c>
      <c r="F63" s="297">
        <v>72.95</v>
      </c>
      <c r="G63" s="298">
        <v>68.900000000000006</v>
      </c>
      <c r="H63" s="298">
        <v>66.350000000000009</v>
      </c>
      <c r="I63" s="298">
        <v>62.300000000000011</v>
      </c>
      <c r="J63" s="298">
        <v>75.5</v>
      </c>
      <c r="K63" s="298">
        <v>79.549999999999983</v>
      </c>
      <c r="L63" s="298">
        <v>82.1</v>
      </c>
      <c r="M63" s="285">
        <v>77</v>
      </c>
      <c r="N63" s="285">
        <v>70.400000000000006</v>
      </c>
      <c r="O63" s="300">
        <v>68910000</v>
      </c>
      <c r="P63" s="301">
        <v>-2.0051194539249147E-2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132.80000000000001</v>
      </c>
      <c r="F64" s="297">
        <v>133.55000000000001</v>
      </c>
      <c r="G64" s="298">
        <v>130.05000000000001</v>
      </c>
      <c r="H64" s="298">
        <v>127.30000000000001</v>
      </c>
      <c r="I64" s="298">
        <v>123.80000000000001</v>
      </c>
      <c r="J64" s="298">
        <v>136.30000000000001</v>
      </c>
      <c r="K64" s="298">
        <v>139.80000000000001</v>
      </c>
      <c r="L64" s="298">
        <v>142.55000000000001</v>
      </c>
      <c r="M64" s="285">
        <v>137.05000000000001</v>
      </c>
      <c r="N64" s="285">
        <v>130.80000000000001</v>
      </c>
      <c r="O64" s="300">
        <v>45750000</v>
      </c>
      <c r="P64" s="301">
        <v>2.6737967914438501E-3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499.5</v>
      </c>
      <c r="F65" s="297">
        <v>510.23333333333335</v>
      </c>
      <c r="G65" s="298">
        <v>481.81666666666672</v>
      </c>
      <c r="H65" s="298">
        <v>464.13333333333338</v>
      </c>
      <c r="I65" s="298">
        <v>435.71666666666675</v>
      </c>
      <c r="J65" s="298">
        <v>527.91666666666674</v>
      </c>
      <c r="K65" s="298">
        <v>556.33333333333326</v>
      </c>
      <c r="L65" s="298">
        <v>574.01666666666665</v>
      </c>
      <c r="M65" s="285">
        <v>538.65</v>
      </c>
      <c r="N65" s="285">
        <v>492.55</v>
      </c>
      <c r="O65" s="300">
        <v>8913650</v>
      </c>
      <c r="P65" s="301">
        <v>-3.4744707347447071E-2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23.35</v>
      </c>
      <c r="F66" s="297">
        <v>23.466666666666669</v>
      </c>
      <c r="G66" s="298">
        <v>22.683333333333337</v>
      </c>
      <c r="H66" s="298">
        <v>22.016666666666669</v>
      </c>
      <c r="I66" s="298">
        <v>21.233333333333338</v>
      </c>
      <c r="J66" s="298">
        <v>24.133333333333336</v>
      </c>
      <c r="K66" s="298">
        <v>24.916666666666668</v>
      </c>
      <c r="L66" s="298">
        <v>25.583333333333336</v>
      </c>
      <c r="M66" s="285">
        <v>24.25</v>
      </c>
      <c r="N66" s="285">
        <v>22.8</v>
      </c>
      <c r="O66" s="300">
        <v>157815000</v>
      </c>
      <c r="P66" s="301">
        <v>-2.7184466019417475E-2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717.45</v>
      </c>
      <c r="F67" s="425">
        <v>723.31666666666672</v>
      </c>
      <c r="G67" s="426">
        <v>702.78333333333342</v>
      </c>
      <c r="H67" s="426">
        <v>688.11666666666667</v>
      </c>
      <c r="I67" s="426">
        <v>667.58333333333337</v>
      </c>
      <c r="J67" s="426">
        <v>737.98333333333346</v>
      </c>
      <c r="K67" s="426">
        <v>758.51666666666677</v>
      </c>
      <c r="L67" s="426">
        <v>773.18333333333351</v>
      </c>
      <c r="M67" s="427">
        <v>743.85</v>
      </c>
      <c r="N67" s="427">
        <v>708.65</v>
      </c>
      <c r="O67" s="428">
        <v>5208000</v>
      </c>
      <c r="P67" s="429">
        <v>2.7827116637063352E-2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1265.9000000000001</v>
      </c>
      <c r="F68" s="297">
        <v>1278.9333333333334</v>
      </c>
      <c r="G68" s="298">
        <v>1227.2166666666667</v>
      </c>
      <c r="H68" s="298">
        <v>1188.5333333333333</v>
      </c>
      <c r="I68" s="298">
        <v>1136.8166666666666</v>
      </c>
      <c r="J68" s="298">
        <v>1317.6166666666668</v>
      </c>
      <c r="K68" s="298">
        <v>1369.3333333333335</v>
      </c>
      <c r="L68" s="298">
        <v>1408.0166666666669</v>
      </c>
      <c r="M68" s="285">
        <v>1330.65</v>
      </c>
      <c r="N68" s="285">
        <v>1240.25</v>
      </c>
      <c r="O68" s="300">
        <v>1673750</v>
      </c>
      <c r="P68" s="301">
        <v>-1.2653374233128834E-2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317.14999999999998</v>
      </c>
      <c r="F69" s="297">
        <v>323.86666666666662</v>
      </c>
      <c r="G69" s="298">
        <v>308.33333333333326</v>
      </c>
      <c r="H69" s="298">
        <v>299.51666666666665</v>
      </c>
      <c r="I69" s="298">
        <v>283.98333333333329</v>
      </c>
      <c r="J69" s="298">
        <v>332.68333333333322</v>
      </c>
      <c r="K69" s="298">
        <v>348.21666666666664</v>
      </c>
      <c r="L69" s="298">
        <v>357.03333333333319</v>
      </c>
      <c r="M69" s="285">
        <v>339.4</v>
      </c>
      <c r="N69" s="285">
        <v>315.05</v>
      </c>
      <c r="O69" s="300">
        <v>6330200</v>
      </c>
      <c r="P69" s="301">
        <v>-6.9491911597174758E-2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1381.15</v>
      </c>
      <c r="F70" s="297">
        <v>1396.4833333333336</v>
      </c>
      <c r="G70" s="298">
        <v>1358.0666666666671</v>
      </c>
      <c r="H70" s="298">
        <v>1334.9833333333336</v>
      </c>
      <c r="I70" s="298">
        <v>1296.5666666666671</v>
      </c>
      <c r="J70" s="298">
        <v>1419.5666666666671</v>
      </c>
      <c r="K70" s="298">
        <v>1457.9833333333336</v>
      </c>
      <c r="L70" s="298">
        <v>1481.0666666666671</v>
      </c>
      <c r="M70" s="285">
        <v>1434.9</v>
      </c>
      <c r="N70" s="285">
        <v>1373.4</v>
      </c>
      <c r="O70" s="300">
        <v>16000850</v>
      </c>
      <c r="P70" s="301">
        <v>-2.0737054153335704E-3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534.95000000000005</v>
      </c>
      <c r="F71" s="297">
        <v>540.65</v>
      </c>
      <c r="G71" s="298">
        <v>522.04999999999995</v>
      </c>
      <c r="H71" s="298">
        <v>509.15</v>
      </c>
      <c r="I71" s="298">
        <v>490.54999999999995</v>
      </c>
      <c r="J71" s="298">
        <v>553.54999999999995</v>
      </c>
      <c r="K71" s="298">
        <v>572.15000000000009</v>
      </c>
      <c r="L71" s="298">
        <v>585.04999999999995</v>
      </c>
      <c r="M71" s="285">
        <v>559.25</v>
      </c>
      <c r="N71" s="285">
        <v>527.75</v>
      </c>
      <c r="O71" s="300">
        <v>937500</v>
      </c>
      <c r="P71" s="301">
        <v>-0.22118380062305296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994.3</v>
      </c>
      <c r="F72" s="297">
        <v>1011.8166666666666</v>
      </c>
      <c r="G72" s="298">
        <v>973.48333333333312</v>
      </c>
      <c r="H72" s="298">
        <v>952.66666666666652</v>
      </c>
      <c r="I72" s="298">
        <v>914.33333333333303</v>
      </c>
      <c r="J72" s="298">
        <v>1032.6333333333332</v>
      </c>
      <c r="K72" s="298">
        <v>1070.9666666666667</v>
      </c>
      <c r="L72" s="298">
        <v>1091.7833333333333</v>
      </c>
      <c r="M72" s="285">
        <v>1050.1500000000001</v>
      </c>
      <c r="N72" s="285">
        <v>991</v>
      </c>
      <c r="O72" s="300">
        <v>4673000</v>
      </c>
      <c r="P72" s="301">
        <v>-5.6721840936616877E-2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1012.8</v>
      </c>
      <c r="F73" s="297">
        <v>1020.9333333333334</v>
      </c>
      <c r="G73" s="298">
        <v>994.86666666666679</v>
      </c>
      <c r="H73" s="298">
        <v>976.93333333333339</v>
      </c>
      <c r="I73" s="298">
        <v>950.86666666666679</v>
      </c>
      <c r="J73" s="298">
        <v>1038.8666666666668</v>
      </c>
      <c r="K73" s="298">
        <v>1064.9333333333334</v>
      </c>
      <c r="L73" s="298">
        <v>1082.8666666666668</v>
      </c>
      <c r="M73" s="285">
        <v>1047</v>
      </c>
      <c r="N73" s="285">
        <v>1003</v>
      </c>
      <c r="O73" s="300">
        <v>16998800</v>
      </c>
      <c r="P73" s="301">
        <v>-2.3091157776168637E-2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2424.35</v>
      </c>
      <c r="F74" s="297">
        <v>2432.3833333333332</v>
      </c>
      <c r="G74" s="298">
        <v>2400.4666666666662</v>
      </c>
      <c r="H74" s="298">
        <v>2376.583333333333</v>
      </c>
      <c r="I74" s="298">
        <v>2344.6666666666661</v>
      </c>
      <c r="J74" s="298">
        <v>2456.2666666666664</v>
      </c>
      <c r="K74" s="298">
        <v>2488.1833333333334</v>
      </c>
      <c r="L74" s="298">
        <v>2512.0666666666666</v>
      </c>
      <c r="M74" s="285">
        <v>2464.3000000000002</v>
      </c>
      <c r="N74" s="285">
        <v>2408.5</v>
      </c>
      <c r="O74" s="300">
        <v>15103500</v>
      </c>
      <c r="P74" s="301">
        <v>7.3029211684673872E-3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2849.05</v>
      </c>
      <c r="F75" s="297">
        <v>2838.8333333333335</v>
      </c>
      <c r="G75" s="298">
        <v>2770.2166666666672</v>
      </c>
      <c r="H75" s="298">
        <v>2691.3833333333337</v>
      </c>
      <c r="I75" s="298">
        <v>2622.7666666666673</v>
      </c>
      <c r="J75" s="298">
        <v>2917.666666666667</v>
      </c>
      <c r="K75" s="298">
        <v>2986.2833333333328</v>
      </c>
      <c r="L75" s="298">
        <v>3065.1166666666668</v>
      </c>
      <c r="M75" s="285">
        <v>2907.45</v>
      </c>
      <c r="N75" s="285">
        <v>2760</v>
      </c>
      <c r="O75" s="300">
        <v>608200</v>
      </c>
      <c r="P75" s="301">
        <v>-0.10742588787789845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1371.6</v>
      </c>
      <c r="F76" s="425">
        <v>1377.7</v>
      </c>
      <c r="G76" s="426">
        <v>1352.25</v>
      </c>
      <c r="H76" s="426">
        <v>1332.8999999999999</v>
      </c>
      <c r="I76" s="426">
        <v>1307.4499999999998</v>
      </c>
      <c r="J76" s="426">
        <v>1397.0500000000002</v>
      </c>
      <c r="K76" s="426">
        <v>1422.5000000000005</v>
      </c>
      <c r="L76" s="426">
        <v>1441.8500000000004</v>
      </c>
      <c r="M76" s="427">
        <v>1403.15</v>
      </c>
      <c r="N76" s="427">
        <v>1358.35</v>
      </c>
      <c r="O76" s="428">
        <v>36133900</v>
      </c>
      <c r="P76" s="429">
        <v>8.3030219316420333E-3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687.9</v>
      </c>
      <c r="F77" s="297">
        <v>686.96666666666658</v>
      </c>
      <c r="G77" s="298">
        <v>681.38333333333321</v>
      </c>
      <c r="H77" s="298">
        <v>674.86666666666667</v>
      </c>
      <c r="I77" s="298">
        <v>669.2833333333333</v>
      </c>
      <c r="J77" s="298">
        <v>693.48333333333312</v>
      </c>
      <c r="K77" s="298">
        <v>699.06666666666638</v>
      </c>
      <c r="L77" s="298">
        <v>705.58333333333303</v>
      </c>
      <c r="M77" s="285">
        <v>692.55</v>
      </c>
      <c r="N77" s="285">
        <v>680.45</v>
      </c>
      <c r="O77" s="300">
        <v>8026700</v>
      </c>
      <c r="P77" s="301">
        <v>-6.1237617393541749E-2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2795.45</v>
      </c>
      <c r="F78" s="297">
        <v>2808.1333333333332</v>
      </c>
      <c r="G78" s="298">
        <v>2734.1666666666665</v>
      </c>
      <c r="H78" s="298">
        <v>2672.8833333333332</v>
      </c>
      <c r="I78" s="298">
        <v>2598.9166666666665</v>
      </c>
      <c r="J78" s="298">
        <v>2869.4166666666665</v>
      </c>
      <c r="K78" s="298">
        <v>2943.3833333333337</v>
      </c>
      <c r="L78" s="298">
        <v>3004.6666666666665</v>
      </c>
      <c r="M78" s="285">
        <v>2882.1</v>
      </c>
      <c r="N78" s="285">
        <v>2746.85</v>
      </c>
      <c r="O78" s="300">
        <v>4267200</v>
      </c>
      <c r="P78" s="301">
        <v>-2.4015369836695485E-2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337.05</v>
      </c>
      <c r="F79" s="297">
        <v>341.09999999999997</v>
      </c>
      <c r="G79" s="298">
        <v>328.19999999999993</v>
      </c>
      <c r="H79" s="298">
        <v>319.34999999999997</v>
      </c>
      <c r="I79" s="298">
        <v>306.44999999999993</v>
      </c>
      <c r="J79" s="298">
        <v>349.94999999999993</v>
      </c>
      <c r="K79" s="298">
        <v>362.84999999999991</v>
      </c>
      <c r="L79" s="298">
        <v>371.69999999999993</v>
      </c>
      <c r="M79" s="285">
        <v>354</v>
      </c>
      <c r="N79" s="285">
        <v>332.25</v>
      </c>
      <c r="O79" s="300">
        <v>29274400</v>
      </c>
      <c r="P79" s="301">
        <v>-2.9646522234891677E-2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226.75</v>
      </c>
      <c r="F80" s="297">
        <v>227.66666666666666</v>
      </c>
      <c r="G80" s="298">
        <v>221.83333333333331</v>
      </c>
      <c r="H80" s="298">
        <v>216.91666666666666</v>
      </c>
      <c r="I80" s="298">
        <v>211.08333333333331</v>
      </c>
      <c r="J80" s="298">
        <v>232.58333333333331</v>
      </c>
      <c r="K80" s="298">
        <v>238.41666666666663</v>
      </c>
      <c r="L80" s="298">
        <v>243.33333333333331</v>
      </c>
      <c r="M80" s="285">
        <v>233.5</v>
      </c>
      <c r="N80" s="285">
        <v>222.75</v>
      </c>
      <c r="O80" s="300">
        <v>24899400</v>
      </c>
      <c r="P80" s="301">
        <v>-1.3267708110421571E-2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2464.75</v>
      </c>
      <c r="F81" s="297">
        <v>2467.25</v>
      </c>
      <c r="G81" s="298">
        <v>2442.65</v>
      </c>
      <c r="H81" s="298">
        <v>2420.5500000000002</v>
      </c>
      <c r="I81" s="298">
        <v>2395.9500000000003</v>
      </c>
      <c r="J81" s="298">
        <v>2489.35</v>
      </c>
      <c r="K81" s="298">
        <v>2513.9500000000003</v>
      </c>
      <c r="L81" s="298">
        <v>2536.0499999999997</v>
      </c>
      <c r="M81" s="285">
        <v>2491.85</v>
      </c>
      <c r="N81" s="285">
        <v>2445.15</v>
      </c>
      <c r="O81" s="300">
        <v>6150300</v>
      </c>
      <c r="P81" s="301">
        <v>6.184049079754601E-3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168.9</v>
      </c>
      <c r="F82" s="297">
        <v>174.85</v>
      </c>
      <c r="G82" s="298">
        <v>161.29999999999998</v>
      </c>
      <c r="H82" s="298">
        <v>153.69999999999999</v>
      </c>
      <c r="I82" s="298">
        <v>140.14999999999998</v>
      </c>
      <c r="J82" s="298">
        <v>182.45</v>
      </c>
      <c r="K82" s="298">
        <v>196</v>
      </c>
      <c r="L82" s="298">
        <v>203.6</v>
      </c>
      <c r="M82" s="285">
        <v>188.4</v>
      </c>
      <c r="N82" s="285">
        <v>167.25</v>
      </c>
      <c r="O82" s="300">
        <v>33538900</v>
      </c>
      <c r="P82" s="301">
        <v>-6.1258134490238612E-2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539.9</v>
      </c>
      <c r="F83" s="297">
        <v>542.81666666666661</v>
      </c>
      <c r="G83" s="298">
        <v>530.33333333333326</v>
      </c>
      <c r="H83" s="298">
        <v>520.76666666666665</v>
      </c>
      <c r="I83" s="298">
        <v>508.2833333333333</v>
      </c>
      <c r="J83" s="298">
        <v>552.38333333333321</v>
      </c>
      <c r="K83" s="298">
        <v>564.86666666666656</v>
      </c>
      <c r="L83" s="298">
        <v>574.43333333333317</v>
      </c>
      <c r="M83" s="285">
        <v>555.29999999999995</v>
      </c>
      <c r="N83" s="285">
        <v>533.25</v>
      </c>
      <c r="O83" s="300">
        <v>95447000</v>
      </c>
      <c r="P83" s="301">
        <v>6.3426166176555382E-4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1355.75</v>
      </c>
      <c r="F84" s="297">
        <v>1368.8</v>
      </c>
      <c r="G84" s="298">
        <v>1318.35</v>
      </c>
      <c r="H84" s="298">
        <v>1280.95</v>
      </c>
      <c r="I84" s="298">
        <v>1230.5</v>
      </c>
      <c r="J84" s="298">
        <v>1406.1999999999998</v>
      </c>
      <c r="K84" s="298">
        <v>1456.65</v>
      </c>
      <c r="L84" s="298">
        <v>1494.0499999999997</v>
      </c>
      <c r="M84" s="285">
        <v>1419.25</v>
      </c>
      <c r="N84" s="285">
        <v>1331.4</v>
      </c>
      <c r="O84" s="300">
        <v>1074400</v>
      </c>
      <c r="P84" s="301">
        <v>3.0574806359559722E-2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444</v>
      </c>
      <c r="F85" s="297">
        <v>442.33333333333331</v>
      </c>
      <c r="G85" s="298">
        <v>433.66666666666663</v>
      </c>
      <c r="H85" s="298">
        <v>423.33333333333331</v>
      </c>
      <c r="I85" s="298">
        <v>414.66666666666663</v>
      </c>
      <c r="J85" s="298">
        <v>452.66666666666663</v>
      </c>
      <c r="K85" s="298">
        <v>461.33333333333326</v>
      </c>
      <c r="L85" s="298">
        <v>471.66666666666663</v>
      </c>
      <c r="M85" s="285">
        <v>451</v>
      </c>
      <c r="N85" s="285">
        <v>432</v>
      </c>
      <c r="O85" s="300">
        <v>7825500</v>
      </c>
      <c r="P85" s="301">
        <v>-3.6565096952908591E-2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8.8000000000000007</v>
      </c>
      <c r="F86" s="297">
        <v>8.9333333333333318</v>
      </c>
      <c r="G86" s="298">
        <v>8.5166666666666639</v>
      </c>
      <c r="H86" s="298">
        <v>8.2333333333333325</v>
      </c>
      <c r="I86" s="298">
        <v>7.8166666666666647</v>
      </c>
      <c r="J86" s="298">
        <v>9.2166666666666632</v>
      </c>
      <c r="K86" s="298">
        <v>9.6333333333333311</v>
      </c>
      <c r="L86" s="298">
        <v>9.9166666666666625</v>
      </c>
      <c r="M86" s="285">
        <v>9.35</v>
      </c>
      <c r="N86" s="285">
        <v>8.65</v>
      </c>
      <c r="O86" s="300">
        <v>673330000</v>
      </c>
      <c r="P86" s="301">
        <v>1.4983644613274243E-2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50.7</v>
      </c>
      <c r="F87" s="297">
        <v>51.033333333333331</v>
      </c>
      <c r="G87" s="298">
        <v>48.066666666666663</v>
      </c>
      <c r="H87" s="298">
        <v>45.43333333333333</v>
      </c>
      <c r="I87" s="298">
        <v>42.466666666666661</v>
      </c>
      <c r="J87" s="298">
        <v>53.666666666666664</v>
      </c>
      <c r="K87" s="298">
        <v>56.633333333333333</v>
      </c>
      <c r="L87" s="298">
        <v>59.266666666666666</v>
      </c>
      <c r="M87" s="285">
        <v>54</v>
      </c>
      <c r="N87" s="285">
        <v>48.4</v>
      </c>
      <c r="O87" s="300">
        <v>203262000</v>
      </c>
      <c r="P87" s="301">
        <v>-2.2478070175438597E-2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516.85</v>
      </c>
      <c r="F88" s="297">
        <v>517.31666666666672</v>
      </c>
      <c r="G88" s="298">
        <v>498.68333333333339</v>
      </c>
      <c r="H88" s="298">
        <v>480.51666666666665</v>
      </c>
      <c r="I88" s="298">
        <v>461.88333333333333</v>
      </c>
      <c r="J88" s="298">
        <v>535.48333333333346</v>
      </c>
      <c r="K88" s="298">
        <v>554.1166666666669</v>
      </c>
      <c r="L88" s="298">
        <v>572.28333333333353</v>
      </c>
      <c r="M88" s="285">
        <v>535.95000000000005</v>
      </c>
      <c r="N88" s="285">
        <v>499.15</v>
      </c>
      <c r="O88" s="300">
        <v>5187875</v>
      </c>
      <c r="P88" s="301">
        <v>-7.411042944785276E-2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1571.7</v>
      </c>
      <c r="F89" s="297">
        <v>1567.3500000000001</v>
      </c>
      <c r="G89" s="298">
        <v>1526.5000000000002</v>
      </c>
      <c r="H89" s="298">
        <v>1481.3000000000002</v>
      </c>
      <c r="I89" s="298">
        <v>1440.4500000000003</v>
      </c>
      <c r="J89" s="298">
        <v>1612.5500000000002</v>
      </c>
      <c r="K89" s="298">
        <v>1653.4</v>
      </c>
      <c r="L89" s="298">
        <v>1698.6000000000001</v>
      </c>
      <c r="M89" s="285">
        <v>1608.2</v>
      </c>
      <c r="N89" s="285">
        <v>1522.15</v>
      </c>
      <c r="O89" s="300">
        <v>4248000</v>
      </c>
      <c r="P89" s="301">
        <v>5.0574996908618768E-2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845.5</v>
      </c>
      <c r="F90" s="297">
        <v>860.48333333333323</v>
      </c>
      <c r="G90" s="298">
        <v>826.71666666666647</v>
      </c>
      <c r="H90" s="298">
        <v>807.93333333333328</v>
      </c>
      <c r="I90" s="298">
        <v>774.16666666666652</v>
      </c>
      <c r="J90" s="298">
        <v>879.26666666666642</v>
      </c>
      <c r="K90" s="298">
        <v>913.03333333333308</v>
      </c>
      <c r="L90" s="298">
        <v>931.81666666666638</v>
      </c>
      <c r="M90" s="285">
        <v>894.25</v>
      </c>
      <c r="N90" s="285">
        <v>841.7</v>
      </c>
      <c r="O90" s="300">
        <v>22383900</v>
      </c>
      <c r="P90" s="301">
        <v>8.188414609428837E-3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243.35</v>
      </c>
      <c r="F91" s="297">
        <v>246.70000000000002</v>
      </c>
      <c r="G91" s="298">
        <v>238.30000000000004</v>
      </c>
      <c r="H91" s="298">
        <v>233.25000000000003</v>
      </c>
      <c r="I91" s="298">
        <v>224.85000000000005</v>
      </c>
      <c r="J91" s="298">
        <v>251.75000000000003</v>
      </c>
      <c r="K91" s="298">
        <v>260.14999999999998</v>
      </c>
      <c r="L91" s="298">
        <v>265.20000000000005</v>
      </c>
      <c r="M91" s="285">
        <v>255.1</v>
      </c>
      <c r="N91" s="285">
        <v>241.65</v>
      </c>
      <c r="O91" s="300">
        <v>11155200</v>
      </c>
      <c r="P91" s="301">
        <v>-4.4977511244377807E-3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1432.6</v>
      </c>
      <c r="F92" s="425">
        <v>1444.4333333333334</v>
      </c>
      <c r="G92" s="426">
        <v>1409.8666666666668</v>
      </c>
      <c r="H92" s="426">
        <v>1387.1333333333334</v>
      </c>
      <c r="I92" s="426">
        <v>1352.5666666666668</v>
      </c>
      <c r="J92" s="426">
        <v>1467.1666666666667</v>
      </c>
      <c r="K92" s="426">
        <v>1501.7333333333333</v>
      </c>
      <c r="L92" s="426">
        <v>1524.4666666666667</v>
      </c>
      <c r="M92" s="427">
        <v>1479</v>
      </c>
      <c r="N92" s="427">
        <v>1421.7</v>
      </c>
      <c r="O92" s="428">
        <v>32404800</v>
      </c>
      <c r="P92" s="429">
        <v>6.7854746103944525E-3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87.3</v>
      </c>
      <c r="F93" s="297">
        <v>88.416666666666671</v>
      </c>
      <c r="G93" s="298">
        <v>85.783333333333346</v>
      </c>
      <c r="H93" s="298">
        <v>84.26666666666668</v>
      </c>
      <c r="I93" s="298">
        <v>81.633333333333354</v>
      </c>
      <c r="J93" s="298">
        <v>89.933333333333337</v>
      </c>
      <c r="K93" s="298">
        <v>92.566666666666663</v>
      </c>
      <c r="L93" s="298">
        <v>94.083333333333329</v>
      </c>
      <c r="M93" s="285">
        <v>91.05</v>
      </c>
      <c r="N93" s="285">
        <v>86.9</v>
      </c>
      <c r="O93" s="300">
        <v>67411500</v>
      </c>
      <c r="P93" s="301">
        <v>9.6432015429122472E-5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1582.85</v>
      </c>
      <c r="F94" s="297">
        <v>1621.75</v>
      </c>
      <c r="G94" s="298">
        <v>1535.6</v>
      </c>
      <c r="H94" s="298">
        <v>1488.35</v>
      </c>
      <c r="I94" s="298">
        <v>1402.1999999999998</v>
      </c>
      <c r="J94" s="298">
        <v>1669</v>
      </c>
      <c r="K94" s="298">
        <v>1755.15</v>
      </c>
      <c r="L94" s="298">
        <v>1802.4</v>
      </c>
      <c r="M94" s="285">
        <v>1707.9</v>
      </c>
      <c r="N94" s="285">
        <v>1574.5</v>
      </c>
      <c r="O94" s="300">
        <v>1688700</v>
      </c>
      <c r="P94" s="301">
        <v>-0.12140683124788637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205.55</v>
      </c>
      <c r="F95" s="297">
        <v>207.9</v>
      </c>
      <c r="G95" s="298">
        <v>202.8</v>
      </c>
      <c r="H95" s="298">
        <v>200.05</v>
      </c>
      <c r="I95" s="298">
        <v>194.95000000000002</v>
      </c>
      <c r="J95" s="298">
        <v>210.65</v>
      </c>
      <c r="K95" s="298">
        <v>215.74999999999997</v>
      </c>
      <c r="L95" s="298">
        <v>218.5</v>
      </c>
      <c r="M95" s="285">
        <v>213</v>
      </c>
      <c r="N95" s="285">
        <v>205.15</v>
      </c>
      <c r="O95" s="300">
        <v>127443200</v>
      </c>
      <c r="P95" s="301">
        <v>3.1574584919833192E-2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390.6</v>
      </c>
      <c r="F96" s="297">
        <v>396.5333333333333</v>
      </c>
      <c r="G96" s="298">
        <v>381.46666666666658</v>
      </c>
      <c r="H96" s="298">
        <v>372.33333333333326</v>
      </c>
      <c r="I96" s="298">
        <v>357.26666666666654</v>
      </c>
      <c r="J96" s="298">
        <v>405.66666666666663</v>
      </c>
      <c r="K96" s="298">
        <v>420.73333333333335</v>
      </c>
      <c r="L96" s="298">
        <v>429.86666666666667</v>
      </c>
      <c r="M96" s="285">
        <v>411.6</v>
      </c>
      <c r="N96" s="285">
        <v>387.4</v>
      </c>
      <c r="O96" s="300">
        <v>30740000</v>
      </c>
      <c r="P96" s="301">
        <v>-4.0124902419984385E-2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606.4</v>
      </c>
      <c r="F97" s="297">
        <v>610.16666666666663</v>
      </c>
      <c r="G97" s="298">
        <v>596.48333333333323</v>
      </c>
      <c r="H97" s="298">
        <v>586.56666666666661</v>
      </c>
      <c r="I97" s="298">
        <v>572.88333333333321</v>
      </c>
      <c r="J97" s="298">
        <v>620.08333333333326</v>
      </c>
      <c r="K97" s="298">
        <v>633.76666666666665</v>
      </c>
      <c r="L97" s="298">
        <v>643.68333333333328</v>
      </c>
      <c r="M97" s="285">
        <v>623.85</v>
      </c>
      <c r="N97" s="285">
        <v>600.25</v>
      </c>
      <c r="O97" s="300">
        <v>35294400</v>
      </c>
      <c r="P97" s="301">
        <v>-5.9433011944164629E-2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2735.05</v>
      </c>
      <c r="F98" s="297">
        <v>2768.6666666666665</v>
      </c>
      <c r="G98" s="298">
        <v>2677.333333333333</v>
      </c>
      <c r="H98" s="298">
        <v>2619.6166666666663</v>
      </c>
      <c r="I98" s="298">
        <v>2528.2833333333328</v>
      </c>
      <c r="J98" s="298">
        <v>2826.3833333333332</v>
      </c>
      <c r="K98" s="298">
        <v>2917.7166666666662</v>
      </c>
      <c r="L98" s="298">
        <v>2975.4333333333334</v>
      </c>
      <c r="M98" s="285">
        <v>2860</v>
      </c>
      <c r="N98" s="285">
        <v>2710.95</v>
      </c>
      <c r="O98" s="300">
        <v>1555250</v>
      </c>
      <c r="P98" s="301">
        <v>-2.0853384664741739E-3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1743.45</v>
      </c>
      <c r="F99" s="297">
        <v>1745.9166666666667</v>
      </c>
      <c r="G99" s="298">
        <v>1722.9833333333336</v>
      </c>
      <c r="H99" s="298">
        <v>1702.5166666666669</v>
      </c>
      <c r="I99" s="298">
        <v>1679.5833333333337</v>
      </c>
      <c r="J99" s="298">
        <v>1766.3833333333334</v>
      </c>
      <c r="K99" s="298">
        <v>1789.3166666666664</v>
      </c>
      <c r="L99" s="298">
        <v>1809.7833333333333</v>
      </c>
      <c r="M99" s="285">
        <v>1768.85</v>
      </c>
      <c r="N99" s="285">
        <v>1725.45</v>
      </c>
      <c r="O99" s="300">
        <v>12046800</v>
      </c>
      <c r="P99" s="301">
        <v>-1.591295255522154E-2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88.65</v>
      </c>
      <c r="F100" s="297">
        <v>89.866666666666674</v>
      </c>
      <c r="G100" s="298">
        <v>84.683333333333351</v>
      </c>
      <c r="H100" s="298">
        <v>80.716666666666683</v>
      </c>
      <c r="I100" s="298">
        <v>75.53333333333336</v>
      </c>
      <c r="J100" s="298">
        <v>93.833333333333343</v>
      </c>
      <c r="K100" s="298">
        <v>99.01666666666668</v>
      </c>
      <c r="L100" s="298">
        <v>102.98333333333333</v>
      </c>
      <c r="M100" s="285">
        <v>95.05</v>
      </c>
      <c r="N100" s="285">
        <v>85.9</v>
      </c>
      <c r="O100" s="300">
        <v>28708508</v>
      </c>
      <c r="P100" s="301">
        <v>-3.0147723846849564E-2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3340.45</v>
      </c>
      <c r="F101" s="297">
        <v>3282.9500000000003</v>
      </c>
      <c r="G101" s="298">
        <v>3173.7500000000005</v>
      </c>
      <c r="H101" s="298">
        <v>3007.05</v>
      </c>
      <c r="I101" s="298">
        <v>2897.8500000000004</v>
      </c>
      <c r="J101" s="298">
        <v>3449.6500000000005</v>
      </c>
      <c r="K101" s="298">
        <v>3558.8500000000004</v>
      </c>
      <c r="L101" s="298">
        <v>3725.5500000000006</v>
      </c>
      <c r="M101" s="285">
        <v>3392.15</v>
      </c>
      <c r="N101" s="285">
        <v>3116.25</v>
      </c>
      <c r="O101" s="300">
        <v>372000</v>
      </c>
      <c r="P101" s="301">
        <v>7.1274298056155511E-2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383.55</v>
      </c>
      <c r="F102" s="297">
        <v>389.51666666666671</v>
      </c>
      <c r="G102" s="298">
        <v>372.13333333333344</v>
      </c>
      <c r="H102" s="298">
        <v>360.71666666666675</v>
      </c>
      <c r="I102" s="298">
        <v>343.33333333333348</v>
      </c>
      <c r="J102" s="298">
        <v>400.93333333333339</v>
      </c>
      <c r="K102" s="298">
        <v>418.31666666666672</v>
      </c>
      <c r="L102" s="298">
        <v>429.73333333333335</v>
      </c>
      <c r="M102" s="285">
        <v>406.9</v>
      </c>
      <c r="N102" s="285">
        <v>378.1</v>
      </c>
      <c r="O102" s="300">
        <v>7640000</v>
      </c>
      <c r="P102" s="301">
        <v>-2.1014864172219375E-2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1347.7</v>
      </c>
      <c r="F103" s="297">
        <v>1360.8833333333334</v>
      </c>
      <c r="G103" s="298">
        <v>1321.3166666666668</v>
      </c>
      <c r="H103" s="298">
        <v>1294.9333333333334</v>
      </c>
      <c r="I103" s="298">
        <v>1255.3666666666668</v>
      </c>
      <c r="J103" s="298">
        <v>1387.2666666666669</v>
      </c>
      <c r="K103" s="298">
        <v>1426.8333333333335</v>
      </c>
      <c r="L103" s="298">
        <v>1453.2166666666669</v>
      </c>
      <c r="M103" s="285">
        <v>1400.45</v>
      </c>
      <c r="N103" s="285">
        <v>1334.5</v>
      </c>
      <c r="O103" s="300">
        <v>13598750</v>
      </c>
      <c r="P103" s="301">
        <v>-1.5198834062044555E-2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4266.55</v>
      </c>
      <c r="F104" s="297">
        <v>4262.7333333333327</v>
      </c>
      <c r="G104" s="298">
        <v>4132.7166666666653</v>
      </c>
      <c r="H104" s="298">
        <v>3998.8833333333323</v>
      </c>
      <c r="I104" s="298">
        <v>3868.866666666665</v>
      </c>
      <c r="J104" s="298">
        <v>4396.5666666666657</v>
      </c>
      <c r="K104" s="298">
        <v>4526.5833333333339</v>
      </c>
      <c r="L104" s="298">
        <v>4660.4166666666661</v>
      </c>
      <c r="M104" s="285">
        <v>4392.75</v>
      </c>
      <c r="N104" s="285">
        <v>4128.8999999999996</v>
      </c>
      <c r="O104" s="300">
        <v>452400</v>
      </c>
      <c r="P104" s="301">
        <v>-2.8350515463917526E-2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2835.7</v>
      </c>
      <c r="F105" s="297">
        <v>2829.9666666666667</v>
      </c>
      <c r="G105" s="298">
        <v>2742.4833333333336</v>
      </c>
      <c r="H105" s="298">
        <v>2649.2666666666669</v>
      </c>
      <c r="I105" s="298">
        <v>2561.7833333333338</v>
      </c>
      <c r="J105" s="298">
        <v>2923.1833333333334</v>
      </c>
      <c r="K105" s="298">
        <v>3010.6666666666661</v>
      </c>
      <c r="L105" s="298">
        <v>3103.8833333333332</v>
      </c>
      <c r="M105" s="285">
        <v>2917.45</v>
      </c>
      <c r="N105" s="285">
        <v>2736.75</v>
      </c>
      <c r="O105" s="300">
        <v>497400</v>
      </c>
      <c r="P105" s="301">
        <v>-7.3397913561847994E-2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1047.9000000000001</v>
      </c>
      <c r="F106" s="297">
        <v>1064.75</v>
      </c>
      <c r="G106" s="298">
        <v>1024.1500000000001</v>
      </c>
      <c r="H106" s="298">
        <v>1000.4000000000001</v>
      </c>
      <c r="I106" s="298">
        <v>959.80000000000018</v>
      </c>
      <c r="J106" s="298">
        <v>1088.5</v>
      </c>
      <c r="K106" s="298">
        <v>1129.0999999999999</v>
      </c>
      <c r="L106" s="298">
        <v>1152.8499999999999</v>
      </c>
      <c r="M106" s="285">
        <v>1105.3499999999999</v>
      </c>
      <c r="N106" s="285">
        <v>1041</v>
      </c>
      <c r="O106" s="300">
        <v>7878650</v>
      </c>
      <c r="P106" s="301">
        <v>5.2099886492622018E-2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752.35</v>
      </c>
      <c r="F107" s="297">
        <v>756.98333333333323</v>
      </c>
      <c r="G107" s="298">
        <v>736.06666666666649</v>
      </c>
      <c r="H107" s="298">
        <v>719.7833333333333</v>
      </c>
      <c r="I107" s="298">
        <v>698.86666666666656</v>
      </c>
      <c r="J107" s="298">
        <v>773.26666666666642</v>
      </c>
      <c r="K107" s="298">
        <v>794.18333333333317</v>
      </c>
      <c r="L107" s="298">
        <v>810.46666666666636</v>
      </c>
      <c r="M107" s="285">
        <v>777.9</v>
      </c>
      <c r="N107" s="285">
        <v>740.7</v>
      </c>
      <c r="O107" s="300">
        <v>9832200</v>
      </c>
      <c r="P107" s="301">
        <v>-8.3309799491669018E-3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171.8</v>
      </c>
      <c r="F108" s="297">
        <v>175.01666666666665</v>
      </c>
      <c r="G108" s="298">
        <v>161.5333333333333</v>
      </c>
      <c r="H108" s="298">
        <v>151.26666666666665</v>
      </c>
      <c r="I108" s="298">
        <v>137.7833333333333</v>
      </c>
      <c r="J108" s="298">
        <v>185.2833333333333</v>
      </c>
      <c r="K108" s="298">
        <v>198.76666666666665</v>
      </c>
      <c r="L108" s="298">
        <v>209.0333333333333</v>
      </c>
      <c r="M108" s="285">
        <v>188.5</v>
      </c>
      <c r="N108" s="285">
        <v>164.75</v>
      </c>
      <c r="O108" s="300">
        <v>17824000</v>
      </c>
      <c r="P108" s="301">
        <v>-2.6649191786806466E-2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145.6</v>
      </c>
      <c r="F109" s="297">
        <v>148.16666666666666</v>
      </c>
      <c r="G109" s="298">
        <v>140.83333333333331</v>
      </c>
      <c r="H109" s="298">
        <v>136.06666666666666</v>
      </c>
      <c r="I109" s="298">
        <v>128.73333333333332</v>
      </c>
      <c r="J109" s="298">
        <v>152.93333333333331</v>
      </c>
      <c r="K109" s="298">
        <v>160.26666666666662</v>
      </c>
      <c r="L109" s="298">
        <v>165.0333333333333</v>
      </c>
      <c r="M109" s="285">
        <v>155.5</v>
      </c>
      <c r="N109" s="285">
        <v>143.4</v>
      </c>
      <c r="O109" s="300">
        <v>25608000</v>
      </c>
      <c r="P109" s="301">
        <v>-2.1042787000233811E-3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408.45</v>
      </c>
      <c r="F110" s="297">
        <v>412.13333333333338</v>
      </c>
      <c r="G110" s="298">
        <v>403.16666666666674</v>
      </c>
      <c r="H110" s="298">
        <v>397.88333333333338</v>
      </c>
      <c r="I110" s="298">
        <v>388.91666666666674</v>
      </c>
      <c r="J110" s="298">
        <v>417.41666666666674</v>
      </c>
      <c r="K110" s="298">
        <v>426.38333333333333</v>
      </c>
      <c r="L110" s="298">
        <v>431.66666666666674</v>
      </c>
      <c r="M110" s="285">
        <v>421.1</v>
      </c>
      <c r="N110" s="285">
        <v>406.85</v>
      </c>
      <c r="O110" s="300">
        <v>7628000</v>
      </c>
      <c r="P110" s="301">
        <v>-1.9789257260344386E-2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6542.4</v>
      </c>
      <c r="F111" s="297">
        <v>6601.7166666666672</v>
      </c>
      <c r="G111" s="298">
        <v>6453.6833333333343</v>
      </c>
      <c r="H111" s="298">
        <v>6364.9666666666672</v>
      </c>
      <c r="I111" s="298">
        <v>6216.9333333333343</v>
      </c>
      <c r="J111" s="298">
        <v>6690.4333333333343</v>
      </c>
      <c r="K111" s="298">
        <v>6838.4666666666672</v>
      </c>
      <c r="L111" s="298">
        <v>6927.1833333333343</v>
      </c>
      <c r="M111" s="285">
        <v>6749.75</v>
      </c>
      <c r="N111" s="285">
        <v>6513</v>
      </c>
      <c r="O111" s="300">
        <v>2654400</v>
      </c>
      <c r="P111" s="301">
        <v>2.7125333746082111E-2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516.29999999999995</v>
      </c>
      <c r="F112" s="297">
        <v>519.31666666666661</v>
      </c>
      <c r="G112" s="298">
        <v>506.33333333333326</v>
      </c>
      <c r="H112" s="298">
        <v>496.36666666666667</v>
      </c>
      <c r="I112" s="298">
        <v>483.38333333333333</v>
      </c>
      <c r="J112" s="298">
        <v>529.28333333333319</v>
      </c>
      <c r="K112" s="298">
        <v>542.26666666666654</v>
      </c>
      <c r="L112" s="298">
        <v>552.23333333333312</v>
      </c>
      <c r="M112" s="285">
        <v>532.29999999999995</v>
      </c>
      <c r="N112" s="285">
        <v>509.35</v>
      </c>
      <c r="O112" s="300">
        <v>13531250</v>
      </c>
      <c r="P112" s="301">
        <v>7.7266803202383173E-3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849.8</v>
      </c>
      <c r="F113" s="297">
        <v>855.33333333333337</v>
      </c>
      <c r="G113" s="298">
        <v>834.7166666666667</v>
      </c>
      <c r="H113" s="298">
        <v>819.63333333333333</v>
      </c>
      <c r="I113" s="298">
        <v>799.01666666666665</v>
      </c>
      <c r="J113" s="298">
        <v>870.41666666666674</v>
      </c>
      <c r="K113" s="298">
        <v>891.0333333333333</v>
      </c>
      <c r="L113" s="298">
        <v>906.11666666666679</v>
      </c>
      <c r="M113" s="285">
        <v>875.95</v>
      </c>
      <c r="N113" s="285">
        <v>840.25</v>
      </c>
      <c r="O113" s="300">
        <v>2499900</v>
      </c>
      <c r="P113" s="301">
        <v>-1.6368286445012786E-2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1085.3</v>
      </c>
      <c r="F114" s="297">
        <v>1098.6833333333334</v>
      </c>
      <c r="G114" s="298">
        <v>1064.5666666666668</v>
      </c>
      <c r="H114" s="298">
        <v>1043.8333333333335</v>
      </c>
      <c r="I114" s="298">
        <v>1009.7166666666669</v>
      </c>
      <c r="J114" s="298">
        <v>1119.4166666666667</v>
      </c>
      <c r="K114" s="298">
        <v>1153.5333333333335</v>
      </c>
      <c r="L114" s="298">
        <v>1174.2666666666667</v>
      </c>
      <c r="M114" s="285">
        <v>1132.8</v>
      </c>
      <c r="N114" s="285">
        <v>1077.95</v>
      </c>
      <c r="O114" s="300">
        <v>1644000</v>
      </c>
      <c r="P114" s="301">
        <v>5.1016494054468738E-2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2152.6999999999998</v>
      </c>
      <c r="F115" s="297">
        <v>2182.2166666666667</v>
      </c>
      <c r="G115" s="298">
        <v>2080.4833333333336</v>
      </c>
      <c r="H115" s="298">
        <v>2008.2666666666669</v>
      </c>
      <c r="I115" s="298">
        <v>1906.5333333333338</v>
      </c>
      <c r="J115" s="298">
        <v>2254.4333333333334</v>
      </c>
      <c r="K115" s="298">
        <v>2356.1666666666661</v>
      </c>
      <c r="L115" s="298">
        <v>2428.3833333333332</v>
      </c>
      <c r="M115" s="285">
        <v>2283.9499999999998</v>
      </c>
      <c r="N115" s="285">
        <v>2110</v>
      </c>
      <c r="O115" s="300">
        <v>2232000</v>
      </c>
      <c r="P115" s="301">
        <v>7.1017274472168906E-2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200.7</v>
      </c>
      <c r="F116" s="297">
        <v>201.26666666666665</v>
      </c>
      <c r="G116" s="298">
        <v>195.1333333333333</v>
      </c>
      <c r="H116" s="298">
        <v>189.56666666666663</v>
      </c>
      <c r="I116" s="298">
        <v>183.43333333333328</v>
      </c>
      <c r="J116" s="298">
        <v>206.83333333333331</v>
      </c>
      <c r="K116" s="298">
        <v>212.96666666666664</v>
      </c>
      <c r="L116" s="298">
        <v>218.53333333333333</v>
      </c>
      <c r="M116" s="285">
        <v>207.4</v>
      </c>
      <c r="N116" s="285">
        <v>195.7</v>
      </c>
      <c r="O116" s="300">
        <v>28735000</v>
      </c>
      <c r="P116" s="301">
        <v>-2.2851701975720066E-2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1745</v>
      </c>
      <c r="F117" s="297">
        <v>1768.8666666666668</v>
      </c>
      <c r="G117" s="298">
        <v>1694.7333333333336</v>
      </c>
      <c r="H117" s="298">
        <v>1644.4666666666667</v>
      </c>
      <c r="I117" s="298">
        <v>1570.3333333333335</v>
      </c>
      <c r="J117" s="298">
        <v>1819.1333333333337</v>
      </c>
      <c r="K117" s="298">
        <v>1893.2666666666669</v>
      </c>
      <c r="L117" s="298">
        <v>1943.5333333333338</v>
      </c>
      <c r="M117" s="285">
        <v>1843</v>
      </c>
      <c r="N117" s="285">
        <v>1718.6</v>
      </c>
      <c r="O117" s="300">
        <v>733850</v>
      </c>
      <c r="P117" s="301">
        <v>-0.10645033636723387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79310.95</v>
      </c>
      <c r="F118" s="297">
        <v>79828.183333333334</v>
      </c>
      <c r="G118" s="298">
        <v>78375.316666666666</v>
      </c>
      <c r="H118" s="298">
        <v>77439.683333333334</v>
      </c>
      <c r="I118" s="298">
        <v>75986.816666666666</v>
      </c>
      <c r="J118" s="298">
        <v>80763.816666666666</v>
      </c>
      <c r="K118" s="298">
        <v>82216.683333333334</v>
      </c>
      <c r="L118" s="298">
        <v>83152.316666666666</v>
      </c>
      <c r="M118" s="285">
        <v>81281.05</v>
      </c>
      <c r="N118" s="285">
        <v>78892.55</v>
      </c>
      <c r="O118" s="300">
        <v>43420</v>
      </c>
      <c r="P118" s="301">
        <v>4.3950959981494337E-3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1144.55</v>
      </c>
      <c r="F119" s="297">
        <v>1158.5833333333333</v>
      </c>
      <c r="G119" s="298">
        <v>1113.6666666666665</v>
      </c>
      <c r="H119" s="298">
        <v>1082.7833333333333</v>
      </c>
      <c r="I119" s="298">
        <v>1037.8666666666666</v>
      </c>
      <c r="J119" s="298">
        <v>1189.4666666666665</v>
      </c>
      <c r="K119" s="298">
        <v>1234.383333333333</v>
      </c>
      <c r="L119" s="298">
        <v>1265.2666666666664</v>
      </c>
      <c r="M119" s="285">
        <v>1203.5</v>
      </c>
      <c r="N119" s="285">
        <v>1127.7</v>
      </c>
      <c r="O119" s="300">
        <v>2516250</v>
      </c>
      <c r="P119" s="301">
        <v>-2.72542766019136E-2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326.85000000000002</v>
      </c>
      <c r="F120" s="297">
        <v>330.65000000000003</v>
      </c>
      <c r="G120" s="298">
        <v>315.20000000000005</v>
      </c>
      <c r="H120" s="298">
        <v>303.55</v>
      </c>
      <c r="I120" s="298">
        <v>288.10000000000002</v>
      </c>
      <c r="J120" s="298">
        <v>342.30000000000007</v>
      </c>
      <c r="K120" s="298">
        <v>357.75</v>
      </c>
      <c r="L120" s="298">
        <v>369.40000000000009</v>
      </c>
      <c r="M120" s="285">
        <v>346.1</v>
      </c>
      <c r="N120" s="285">
        <v>319</v>
      </c>
      <c r="O120" s="300">
        <v>1272000</v>
      </c>
      <c r="P120" s="301">
        <v>-5.3571428571428568E-2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53.9</v>
      </c>
      <c r="F121" s="297">
        <v>54.783333333333331</v>
      </c>
      <c r="G121" s="298">
        <v>51.86666666666666</v>
      </c>
      <c r="H121" s="298">
        <v>49.833333333333329</v>
      </c>
      <c r="I121" s="298">
        <v>46.916666666666657</v>
      </c>
      <c r="J121" s="298">
        <v>56.816666666666663</v>
      </c>
      <c r="K121" s="298">
        <v>59.733333333333334</v>
      </c>
      <c r="L121" s="298">
        <v>61.766666666666666</v>
      </c>
      <c r="M121" s="285">
        <v>57.7</v>
      </c>
      <c r="N121" s="285">
        <v>52.75</v>
      </c>
      <c r="O121" s="300">
        <v>72437000</v>
      </c>
      <c r="P121" s="301">
        <v>-5.9589494592805117E-2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4749.8</v>
      </c>
      <c r="F122" s="297">
        <v>4675.25</v>
      </c>
      <c r="G122" s="298">
        <v>4574.8</v>
      </c>
      <c r="H122" s="298">
        <v>4399.8</v>
      </c>
      <c r="I122" s="298">
        <v>4299.3500000000004</v>
      </c>
      <c r="J122" s="298">
        <v>4850.25</v>
      </c>
      <c r="K122" s="298">
        <v>4950.7000000000007</v>
      </c>
      <c r="L122" s="298">
        <v>5125.7</v>
      </c>
      <c r="M122" s="285">
        <v>4775.7</v>
      </c>
      <c r="N122" s="285">
        <v>4500.25</v>
      </c>
      <c r="O122" s="300">
        <v>1313250</v>
      </c>
      <c r="P122" s="301">
        <v>-9.5093191327500946E-4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2940.65</v>
      </c>
      <c r="F123" s="297">
        <v>2926.8666666666668</v>
      </c>
      <c r="G123" s="298">
        <v>2829.0833333333335</v>
      </c>
      <c r="H123" s="298">
        <v>2717.5166666666669</v>
      </c>
      <c r="I123" s="298">
        <v>2619.7333333333336</v>
      </c>
      <c r="J123" s="298">
        <v>3038.4333333333334</v>
      </c>
      <c r="K123" s="298">
        <v>3136.2166666666662</v>
      </c>
      <c r="L123" s="298">
        <v>3247.7833333333333</v>
      </c>
      <c r="M123" s="285">
        <v>3024.65</v>
      </c>
      <c r="N123" s="285">
        <v>2815.3</v>
      </c>
      <c r="O123" s="300">
        <v>268200</v>
      </c>
      <c r="P123" s="301">
        <v>-7.7399380804953566E-2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17470.849999999999</v>
      </c>
      <c r="F124" s="297">
        <v>17454.850000000002</v>
      </c>
      <c r="G124" s="298">
        <v>17317.250000000004</v>
      </c>
      <c r="H124" s="298">
        <v>17163.650000000001</v>
      </c>
      <c r="I124" s="298">
        <v>17026.050000000003</v>
      </c>
      <c r="J124" s="298">
        <v>17608.450000000004</v>
      </c>
      <c r="K124" s="298">
        <v>17746.050000000003</v>
      </c>
      <c r="L124" s="298">
        <v>17899.650000000005</v>
      </c>
      <c r="M124" s="285">
        <v>17592.45</v>
      </c>
      <c r="N124" s="285">
        <v>17301.25</v>
      </c>
      <c r="O124" s="300">
        <v>281050</v>
      </c>
      <c r="P124" s="301">
        <v>1.4620938628158844E-2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134.69999999999999</v>
      </c>
      <c r="F125" s="297">
        <v>136.6</v>
      </c>
      <c r="G125" s="298">
        <v>131.69999999999999</v>
      </c>
      <c r="H125" s="298">
        <v>128.69999999999999</v>
      </c>
      <c r="I125" s="298">
        <v>123.79999999999998</v>
      </c>
      <c r="J125" s="298">
        <v>139.6</v>
      </c>
      <c r="K125" s="298">
        <v>144.50000000000003</v>
      </c>
      <c r="L125" s="298">
        <v>147.5</v>
      </c>
      <c r="M125" s="285">
        <v>141.5</v>
      </c>
      <c r="N125" s="285">
        <v>133.6</v>
      </c>
      <c r="O125" s="300">
        <v>47436000</v>
      </c>
      <c r="P125" s="301">
        <v>-4.5049905584030214E-2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99.1</v>
      </c>
      <c r="F126" s="297">
        <v>99.766666666666652</v>
      </c>
      <c r="G126" s="298">
        <v>97.433333333333309</v>
      </c>
      <c r="H126" s="298">
        <v>95.766666666666652</v>
      </c>
      <c r="I126" s="298">
        <v>93.433333333333309</v>
      </c>
      <c r="J126" s="298">
        <v>101.43333333333331</v>
      </c>
      <c r="K126" s="298">
        <v>103.76666666666665</v>
      </c>
      <c r="L126" s="298">
        <v>105.43333333333331</v>
      </c>
      <c r="M126" s="285">
        <v>102.1</v>
      </c>
      <c r="N126" s="285">
        <v>98.1</v>
      </c>
      <c r="O126" s="300">
        <v>76345800</v>
      </c>
      <c r="P126" s="301">
        <v>-1.7142431243944249E-3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98.45</v>
      </c>
      <c r="F127" s="297">
        <v>99.516666666666666</v>
      </c>
      <c r="G127" s="298">
        <v>96.633333333333326</v>
      </c>
      <c r="H127" s="298">
        <v>94.816666666666663</v>
      </c>
      <c r="I127" s="298">
        <v>91.933333333333323</v>
      </c>
      <c r="J127" s="298">
        <v>101.33333333333333</v>
      </c>
      <c r="K127" s="298">
        <v>104.21666666666668</v>
      </c>
      <c r="L127" s="298">
        <v>106.03333333333333</v>
      </c>
      <c r="M127" s="285">
        <v>102.4</v>
      </c>
      <c r="N127" s="285">
        <v>97.7</v>
      </c>
      <c r="O127" s="300">
        <v>41364400</v>
      </c>
      <c r="P127" s="301">
        <v>-2.698786451729759E-2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28254.7</v>
      </c>
      <c r="F128" s="297">
        <v>28496.066666666666</v>
      </c>
      <c r="G128" s="298">
        <v>27876.333333333332</v>
      </c>
      <c r="H128" s="298">
        <v>27497.966666666667</v>
      </c>
      <c r="I128" s="298">
        <v>26878.233333333334</v>
      </c>
      <c r="J128" s="298">
        <v>28874.433333333331</v>
      </c>
      <c r="K128" s="298">
        <v>29494.166666666668</v>
      </c>
      <c r="L128" s="298">
        <v>29872.533333333329</v>
      </c>
      <c r="M128" s="285">
        <v>29115.8</v>
      </c>
      <c r="N128" s="285">
        <v>28117.7</v>
      </c>
      <c r="O128" s="300">
        <v>55830</v>
      </c>
      <c r="P128" s="301">
        <v>-4.613018964633521E-2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1632.8</v>
      </c>
      <c r="F129" s="297">
        <v>1672.3333333333333</v>
      </c>
      <c r="G129" s="298">
        <v>1579.6666666666665</v>
      </c>
      <c r="H129" s="298">
        <v>1526.5333333333333</v>
      </c>
      <c r="I129" s="298">
        <v>1433.8666666666666</v>
      </c>
      <c r="J129" s="298">
        <v>1725.4666666666665</v>
      </c>
      <c r="K129" s="298">
        <v>1818.133333333333</v>
      </c>
      <c r="L129" s="298">
        <v>1871.2666666666664</v>
      </c>
      <c r="M129" s="285">
        <v>1765</v>
      </c>
      <c r="N129" s="285">
        <v>1619.2</v>
      </c>
      <c r="O129" s="300">
        <v>3537050</v>
      </c>
      <c r="P129" s="301">
        <v>-7.9971387696709584E-2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222.1</v>
      </c>
      <c r="F130" s="297">
        <v>222.51666666666665</v>
      </c>
      <c r="G130" s="298">
        <v>218.5333333333333</v>
      </c>
      <c r="H130" s="298">
        <v>214.96666666666664</v>
      </c>
      <c r="I130" s="298">
        <v>210.98333333333329</v>
      </c>
      <c r="J130" s="298">
        <v>226.08333333333331</v>
      </c>
      <c r="K130" s="298">
        <v>230.06666666666666</v>
      </c>
      <c r="L130" s="298">
        <v>233.63333333333333</v>
      </c>
      <c r="M130" s="285">
        <v>226.5</v>
      </c>
      <c r="N130" s="285">
        <v>218.95</v>
      </c>
      <c r="O130" s="300">
        <v>16680000</v>
      </c>
      <c r="P130" s="301">
        <v>-4.2979942693409743E-3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105</v>
      </c>
      <c r="F131" s="297">
        <v>107.26666666666667</v>
      </c>
      <c r="G131" s="298">
        <v>101.93333333333334</v>
      </c>
      <c r="H131" s="298">
        <v>98.866666666666674</v>
      </c>
      <c r="I131" s="298">
        <v>93.533333333333346</v>
      </c>
      <c r="J131" s="298">
        <v>110.33333333333333</v>
      </c>
      <c r="K131" s="298">
        <v>115.66666666666667</v>
      </c>
      <c r="L131" s="298">
        <v>118.73333333333332</v>
      </c>
      <c r="M131" s="285">
        <v>112.6</v>
      </c>
      <c r="N131" s="285">
        <v>104.2</v>
      </c>
      <c r="O131" s="300">
        <v>35625200</v>
      </c>
      <c r="P131" s="301">
        <v>-4.8832974673067374E-2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4785.75</v>
      </c>
      <c r="F132" s="297">
        <v>4812.083333333333</v>
      </c>
      <c r="G132" s="298">
        <v>4673.7166666666662</v>
      </c>
      <c r="H132" s="298">
        <v>4561.6833333333334</v>
      </c>
      <c r="I132" s="298">
        <v>4423.3166666666666</v>
      </c>
      <c r="J132" s="298">
        <v>4924.1166666666659</v>
      </c>
      <c r="K132" s="298">
        <v>5062.4833333333327</v>
      </c>
      <c r="L132" s="298">
        <v>5174.5166666666655</v>
      </c>
      <c r="M132" s="285">
        <v>4950.45</v>
      </c>
      <c r="N132" s="285">
        <v>4700.05</v>
      </c>
      <c r="O132" s="300">
        <v>87250</v>
      </c>
      <c r="P132" s="301">
        <v>-4.5143638850889192E-2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1854.4</v>
      </c>
      <c r="F133" s="297">
        <v>1868.6833333333334</v>
      </c>
      <c r="G133" s="298">
        <v>1830.3666666666668</v>
      </c>
      <c r="H133" s="298">
        <v>1806.3333333333335</v>
      </c>
      <c r="I133" s="298">
        <v>1768.0166666666669</v>
      </c>
      <c r="J133" s="298">
        <v>1892.7166666666667</v>
      </c>
      <c r="K133" s="298">
        <v>1931.0333333333333</v>
      </c>
      <c r="L133" s="298">
        <v>1955.0666666666666</v>
      </c>
      <c r="M133" s="285">
        <v>1907</v>
      </c>
      <c r="N133" s="285">
        <v>1844.65</v>
      </c>
      <c r="O133" s="300">
        <v>1801000</v>
      </c>
      <c r="P133" s="301">
        <v>-3.093892924401399E-2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2467.4</v>
      </c>
      <c r="F134" s="297">
        <v>2450.7000000000003</v>
      </c>
      <c r="G134" s="298">
        <v>2371.4500000000007</v>
      </c>
      <c r="H134" s="298">
        <v>2275.5000000000005</v>
      </c>
      <c r="I134" s="298">
        <v>2196.2500000000009</v>
      </c>
      <c r="J134" s="298">
        <v>2546.6500000000005</v>
      </c>
      <c r="K134" s="298">
        <v>2625.8999999999996</v>
      </c>
      <c r="L134" s="298">
        <v>2721.8500000000004</v>
      </c>
      <c r="M134" s="285">
        <v>2529.9499999999998</v>
      </c>
      <c r="N134" s="285">
        <v>2354.75</v>
      </c>
      <c r="O134" s="300">
        <v>387500</v>
      </c>
      <c r="P134" s="301">
        <v>-8.2840236686390539E-2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33.9</v>
      </c>
      <c r="F135" s="297">
        <v>34.766666666666666</v>
      </c>
      <c r="G135" s="298">
        <v>32.333333333333329</v>
      </c>
      <c r="H135" s="298">
        <v>30.766666666666666</v>
      </c>
      <c r="I135" s="298">
        <v>28.333333333333329</v>
      </c>
      <c r="J135" s="298">
        <v>36.333333333333329</v>
      </c>
      <c r="K135" s="298">
        <v>38.766666666666666</v>
      </c>
      <c r="L135" s="298">
        <v>40.333333333333329</v>
      </c>
      <c r="M135" s="285">
        <v>37.200000000000003</v>
      </c>
      <c r="N135" s="285">
        <v>33.200000000000003</v>
      </c>
      <c r="O135" s="300">
        <v>222688000</v>
      </c>
      <c r="P135" s="301">
        <v>3.2109751575824991E-2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201.65</v>
      </c>
      <c r="F136" s="297">
        <v>202.33333333333334</v>
      </c>
      <c r="G136" s="298">
        <v>198.11666666666667</v>
      </c>
      <c r="H136" s="298">
        <v>194.58333333333334</v>
      </c>
      <c r="I136" s="298">
        <v>190.36666666666667</v>
      </c>
      <c r="J136" s="298">
        <v>205.86666666666667</v>
      </c>
      <c r="K136" s="298">
        <v>210.08333333333331</v>
      </c>
      <c r="L136" s="298">
        <v>213.61666666666667</v>
      </c>
      <c r="M136" s="285">
        <v>206.55</v>
      </c>
      <c r="N136" s="285">
        <v>198.8</v>
      </c>
      <c r="O136" s="300">
        <v>20464000</v>
      </c>
      <c r="P136" s="301">
        <v>-3.161082718152565E-2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1071.4000000000001</v>
      </c>
      <c r="F137" s="297">
        <v>1078.6499999999999</v>
      </c>
      <c r="G137" s="298">
        <v>1038.7499999999998</v>
      </c>
      <c r="H137" s="298">
        <v>1006.0999999999999</v>
      </c>
      <c r="I137" s="298">
        <v>966.19999999999982</v>
      </c>
      <c r="J137" s="298">
        <v>1111.2999999999997</v>
      </c>
      <c r="K137" s="298">
        <v>1151.1999999999998</v>
      </c>
      <c r="L137" s="298">
        <v>1183.8499999999997</v>
      </c>
      <c r="M137" s="285">
        <v>1118.55</v>
      </c>
      <c r="N137" s="285">
        <v>1046</v>
      </c>
      <c r="O137" s="300">
        <v>1910865</v>
      </c>
      <c r="P137" s="301">
        <v>-4.0662035145075603E-2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1053.55</v>
      </c>
      <c r="F138" s="297">
        <v>1044.3999999999999</v>
      </c>
      <c r="G138" s="298">
        <v>1026.1999999999998</v>
      </c>
      <c r="H138" s="298">
        <v>998.84999999999991</v>
      </c>
      <c r="I138" s="298">
        <v>980.64999999999986</v>
      </c>
      <c r="J138" s="298">
        <v>1071.7499999999998</v>
      </c>
      <c r="K138" s="298">
        <v>1089.95</v>
      </c>
      <c r="L138" s="298">
        <v>1117.2999999999997</v>
      </c>
      <c r="M138" s="285">
        <v>1062.5999999999999</v>
      </c>
      <c r="N138" s="285">
        <v>1017.05</v>
      </c>
      <c r="O138" s="300">
        <v>1606500</v>
      </c>
      <c r="P138" s="301">
        <v>-5.4527263631815905E-2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188.9</v>
      </c>
      <c r="F139" s="297">
        <v>192.41666666666666</v>
      </c>
      <c r="G139" s="298">
        <v>178.93333333333331</v>
      </c>
      <c r="H139" s="298">
        <v>168.96666666666664</v>
      </c>
      <c r="I139" s="298">
        <v>155.48333333333329</v>
      </c>
      <c r="J139" s="298">
        <v>202.38333333333333</v>
      </c>
      <c r="K139" s="298">
        <v>215.86666666666667</v>
      </c>
      <c r="L139" s="298">
        <v>225.83333333333334</v>
      </c>
      <c r="M139" s="285">
        <v>205.9</v>
      </c>
      <c r="N139" s="285">
        <v>182.45</v>
      </c>
      <c r="O139" s="300">
        <v>23936600</v>
      </c>
      <c r="P139" s="301">
        <v>4.6399594320486813E-2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124.95</v>
      </c>
      <c r="F140" s="297">
        <v>125.46666666666665</v>
      </c>
      <c r="G140" s="298">
        <v>121.68333333333331</v>
      </c>
      <c r="H140" s="298">
        <v>118.41666666666666</v>
      </c>
      <c r="I140" s="298">
        <v>114.63333333333331</v>
      </c>
      <c r="J140" s="298">
        <v>128.73333333333329</v>
      </c>
      <c r="K140" s="298">
        <v>132.51666666666665</v>
      </c>
      <c r="L140" s="298">
        <v>135.7833333333333</v>
      </c>
      <c r="M140" s="285">
        <v>129.25</v>
      </c>
      <c r="N140" s="285">
        <v>122.2</v>
      </c>
      <c r="O140" s="300">
        <v>18834000</v>
      </c>
      <c r="P140" s="301">
        <v>-1.1027095148078135E-2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1918.85</v>
      </c>
      <c r="F141" s="297">
        <v>1931.55</v>
      </c>
      <c r="G141" s="298">
        <v>1893.1499999999999</v>
      </c>
      <c r="H141" s="298">
        <v>1867.4499999999998</v>
      </c>
      <c r="I141" s="298">
        <v>1829.0499999999997</v>
      </c>
      <c r="J141" s="298">
        <v>1957.25</v>
      </c>
      <c r="K141" s="298">
        <v>1995.65</v>
      </c>
      <c r="L141" s="298">
        <v>2021.3500000000001</v>
      </c>
      <c r="M141" s="285">
        <v>1969.95</v>
      </c>
      <c r="N141" s="285">
        <v>1905.85</v>
      </c>
      <c r="O141" s="300">
        <v>30351000</v>
      </c>
      <c r="P141" s="301">
        <v>-2.0796172846609729E-3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84.8</v>
      </c>
      <c r="F142" s="297">
        <v>86.716666666666654</v>
      </c>
      <c r="G142" s="298">
        <v>81.933333333333309</v>
      </c>
      <c r="H142" s="298">
        <v>79.066666666666649</v>
      </c>
      <c r="I142" s="298">
        <v>74.283333333333303</v>
      </c>
      <c r="J142" s="298">
        <v>89.583333333333314</v>
      </c>
      <c r="K142" s="298">
        <v>94.366666666666646</v>
      </c>
      <c r="L142" s="298">
        <v>97.23333333333332</v>
      </c>
      <c r="M142" s="285">
        <v>91.5</v>
      </c>
      <c r="N142" s="285">
        <v>83.85</v>
      </c>
      <c r="O142" s="300">
        <v>120460000</v>
      </c>
      <c r="P142" s="301">
        <v>-8.2223508975101334E-2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874.5</v>
      </c>
      <c r="F143" s="297">
        <v>883.6</v>
      </c>
      <c r="G143" s="298">
        <v>860.1</v>
      </c>
      <c r="H143" s="298">
        <v>845.7</v>
      </c>
      <c r="I143" s="298">
        <v>822.2</v>
      </c>
      <c r="J143" s="298">
        <v>898</v>
      </c>
      <c r="K143" s="298">
        <v>921.5</v>
      </c>
      <c r="L143" s="298">
        <v>935.9</v>
      </c>
      <c r="M143" s="285">
        <v>907.1</v>
      </c>
      <c r="N143" s="285">
        <v>869.2</v>
      </c>
      <c r="O143" s="300">
        <v>4712250</v>
      </c>
      <c r="P143" s="301">
        <v>-2.9652509652509651E-2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330.1</v>
      </c>
      <c r="F144" s="297">
        <v>333.85</v>
      </c>
      <c r="G144" s="298">
        <v>320.10000000000002</v>
      </c>
      <c r="H144" s="298">
        <v>310.10000000000002</v>
      </c>
      <c r="I144" s="298">
        <v>296.35000000000002</v>
      </c>
      <c r="J144" s="298">
        <v>343.85</v>
      </c>
      <c r="K144" s="298">
        <v>357.6</v>
      </c>
      <c r="L144" s="298">
        <v>367.6</v>
      </c>
      <c r="M144" s="285">
        <v>347.6</v>
      </c>
      <c r="N144" s="285">
        <v>323.85000000000002</v>
      </c>
      <c r="O144" s="300">
        <v>104691000</v>
      </c>
      <c r="P144" s="301">
        <v>-4.7627195984485515E-3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29998.1</v>
      </c>
      <c r="F145" s="297">
        <v>30553.25</v>
      </c>
      <c r="G145" s="298">
        <v>29316.85</v>
      </c>
      <c r="H145" s="298">
        <v>28635.599999999999</v>
      </c>
      <c r="I145" s="298">
        <v>27399.199999999997</v>
      </c>
      <c r="J145" s="298">
        <v>31234.5</v>
      </c>
      <c r="K145" s="298">
        <v>32470.9</v>
      </c>
      <c r="L145" s="298">
        <v>33152.15</v>
      </c>
      <c r="M145" s="285">
        <v>31789.65</v>
      </c>
      <c r="N145" s="285">
        <v>29872</v>
      </c>
      <c r="O145" s="300">
        <v>171450</v>
      </c>
      <c r="P145" s="301">
        <v>-2.3911187019641331E-2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1733.85</v>
      </c>
      <c r="F146" s="297">
        <v>1762.5666666666666</v>
      </c>
      <c r="G146" s="298">
        <v>1696.3833333333332</v>
      </c>
      <c r="H146" s="298">
        <v>1658.9166666666665</v>
      </c>
      <c r="I146" s="298">
        <v>1592.7333333333331</v>
      </c>
      <c r="J146" s="298">
        <v>1800.0333333333333</v>
      </c>
      <c r="K146" s="298">
        <v>1866.2166666666667</v>
      </c>
      <c r="L146" s="298">
        <v>1903.6833333333334</v>
      </c>
      <c r="M146" s="285">
        <v>1828.75</v>
      </c>
      <c r="N146" s="285">
        <v>1725.1</v>
      </c>
      <c r="O146" s="300">
        <v>855250</v>
      </c>
      <c r="P146" s="301">
        <v>-8.4216725559481745E-2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6128.85</v>
      </c>
      <c r="F147" s="297">
        <v>6092.8166666666666</v>
      </c>
      <c r="G147" s="298">
        <v>5956.833333333333</v>
      </c>
      <c r="H147" s="298">
        <v>5784.8166666666666</v>
      </c>
      <c r="I147" s="298">
        <v>5648.833333333333</v>
      </c>
      <c r="J147" s="298">
        <v>6264.833333333333</v>
      </c>
      <c r="K147" s="298">
        <v>6400.8166666666666</v>
      </c>
      <c r="L147" s="298">
        <v>6572.833333333333</v>
      </c>
      <c r="M147" s="285">
        <v>6228.8</v>
      </c>
      <c r="N147" s="285">
        <v>5920.8</v>
      </c>
      <c r="O147" s="300">
        <v>420750</v>
      </c>
      <c r="P147" s="301">
        <v>-3.331418724870764E-2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1303.9000000000001</v>
      </c>
      <c r="F148" s="297">
        <v>1339.5</v>
      </c>
      <c r="G148" s="298">
        <v>1258</v>
      </c>
      <c r="H148" s="298">
        <v>1212.0999999999999</v>
      </c>
      <c r="I148" s="298">
        <v>1130.5999999999999</v>
      </c>
      <c r="J148" s="298">
        <v>1385.4</v>
      </c>
      <c r="K148" s="298">
        <v>1466.9</v>
      </c>
      <c r="L148" s="298">
        <v>1512.8000000000002</v>
      </c>
      <c r="M148" s="285">
        <v>1421</v>
      </c>
      <c r="N148" s="285">
        <v>1293.5999999999999</v>
      </c>
      <c r="O148" s="300">
        <v>3151200</v>
      </c>
      <c r="P148" s="301">
        <v>3.7124802527646127E-2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621.15</v>
      </c>
      <c r="F149" s="297">
        <v>628.9</v>
      </c>
      <c r="G149" s="298">
        <v>609.29999999999995</v>
      </c>
      <c r="H149" s="298">
        <v>597.44999999999993</v>
      </c>
      <c r="I149" s="298">
        <v>577.84999999999991</v>
      </c>
      <c r="J149" s="298">
        <v>640.75</v>
      </c>
      <c r="K149" s="298">
        <v>660.35000000000014</v>
      </c>
      <c r="L149" s="298">
        <v>672.2</v>
      </c>
      <c r="M149" s="285">
        <v>648.5</v>
      </c>
      <c r="N149" s="285">
        <v>617.04999999999995</v>
      </c>
      <c r="O149" s="300">
        <v>41769000</v>
      </c>
      <c r="P149" s="301">
        <v>-4.1845975977904813E-2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454.55</v>
      </c>
      <c r="F150" s="297">
        <v>464.55</v>
      </c>
      <c r="G150" s="298">
        <v>440.20000000000005</v>
      </c>
      <c r="H150" s="298">
        <v>425.85</v>
      </c>
      <c r="I150" s="298">
        <v>401.50000000000006</v>
      </c>
      <c r="J150" s="298">
        <v>478.90000000000003</v>
      </c>
      <c r="K150" s="298">
        <v>503.25000000000006</v>
      </c>
      <c r="L150" s="298">
        <v>517.6</v>
      </c>
      <c r="M150" s="285">
        <v>488.9</v>
      </c>
      <c r="N150" s="285">
        <v>450.2</v>
      </c>
      <c r="O150" s="300">
        <v>13531500</v>
      </c>
      <c r="P150" s="301">
        <v>8.9475450173358683E-3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750.95</v>
      </c>
      <c r="F151" s="297">
        <v>762.01666666666677</v>
      </c>
      <c r="G151" s="298">
        <v>734.03333333333353</v>
      </c>
      <c r="H151" s="298">
        <v>717.11666666666679</v>
      </c>
      <c r="I151" s="298">
        <v>689.13333333333355</v>
      </c>
      <c r="J151" s="298">
        <v>778.93333333333351</v>
      </c>
      <c r="K151" s="298">
        <v>806.91666666666686</v>
      </c>
      <c r="L151" s="298">
        <v>823.83333333333348</v>
      </c>
      <c r="M151" s="285">
        <v>790</v>
      </c>
      <c r="N151" s="285">
        <v>745.1</v>
      </c>
      <c r="O151" s="300">
        <v>10412000</v>
      </c>
      <c r="P151" s="301">
        <v>-3.7174033660070278E-2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655.9</v>
      </c>
      <c r="F152" s="297">
        <v>662.56666666666672</v>
      </c>
      <c r="G152" s="298">
        <v>645.13333333333344</v>
      </c>
      <c r="H152" s="298">
        <v>634.36666666666667</v>
      </c>
      <c r="I152" s="298">
        <v>616.93333333333339</v>
      </c>
      <c r="J152" s="298">
        <v>673.33333333333348</v>
      </c>
      <c r="K152" s="298">
        <v>690.76666666666665</v>
      </c>
      <c r="L152" s="298">
        <v>701.53333333333353</v>
      </c>
      <c r="M152" s="285">
        <v>680</v>
      </c>
      <c r="N152" s="285">
        <v>651.79999999999995</v>
      </c>
      <c r="O152" s="300">
        <v>16796700</v>
      </c>
      <c r="P152" s="301">
        <v>-6.5474289364420317E-3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286.75</v>
      </c>
      <c r="F153" s="297">
        <v>292.43333333333334</v>
      </c>
      <c r="G153" s="298">
        <v>275.56666666666666</v>
      </c>
      <c r="H153" s="298">
        <v>264.38333333333333</v>
      </c>
      <c r="I153" s="298">
        <v>247.51666666666665</v>
      </c>
      <c r="J153" s="298">
        <v>303.61666666666667</v>
      </c>
      <c r="K153" s="298">
        <v>320.48333333333335</v>
      </c>
      <c r="L153" s="298">
        <v>331.66666666666669</v>
      </c>
      <c r="M153" s="285">
        <v>309.3</v>
      </c>
      <c r="N153" s="285">
        <v>281.25</v>
      </c>
      <c r="O153" s="300">
        <v>93451500</v>
      </c>
      <c r="P153" s="301">
        <v>-6.5598996922375474E-2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92.4</v>
      </c>
      <c r="F154" s="297">
        <v>94.649999999999991</v>
      </c>
      <c r="G154" s="298">
        <v>87.799999999999983</v>
      </c>
      <c r="H154" s="298">
        <v>83.199999999999989</v>
      </c>
      <c r="I154" s="298">
        <v>76.34999999999998</v>
      </c>
      <c r="J154" s="298">
        <v>99.249999999999986</v>
      </c>
      <c r="K154" s="298">
        <v>106.09999999999998</v>
      </c>
      <c r="L154" s="298">
        <v>110.69999999999999</v>
      </c>
      <c r="M154" s="285">
        <v>101.5</v>
      </c>
      <c r="N154" s="285">
        <v>90.05</v>
      </c>
      <c r="O154" s="300">
        <v>142627500</v>
      </c>
      <c r="P154" s="301">
        <v>4.4591655131500887E-2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854.55</v>
      </c>
      <c r="F155" s="297">
        <v>865.86666666666667</v>
      </c>
      <c r="G155" s="298">
        <v>835.68333333333339</v>
      </c>
      <c r="H155" s="298">
        <v>816.81666666666672</v>
      </c>
      <c r="I155" s="298">
        <v>786.63333333333344</v>
      </c>
      <c r="J155" s="298">
        <v>884.73333333333335</v>
      </c>
      <c r="K155" s="298">
        <v>914.91666666666652</v>
      </c>
      <c r="L155" s="298">
        <v>933.7833333333333</v>
      </c>
      <c r="M155" s="285">
        <v>896.05</v>
      </c>
      <c r="N155" s="285">
        <v>847</v>
      </c>
      <c r="O155" s="300">
        <v>45757200</v>
      </c>
      <c r="P155" s="301">
        <v>-2.3969249737099758E-2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3244.15</v>
      </c>
      <c r="F156" s="297">
        <v>3269.7833333333328</v>
      </c>
      <c r="G156" s="298">
        <v>3196.5666666666657</v>
      </c>
      <c r="H156" s="298">
        <v>3148.9833333333327</v>
      </c>
      <c r="I156" s="298">
        <v>3075.7666666666655</v>
      </c>
      <c r="J156" s="298">
        <v>3317.3666666666659</v>
      </c>
      <c r="K156" s="298">
        <v>3390.583333333333</v>
      </c>
      <c r="L156" s="298">
        <v>3438.1666666666661</v>
      </c>
      <c r="M156" s="285">
        <v>3343</v>
      </c>
      <c r="N156" s="285">
        <v>3222.2</v>
      </c>
      <c r="O156" s="300">
        <v>8967600</v>
      </c>
      <c r="P156" s="301">
        <v>-3.5275133128933357E-2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1041.2</v>
      </c>
      <c r="F157" s="297">
        <v>1040.3666666666666</v>
      </c>
      <c r="G157" s="298">
        <v>1019.6833333333332</v>
      </c>
      <c r="H157" s="298">
        <v>998.16666666666663</v>
      </c>
      <c r="I157" s="298">
        <v>977.48333333333323</v>
      </c>
      <c r="J157" s="298">
        <v>1061.8833333333332</v>
      </c>
      <c r="K157" s="298">
        <v>1082.5666666666666</v>
      </c>
      <c r="L157" s="298">
        <v>1104.083333333333</v>
      </c>
      <c r="M157" s="285">
        <v>1061.05</v>
      </c>
      <c r="N157" s="285">
        <v>1018.85</v>
      </c>
      <c r="O157" s="300">
        <v>12529200</v>
      </c>
      <c r="P157" s="301">
        <v>-8.5646729135651106E-2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1510.85</v>
      </c>
      <c r="F158" s="297">
        <v>1531.8666666666666</v>
      </c>
      <c r="G158" s="298">
        <v>1482.9333333333332</v>
      </c>
      <c r="H158" s="298">
        <v>1455.0166666666667</v>
      </c>
      <c r="I158" s="298">
        <v>1406.0833333333333</v>
      </c>
      <c r="J158" s="298">
        <v>1559.7833333333331</v>
      </c>
      <c r="K158" s="298">
        <v>1608.7166666666665</v>
      </c>
      <c r="L158" s="298">
        <v>1636.633333333333</v>
      </c>
      <c r="M158" s="285">
        <v>1580.8</v>
      </c>
      <c r="N158" s="285">
        <v>1503.95</v>
      </c>
      <c r="O158" s="300">
        <v>5974500</v>
      </c>
      <c r="P158" s="301">
        <v>8.2268067333248953E-3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2569.1999999999998</v>
      </c>
      <c r="F159" s="297">
        <v>2599.5333333333333</v>
      </c>
      <c r="G159" s="298">
        <v>2505.1666666666665</v>
      </c>
      <c r="H159" s="298">
        <v>2441.1333333333332</v>
      </c>
      <c r="I159" s="298">
        <v>2346.7666666666664</v>
      </c>
      <c r="J159" s="298">
        <v>2663.5666666666666</v>
      </c>
      <c r="K159" s="298">
        <v>2757.9333333333334</v>
      </c>
      <c r="L159" s="298">
        <v>2821.9666666666667</v>
      </c>
      <c r="M159" s="285">
        <v>2693.9</v>
      </c>
      <c r="N159" s="285">
        <v>2535.5</v>
      </c>
      <c r="O159" s="300">
        <v>981500</v>
      </c>
      <c r="P159" s="301">
        <v>-1.99700449326011E-2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400.45</v>
      </c>
      <c r="F160" s="297">
        <v>406.59999999999997</v>
      </c>
      <c r="G160" s="298">
        <v>388.84999999999991</v>
      </c>
      <c r="H160" s="298">
        <v>377.24999999999994</v>
      </c>
      <c r="I160" s="298">
        <v>359.49999999999989</v>
      </c>
      <c r="J160" s="298">
        <v>418.19999999999993</v>
      </c>
      <c r="K160" s="298">
        <v>435.95000000000005</v>
      </c>
      <c r="L160" s="298">
        <v>447.54999999999995</v>
      </c>
      <c r="M160" s="285">
        <v>424.35</v>
      </c>
      <c r="N160" s="285">
        <v>395</v>
      </c>
      <c r="O160" s="300">
        <v>2244000</v>
      </c>
      <c r="P160" s="301">
        <v>-3.8560411311053984E-2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711.75</v>
      </c>
      <c r="F161" s="297">
        <v>707.5</v>
      </c>
      <c r="G161" s="298">
        <v>695.05</v>
      </c>
      <c r="H161" s="298">
        <v>678.34999999999991</v>
      </c>
      <c r="I161" s="298">
        <v>665.89999999999986</v>
      </c>
      <c r="J161" s="298">
        <v>724.2</v>
      </c>
      <c r="K161" s="298">
        <v>736.65000000000009</v>
      </c>
      <c r="L161" s="298">
        <v>753.35000000000014</v>
      </c>
      <c r="M161" s="285">
        <v>719.95</v>
      </c>
      <c r="N161" s="285">
        <v>690.8</v>
      </c>
      <c r="O161" s="300">
        <v>1173775</v>
      </c>
      <c r="P161" s="301">
        <v>-8.2199546485260774E-2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540.70000000000005</v>
      </c>
      <c r="F162" s="297">
        <v>545.33333333333337</v>
      </c>
      <c r="G162" s="298">
        <v>527.66666666666674</v>
      </c>
      <c r="H162" s="298">
        <v>514.63333333333333</v>
      </c>
      <c r="I162" s="298">
        <v>496.9666666666667</v>
      </c>
      <c r="J162" s="298">
        <v>558.36666666666679</v>
      </c>
      <c r="K162" s="298">
        <v>576.03333333333353</v>
      </c>
      <c r="L162" s="298">
        <v>589.06666666666683</v>
      </c>
      <c r="M162" s="285">
        <v>563</v>
      </c>
      <c r="N162" s="285">
        <v>532.29999999999995</v>
      </c>
      <c r="O162" s="300">
        <v>3532200</v>
      </c>
      <c r="P162" s="301">
        <v>-6.1732986240238007E-2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1079.7</v>
      </c>
      <c r="F163" s="297">
        <v>1077.0166666666667</v>
      </c>
      <c r="G163" s="298">
        <v>1059.0333333333333</v>
      </c>
      <c r="H163" s="298">
        <v>1038.3666666666666</v>
      </c>
      <c r="I163" s="298">
        <v>1020.3833333333332</v>
      </c>
      <c r="J163" s="298">
        <v>1097.6833333333334</v>
      </c>
      <c r="K163" s="298">
        <v>1115.6666666666665</v>
      </c>
      <c r="L163" s="298">
        <v>1136.3333333333335</v>
      </c>
      <c r="M163" s="285">
        <v>1095</v>
      </c>
      <c r="N163" s="285">
        <v>1056.3499999999999</v>
      </c>
      <c r="O163" s="300">
        <v>1370600</v>
      </c>
      <c r="P163" s="301">
        <v>-3.3086419753086418E-2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6532.5</v>
      </c>
      <c r="F164" s="297">
        <v>6599.083333333333</v>
      </c>
      <c r="G164" s="298">
        <v>6422.7166666666662</v>
      </c>
      <c r="H164" s="298">
        <v>6312.9333333333334</v>
      </c>
      <c r="I164" s="298">
        <v>6136.5666666666666</v>
      </c>
      <c r="J164" s="298">
        <v>6708.8666666666659</v>
      </c>
      <c r="K164" s="298">
        <v>6885.2333333333327</v>
      </c>
      <c r="L164" s="298">
        <v>6995.0166666666655</v>
      </c>
      <c r="M164" s="285">
        <v>6775.45</v>
      </c>
      <c r="N164" s="285">
        <v>6489.3</v>
      </c>
      <c r="O164" s="300">
        <v>1940000</v>
      </c>
      <c r="P164" s="301">
        <v>-5.3473848555815766E-2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591.54999999999995</v>
      </c>
      <c r="F165" s="297">
        <v>602.71666666666658</v>
      </c>
      <c r="G165" s="298">
        <v>572.38333333333321</v>
      </c>
      <c r="H165" s="298">
        <v>553.21666666666658</v>
      </c>
      <c r="I165" s="298">
        <v>522.88333333333321</v>
      </c>
      <c r="J165" s="298">
        <v>621.88333333333321</v>
      </c>
      <c r="K165" s="298">
        <v>652.21666666666647</v>
      </c>
      <c r="L165" s="298">
        <v>671.38333333333321</v>
      </c>
      <c r="M165" s="285">
        <v>633.04999999999995</v>
      </c>
      <c r="N165" s="285">
        <v>583.54999999999995</v>
      </c>
      <c r="O165" s="300">
        <v>22522500</v>
      </c>
      <c r="P165" s="301">
        <v>-1.4168658245134857E-2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214.15</v>
      </c>
      <c r="F166" s="297">
        <v>217.19999999999996</v>
      </c>
      <c r="G166" s="298">
        <v>207.39999999999992</v>
      </c>
      <c r="H166" s="298">
        <v>200.64999999999995</v>
      </c>
      <c r="I166" s="298">
        <v>190.84999999999991</v>
      </c>
      <c r="J166" s="298">
        <v>223.94999999999993</v>
      </c>
      <c r="K166" s="298">
        <v>233.74999999999994</v>
      </c>
      <c r="L166" s="298">
        <v>240.49999999999994</v>
      </c>
      <c r="M166" s="285">
        <v>227</v>
      </c>
      <c r="N166" s="285">
        <v>210.45</v>
      </c>
      <c r="O166" s="300">
        <v>86595400</v>
      </c>
      <c r="P166" s="301">
        <v>1.4232808074940092E-2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953.75</v>
      </c>
      <c r="F167" s="297">
        <v>965.66666666666663</v>
      </c>
      <c r="G167" s="298">
        <v>931.33333333333326</v>
      </c>
      <c r="H167" s="298">
        <v>908.91666666666663</v>
      </c>
      <c r="I167" s="298">
        <v>874.58333333333326</v>
      </c>
      <c r="J167" s="298">
        <v>988.08333333333326</v>
      </c>
      <c r="K167" s="298">
        <v>1022.4166666666665</v>
      </c>
      <c r="L167" s="298">
        <v>1044.8333333333333</v>
      </c>
      <c r="M167" s="285">
        <v>1000</v>
      </c>
      <c r="N167" s="285">
        <v>943.25</v>
      </c>
      <c r="O167" s="300">
        <v>4171000</v>
      </c>
      <c r="P167" s="301">
        <v>-4.225028702640643E-2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433.8</v>
      </c>
      <c r="F168" s="297">
        <v>438.8</v>
      </c>
      <c r="G168" s="298">
        <v>425.70000000000005</v>
      </c>
      <c r="H168" s="298">
        <v>417.6</v>
      </c>
      <c r="I168" s="298">
        <v>404.50000000000006</v>
      </c>
      <c r="J168" s="298">
        <v>446.90000000000003</v>
      </c>
      <c r="K168" s="298">
        <v>460.00000000000006</v>
      </c>
      <c r="L168" s="298">
        <v>468.1</v>
      </c>
      <c r="M168" s="285">
        <v>451.9</v>
      </c>
      <c r="N168" s="285">
        <v>430.7</v>
      </c>
      <c r="O168" s="300">
        <v>35340800</v>
      </c>
      <c r="P168" s="301">
        <v>1.3675998164295548E-2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181.3</v>
      </c>
      <c r="F169" s="297">
        <v>187.25</v>
      </c>
      <c r="G169" s="298">
        <v>171.6</v>
      </c>
      <c r="H169" s="298">
        <v>161.9</v>
      </c>
      <c r="I169" s="298">
        <v>146.25</v>
      </c>
      <c r="J169" s="298">
        <v>196.95</v>
      </c>
      <c r="K169" s="298">
        <v>212.59999999999997</v>
      </c>
      <c r="L169" s="298">
        <v>222.29999999999998</v>
      </c>
      <c r="M169" s="285">
        <v>202.9</v>
      </c>
      <c r="N169" s="285">
        <v>177.55</v>
      </c>
      <c r="O169" s="300">
        <v>57645000</v>
      </c>
      <c r="P169" s="301">
        <v>-2.1888521252227029E-2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44299</v>
      </c>
    </row>
    <row r="7" spans="1:15">
      <c r="A7"/>
    </row>
    <row r="8" spans="1:15" ht="28.5" customHeight="1">
      <c r="A8" s="554" t="s">
        <v>16</v>
      </c>
      <c r="B8" s="555" t="s">
        <v>18</v>
      </c>
      <c r="C8" s="553" t="s">
        <v>19</v>
      </c>
      <c r="D8" s="553" t="s">
        <v>20</v>
      </c>
      <c r="E8" s="553" t="s">
        <v>21</v>
      </c>
      <c r="F8" s="553"/>
      <c r="G8" s="553"/>
      <c r="H8" s="553" t="s">
        <v>22</v>
      </c>
      <c r="I8" s="553"/>
      <c r="J8" s="553"/>
      <c r="K8" s="260"/>
      <c r="L8" s="268"/>
      <c r="M8" s="268"/>
    </row>
    <row r="9" spans="1:15" ht="36" customHeight="1">
      <c r="A9" s="549"/>
      <c r="B9" s="551"/>
      <c r="C9" s="556" t="s">
        <v>23</v>
      </c>
      <c r="D9" s="556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14310.8</v>
      </c>
      <c r="D10" s="284">
        <v>14404</v>
      </c>
      <c r="E10" s="284">
        <v>14155.5</v>
      </c>
      <c r="F10" s="284">
        <v>14000.2</v>
      </c>
      <c r="G10" s="284">
        <v>13751.7</v>
      </c>
      <c r="H10" s="284">
        <v>14559.3</v>
      </c>
      <c r="I10" s="284">
        <v>14807.8</v>
      </c>
      <c r="J10" s="284">
        <v>14963.099999999999</v>
      </c>
      <c r="K10" s="283">
        <v>14652.5</v>
      </c>
      <c r="L10" s="283">
        <v>14248.7</v>
      </c>
      <c r="M10" s="288"/>
    </row>
    <row r="11" spans="1:15">
      <c r="A11" s="282">
        <v>2</v>
      </c>
      <c r="B11" s="263" t="s">
        <v>216</v>
      </c>
      <c r="C11" s="285">
        <v>30792</v>
      </c>
      <c r="D11" s="265">
        <v>31003.45</v>
      </c>
      <c r="E11" s="265">
        <v>30308.850000000002</v>
      </c>
      <c r="F11" s="265">
        <v>29825.7</v>
      </c>
      <c r="G11" s="265">
        <v>29131.100000000002</v>
      </c>
      <c r="H11" s="265">
        <v>31486.600000000002</v>
      </c>
      <c r="I11" s="265">
        <v>32181.200000000001</v>
      </c>
      <c r="J11" s="265">
        <v>32664.350000000002</v>
      </c>
      <c r="K11" s="285">
        <v>31698.05</v>
      </c>
      <c r="L11" s="285">
        <v>30520.3</v>
      </c>
      <c r="M11" s="288"/>
    </row>
    <row r="12" spans="1:15">
      <c r="A12" s="282">
        <v>3</v>
      </c>
      <c r="B12" s="271" t="s">
        <v>217</v>
      </c>
      <c r="C12" s="285">
        <v>1683</v>
      </c>
      <c r="D12" s="265">
        <v>1699.6499999999999</v>
      </c>
      <c r="E12" s="265">
        <v>1660.1999999999998</v>
      </c>
      <c r="F12" s="265">
        <v>1637.3999999999999</v>
      </c>
      <c r="G12" s="265">
        <v>1597.9499999999998</v>
      </c>
      <c r="H12" s="265">
        <v>1722.4499999999998</v>
      </c>
      <c r="I12" s="265">
        <v>1761.9</v>
      </c>
      <c r="J12" s="265">
        <v>1784.6999999999998</v>
      </c>
      <c r="K12" s="285">
        <v>1739.1</v>
      </c>
      <c r="L12" s="285">
        <v>1676.85</v>
      </c>
      <c r="M12" s="288"/>
    </row>
    <row r="13" spans="1:15">
      <c r="A13" s="282">
        <v>4</v>
      </c>
      <c r="B13" s="263" t="s">
        <v>218</v>
      </c>
      <c r="C13" s="285">
        <v>3955.4</v>
      </c>
      <c r="D13" s="265">
        <v>3994.1333333333337</v>
      </c>
      <c r="E13" s="265">
        <v>3898.8166666666675</v>
      </c>
      <c r="F13" s="265">
        <v>3842.233333333334</v>
      </c>
      <c r="G13" s="265">
        <v>3746.9166666666679</v>
      </c>
      <c r="H13" s="265">
        <v>4050.7166666666672</v>
      </c>
      <c r="I13" s="265">
        <v>4146.0333333333338</v>
      </c>
      <c r="J13" s="265">
        <v>4202.6166666666668</v>
      </c>
      <c r="K13" s="285">
        <v>4089.45</v>
      </c>
      <c r="L13" s="285">
        <v>3937.55</v>
      </c>
      <c r="M13" s="288"/>
    </row>
    <row r="14" spans="1:15">
      <c r="A14" s="282">
        <v>5</v>
      </c>
      <c r="B14" s="263" t="s">
        <v>219</v>
      </c>
      <c r="C14" s="285">
        <v>26727.8</v>
      </c>
      <c r="D14" s="265">
        <v>26932.683333333331</v>
      </c>
      <c r="E14" s="265">
        <v>26340.766666666663</v>
      </c>
      <c r="F14" s="265">
        <v>25953.733333333334</v>
      </c>
      <c r="G14" s="265">
        <v>25361.816666666666</v>
      </c>
      <c r="H14" s="265">
        <v>27319.71666666666</v>
      </c>
      <c r="I14" s="265">
        <v>27911.633333333324</v>
      </c>
      <c r="J14" s="265">
        <v>28298.666666666657</v>
      </c>
      <c r="K14" s="285">
        <v>27524.6</v>
      </c>
      <c r="L14" s="285">
        <v>26545.65</v>
      </c>
      <c r="M14" s="288"/>
    </row>
    <row r="15" spans="1:15">
      <c r="A15" s="282">
        <v>6</v>
      </c>
      <c r="B15" s="263" t="s">
        <v>220</v>
      </c>
      <c r="C15" s="285">
        <v>2951.35</v>
      </c>
      <c r="D15" s="265">
        <v>2982.6</v>
      </c>
      <c r="E15" s="265">
        <v>2907.8999999999996</v>
      </c>
      <c r="F15" s="265">
        <v>2864.45</v>
      </c>
      <c r="G15" s="265">
        <v>2789.7499999999995</v>
      </c>
      <c r="H15" s="265">
        <v>3026.0499999999997</v>
      </c>
      <c r="I15" s="265">
        <v>3100.7499999999995</v>
      </c>
      <c r="J15" s="265">
        <v>3144.2</v>
      </c>
      <c r="K15" s="285">
        <v>3057.3</v>
      </c>
      <c r="L15" s="285">
        <v>2939.15</v>
      </c>
      <c r="M15" s="288"/>
    </row>
    <row r="16" spans="1:15">
      <c r="A16" s="282">
        <v>7</v>
      </c>
      <c r="B16" s="263" t="s">
        <v>221</v>
      </c>
      <c r="C16" s="285">
        <v>6417.65</v>
      </c>
      <c r="D16" s="265">
        <v>6517.1333333333341</v>
      </c>
      <c r="E16" s="265">
        <v>6265.2166666666681</v>
      </c>
      <c r="F16" s="265">
        <v>6112.7833333333338</v>
      </c>
      <c r="G16" s="265">
        <v>5860.8666666666677</v>
      </c>
      <c r="H16" s="265">
        <v>6669.5666666666684</v>
      </c>
      <c r="I16" s="265">
        <v>6921.4833333333345</v>
      </c>
      <c r="J16" s="265">
        <v>7073.9166666666688</v>
      </c>
      <c r="K16" s="285">
        <v>6769.05</v>
      </c>
      <c r="L16" s="285">
        <v>6364.7</v>
      </c>
      <c r="M16" s="288"/>
    </row>
    <row r="17" spans="1:13">
      <c r="A17" s="282">
        <v>8</v>
      </c>
      <c r="B17" s="263" t="s">
        <v>38</v>
      </c>
      <c r="C17" s="263">
        <v>1885.7</v>
      </c>
      <c r="D17" s="265">
        <v>1893.6666666666667</v>
      </c>
      <c r="E17" s="265">
        <v>1852.3833333333334</v>
      </c>
      <c r="F17" s="265">
        <v>1819.0666666666666</v>
      </c>
      <c r="G17" s="265">
        <v>1777.7833333333333</v>
      </c>
      <c r="H17" s="265">
        <v>1926.9833333333336</v>
      </c>
      <c r="I17" s="265">
        <v>1968.2666666666669</v>
      </c>
      <c r="J17" s="265">
        <v>2001.5833333333337</v>
      </c>
      <c r="K17" s="263">
        <v>1934.95</v>
      </c>
      <c r="L17" s="263">
        <v>1860.35</v>
      </c>
      <c r="M17" s="263">
        <v>8.1082999999999998</v>
      </c>
    </row>
    <row r="18" spans="1:13">
      <c r="A18" s="282">
        <v>9</v>
      </c>
      <c r="B18" s="263" t="s">
        <v>222</v>
      </c>
      <c r="C18" s="263">
        <v>1076.5</v>
      </c>
      <c r="D18" s="265">
        <v>1084.9833333333333</v>
      </c>
      <c r="E18" s="265">
        <v>1016.9666666666667</v>
      </c>
      <c r="F18" s="265">
        <v>957.43333333333339</v>
      </c>
      <c r="G18" s="265">
        <v>889.41666666666674</v>
      </c>
      <c r="H18" s="265">
        <v>1144.5166666666667</v>
      </c>
      <c r="I18" s="265">
        <v>1212.5333333333335</v>
      </c>
      <c r="J18" s="265">
        <v>1272.0666666666666</v>
      </c>
      <c r="K18" s="263">
        <v>1153</v>
      </c>
      <c r="L18" s="263">
        <v>1025.45</v>
      </c>
      <c r="M18" s="263">
        <v>23.9099</v>
      </c>
    </row>
    <row r="19" spans="1:13">
      <c r="A19" s="282">
        <v>10</v>
      </c>
      <c r="B19" s="263" t="s">
        <v>735</v>
      </c>
      <c r="C19" s="264">
        <v>1347.6</v>
      </c>
      <c r="D19" s="265">
        <v>1364.8833333333332</v>
      </c>
      <c r="E19" s="265">
        <v>1315.2666666666664</v>
      </c>
      <c r="F19" s="265">
        <v>1282.9333333333332</v>
      </c>
      <c r="G19" s="265">
        <v>1233.3166666666664</v>
      </c>
      <c r="H19" s="265">
        <v>1397.2166666666665</v>
      </c>
      <c r="I19" s="265">
        <v>1446.8333333333333</v>
      </c>
      <c r="J19" s="265">
        <v>1479.1666666666665</v>
      </c>
      <c r="K19" s="263">
        <v>1414.5</v>
      </c>
      <c r="L19" s="263">
        <v>1332.55</v>
      </c>
      <c r="M19" s="263">
        <v>3.8221400000000001</v>
      </c>
    </row>
    <row r="20" spans="1:13">
      <c r="A20" s="282">
        <v>11</v>
      </c>
      <c r="B20" s="263" t="s">
        <v>288</v>
      </c>
      <c r="C20" s="263">
        <v>15049.7</v>
      </c>
      <c r="D20" s="265">
        <v>15067.566666666666</v>
      </c>
      <c r="E20" s="265">
        <v>14902.133333333331</v>
      </c>
      <c r="F20" s="265">
        <v>14754.566666666666</v>
      </c>
      <c r="G20" s="265">
        <v>14589.133333333331</v>
      </c>
      <c r="H20" s="265">
        <v>15215.133333333331</v>
      </c>
      <c r="I20" s="265">
        <v>15380.566666666666</v>
      </c>
      <c r="J20" s="265">
        <v>15528.133333333331</v>
      </c>
      <c r="K20" s="263">
        <v>15233</v>
      </c>
      <c r="L20" s="263">
        <v>14920</v>
      </c>
      <c r="M20" s="263">
        <v>0.17882999999999999</v>
      </c>
    </row>
    <row r="21" spans="1:13">
      <c r="A21" s="282">
        <v>12</v>
      </c>
      <c r="B21" s="263" t="s">
        <v>40</v>
      </c>
      <c r="C21" s="263">
        <v>1074.4000000000001</v>
      </c>
      <c r="D21" s="265">
        <v>1104.4000000000001</v>
      </c>
      <c r="E21" s="265">
        <v>1031.4000000000001</v>
      </c>
      <c r="F21" s="265">
        <v>988.40000000000009</v>
      </c>
      <c r="G21" s="265">
        <v>915.40000000000009</v>
      </c>
      <c r="H21" s="265">
        <v>1147.4000000000001</v>
      </c>
      <c r="I21" s="265">
        <v>1220.4000000000001</v>
      </c>
      <c r="J21" s="265">
        <v>1263.4000000000001</v>
      </c>
      <c r="K21" s="263">
        <v>1177.4000000000001</v>
      </c>
      <c r="L21" s="263">
        <v>1061.4000000000001</v>
      </c>
      <c r="M21" s="263">
        <v>136.90016</v>
      </c>
    </row>
    <row r="22" spans="1:13">
      <c r="A22" s="282">
        <v>13</v>
      </c>
      <c r="B22" s="263" t="s">
        <v>289</v>
      </c>
      <c r="C22" s="263">
        <v>1085.6500000000001</v>
      </c>
      <c r="D22" s="265">
        <v>1100.4166666666667</v>
      </c>
      <c r="E22" s="265">
        <v>1070.8833333333334</v>
      </c>
      <c r="F22" s="265">
        <v>1056.1166666666668</v>
      </c>
      <c r="G22" s="265">
        <v>1026.5833333333335</v>
      </c>
      <c r="H22" s="265">
        <v>1115.1833333333334</v>
      </c>
      <c r="I22" s="265">
        <v>1144.7166666666667</v>
      </c>
      <c r="J22" s="265">
        <v>1159.4833333333333</v>
      </c>
      <c r="K22" s="263">
        <v>1129.95</v>
      </c>
      <c r="L22" s="263">
        <v>1085.6500000000001</v>
      </c>
      <c r="M22" s="263">
        <v>3.1390199999999999</v>
      </c>
    </row>
    <row r="23" spans="1:13">
      <c r="A23" s="282">
        <v>14</v>
      </c>
      <c r="B23" s="263" t="s">
        <v>41</v>
      </c>
      <c r="C23" s="263">
        <v>744.65</v>
      </c>
      <c r="D23" s="265">
        <v>763.18333333333339</v>
      </c>
      <c r="E23" s="265">
        <v>716.46666666666681</v>
      </c>
      <c r="F23" s="265">
        <v>688.28333333333342</v>
      </c>
      <c r="G23" s="265">
        <v>641.56666666666683</v>
      </c>
      <c r="H23" s="265">
        <v>791.36666666666679</v>
      </c>
      <c r="I23" s="265">
        <v>838.08333333333348</v>
      </c>
      <c r="J23" s="265">
        <v>866.26666666666677</v>
      </c>
      <c r="K23" s="263">
        <v>809.9</v>
      </c>
      <c r="L23" s="263">
        <v>735</v>
      </c>
      <c r="M23" s="263">
        <v>281.12240000000003</v>
      </c>
    </row>
    <row r="24" spans="1:13">
      <c r="A24" s="282">
        <v>15</v>
      </c>
      <c r="B24" s="263" t="s">
        <v>831</v>
      </c>
      <c r="C24" s="263">
        <v>990.25</v>
      </c>
      <c r="D24" s="265">
        <v>1014.7833333333333</v>
      </c>
      <c r="E24" s="265">
        <v>959.56666666666661</v>
      </c>
      <c r="F24" s="265">
        <v>928.88333333333333</v>
      </c>
      <c r="G24" s="265">
        <v>873.66666666666663</v>
      </c>
      <c r="H24" s="265">
        <v>1045.4666666666667</v>
      </c>
      <c r="I24" s="265">
        <v>1100.6833333333334</v>
      </c>
      <c r="J24" s="265">
        <v>1131.3666666666666</v>
      </c>
      <c r="K24" s="263">
        <v>1070</v>
      </c>
      <c r="L24" s="263">
        <v>984.1</v>
      </c>
      <c r="M24" s="263">
        <v>30.080459999999999</v>
      </c>
    </row>
    <row r="25" spans="1:13">
      <c r="A25" s="282">
        <v>16</v>
      </c>
      <c r="B25" s="263" t="s">
        <v>290</v>
      </c>
      <c r="C25" s="263">
        <v>924.9</v>
      </c>
      <c r="D25" s="265">
        <v>933</v>
      </c>
      <c r="E25" s="265">
        <v>916.8</v>
      </c>
      <c r="F25" s="265">
        <v>908.69999999999993</v>
      </c>
      <c r="G25" s="265">
        <v>892.49999999999989</v>
      </c>
      <c r="H25" s="265">
        <v>941.1</v>
      </c>
      <c r="I25" s="265">
        <v>957.30000000000007</v>
      </c>
      <c r="J25" s="265">
        <v>965.40000000000009</v>
      </c>
      <c r="K25" s="263">
        <v>949.2</v>
      </c>
      <c r="L25" s="263">
        <v>924.9</v>
      </c>
      <c r="M25" s="263">
        <v>4.5148599999999997</v>
      </c>
    </row>
    <row r="26" spans="1:13">
      <c r="A26" s="282">
        <v>17</v>
      </c>
      <c r="B26" s="263" t="s">
        <v>223</v>
      </c>
      <c r="C26" s="263">
        <v>113.5</v>
      </c>
      <c r="D26" s="265">
        <v>115.75</v>
      </c>
      <c r="E26" s="265">
        <v>110.55</v>
      </c>
      <c r="F26" s="265">
        <v>107.6</v>
      </c>
      <c r="G26" s="265">
        <v>102.39999999999999</v>
      </c>
      <c r="H26" s="265">
        <v>118.7</v>
      </c>
      <c r="I26" s="265">
        <v>123.89999999999999</v>
      </c>
      <c r="J26" s="265">
        <v>126.85000000000001</v>
      </c>
      <c r="K26" s="263">
        <v>120.95</v>
      </c>
      <c r="L26" s="263">
        <v>112.8</v>
      </c>
      <c r="M26" s="263">
        <v>47.775320000000001</v>
      </c>
    </row>
    <row r="27" spans="1:13">
      <c r="A27" s="282">
        <v>18</v>
      </c>
      <c r="B27" s="263" t="s">
        <v>224</v>
      </c>
      <c r="C27" s="263">
        <v>172.9</v>
      </c>
      <c r="D27" s="265">
        <v>176.38333333333333</v>
      </c>
      <c r="E27" s="265">
        <v>167.76666666666665</v>
      </c>
      <c r="F27" s="265">
        <v>162.63333333333333</v>
      </c>
      <c r="G27" s="265">
        <v>154.01666666666665</v>
      </c>
      <c r="H27" s="265">
        <v>181.51666666666665</v>
      </c>
      <c r="I27" s="265">
        <v>190.13333333333333</v>
      </c>
      <c r="J27" s="265">
        <v>195.26666666666665</v>
      </c>
      <c r="K27" s="263">
        <v>185</v>
      </c>
      <c r="L27" s="263">
        <v>171.25</v>
      </c>
      <c r="M27" s="263">
        <v>30.181760000000001</v>
      </c>
    </row>
    <row r="28" spans="1:13">
      <c r="A28" s="282">
        <v>19</v>
      </c>
      <c r="B28" s="263" t="s">
        <v>225</v>
      </c>
      <c r="C28" s="263">
        <v>1708.9</v>
      </c>
      <c r="D28" s="265">
        <v>1726.9666666666665</v>
      </c>
      <c r="E28" s="265">
        <v>1671.9333333333329</v>
      </c>
      <c r="F28" s="265">
        <v>1634.9666666666665</v>
      </c>
      <c r="G28" s="265">
        <v>1579.9333333333329</v>
      </c>
      <c r="H28" s="265">
        <v>1763.9333333333329</v>
      </c>
      <c r="I28" s="265">
        <v>1818.9666666666662</v>
      </c>
      <c r="J28" s="265">
        <v>1855.9333333333329</v>
      </c>
      <c r="K28" s="263">
        <v>1782</v>
      </c>
      <c r="L28" s="263">
        <v>1690</v>
      </c>
      <c r="M28" s="263">
        <v>2.4782500000000001</v>
      </c>
    </row>
    <row r="29" spans="1:13">
      <c r="A29" s="282">
        <v>20</v>
      </c>
      <c r="B29" s="263" t="s">
        <v>294</v>
      </c>
      <c r="C29" s="263">
        <v>960.45</v>
      </c>
      <c r="D29" s="265">
        <v>979.86666666666679</v>
      </c>
      <c r="E29" s="265">
        <v>935.58333333333348</v>
      </c>
      <c r="F29" s="265">
        <v>910.7166666666667</v>
      </c>
      <c r="G29" s="265">
        <v>866.43333333333339</v>
      </c>
      <c r="H29" s="265">
        <v>1004.7333333333336</v>
      </c>
      <c r="I29" s="265">
        <v>1049.0166666666669</v>
      </c>
      <c r="J29" s="265">
        <v>1073.8833333333337</v>
      </c>
      <c r="K29" s="263">
        <v>1024.1500000000001</v>
      </c>
      <c r="L29" s="263">
        <v>955</v>
      </c>
      <c r="M29" s="263">
        <v>4.6587100000000001</v>
      </c>
    </row>
    <row r="30" spans="1:13">
      <c r="A30" s="282">
        <v>21</v>
      </c>
      <c r="B30" s="263" t="s">
        <v>226</v>
      </c>
      <c r="C30" s="263">
        <v>2745.55</v>
      </c>
      <c r="D30" s="265">
        <v>2785.1833333333329</v>
      </c>
      <c r="E30" s="265">
        <v>2681.3666666666659</v>
      </c>
      <c r="F30" s="265">
        <v>2617.1833333333329</v>
      </c>
      <c r="G30" s="265">
        <v>2513.3666666666659</v>
      </c>
      <c r="H30" s="265">
        <v>2849.3666666666659</v>
      </c>
      <c r="I30" s="265">
        <v>2953.1833333333325</v>
      </c>
      <c r="J30" s="265">
        <v>3017.3666666666659</v>
      </c>
      <c r="K30" s="263">
        <v>2889</v>
      </c>
      <c r="L30" s="263">
        <v>2721</v>
      </c>
      <c r="M30" s="263">
        <v>4.4947499999999998</v>
      </c>
    </row>
    <row r="31" spans="1:13">
      <c r="A31" s="282">
        <v>22</v>
      </c>
      <c r="B31" s="263" t="s">
        <v>44</v>
      </c>
      <c r="C31" s="263">
        <v>799.45</v>
      </c>
      <c r="D31" s="265">
        <v>802.75</v>
      </c>
      <c r="E31" s="265">
        <v>791.7</v>
      </c>
      <c r="F31" s="265">
        <v>783.95</v>
      </c>
      <c r="G31" s="265">
        <v>772.90000000000009</v>
      </c>
      <c r="H31" s="265">
        <v>810.5</v>
      </c>
      <c r="I31" s="265">
        <v>821.55</v>
      </c>
      <c r="J31" s="265">
        <v>829.3</v>
      </c>
      <c r="K31" s="263">
        <v>813.8</v>
      </c>
      <c r="L31" s="263">
        <v>795</v>
      </c>
      <c r="M31" s="263">
        <v>15.91677</v>
      </c>
    </row>
    <row r="32" spans="1:13">
      <c r="A32" s="282">
        <v>23</v>
      </c>
      <c r="B32" s="263" t="s">
        <v>45</v>
      </c>
      <c r="C32" s="263">
        <v>304.3</v>
      </c>
      <c r="D32" s="265">
        <v>305.34999999999997</v>
      </c>
      <c r="E32" s="265">
        <v>298.49999999999994</v>
      </c>
      <c r="F32" s="265">
        <v>292.7</v>
      </c>
      <c r="G32" s="265">
        <v>285.84999999999997</v>
      </c>
      <c r="H32" s="265">
        <v>311.14999999999992</v>
      </c>
      <c r="I32" s="265">
        <v>317.99999999999994</v>
      </c>
      <c r="J32" s="265">
        <v>323.7999999999999</v>
      </c>
      <c r="K32" s="263">
        <v>312.2</v>
      </c>
      <c r="L32" s="263">
        <v>299.55</v>
      </c>
      <c r="M32" s="263">
        <v>105.20708999999999</v>
      </c>
    </row>
    <row r="33" spans="1:13">
      <c r="A33" s="282">
        <v>24</v>
      </c>
      <c r="B33" s="263" t="s">
        <v>46</v>
      </c>
      <c r="C33" s="263">
        <v>3004.75</v>
      </c>
      <c r="D33" s="265">
        <v>3034.2666666666664</v>
      </c>
      <c r="E33" s="265">
        <v>2949.5333333333328</v>
      </c>
      <c r="F33" s="265">
        <v>2894.3166666666666</v>
      </c>
      <c r="G33" s="265">
        <v>2809.583333333333</v>
      </c>
      <c r="H33" s="265">
        <v>3089.4833333333327</v>
      </c>
      <c r="I33" s="265">
        <v>3174.2166666666662</v>
      </c>
      <c r="J33" s="265">
        <v>3229.4333333333325</v>
      </c>
      <c r="K33" s="263">
        <v>3119</v>
      </c>
      <c r="L33" s="263">
        <v>2979.05</v>
      </c>
      <c r="M33" s="263">
        <v>9.6154899999999994</v>
      </c>
    </row>
    <row r="34" spans="1:13">
      <c r="A34" s="282">
        <v>25</v>
      </c>
      <c r="B34" s="263" t="s">
        <v>47</v>
      </c>
      <c r="C34" s="263">
        <v>203.5</v>
      </c>
      <c r="D34" s="265">
        <v>208.63333333333333</v>
      </c>
      <c r="E34" s="265">
        <v>197.36666666666665</v>
      </c>
      <c r="F34" s="265">
        <v>191.23333333333332</v>
      </c>
      <c r="G34" s="265">
        <v>179.96666666666664</v>
      </c>
      <c r="H34" s="265">
        <v>214.76666666666665</v>
      </c>
      <c r="I34" s="265">
        <v>226.0333333333333</v>
      </c>
      <c r="J34" s="265">
        <v>232.16666666666666</v>
      </c>
      <c r="K34" s="263">
        <v>219.9</v>
      </c>
      <c r="L34" s="263">
        <v>202.5</v>
      </c>
      <c r="M34" s="263">
        <v>62.178289999999997</v>
      </c>
    </row>
    <row r="35" spans="1:13">
      <c r="A35" s="282">
        <v>26</v>
      </c>
      <c r="B35" s="263" t="s">
        <v>48</v>
      </c>
      <c r="C35" s="263">
        <v>112.15</v>
      </c>
      <c r="D35" s="265">
        <v>113.41666666666667</v>
      </c>
      <c r="E35" s="265">
        <v>109.48333333333335</v>
      </c>
      <c r="F35" s="265">
        <v>106.81666666666668</v>
      </c>
      <c r="G35" s="265">
        <v>102.88333333333335</v>
      </c>
      <c r="H35" s="265">
        <v>116.08333333333334</v>
      </c>
      <c r="I35" s="265">
        <v>120.01666666666665</v>
      </c>
      <c r="J35" s="265">
        <v>122.68333333333334</v>
      </c>
      <c r="K35" s="263">
        <v>117.35</v>
      </c>
      <c r="L35" s="263">
        <v>110.75</v>
      </c>
      <c r="M35" s="263">
        <v>361.08789000000002</v>
      </c>
    </row>
    <row r="36" spans="1:13">
      <c r="A36" s="282">
        <v>27</v>
      </c>
      <c r="B36" s="263" t="s">
        <v>50</v>
      </c>
      <c r="C36" s="263">
        <v>2602.1999999999998</v>
      </c>
      <c r="D36" s="265">
        <v>2589.0666666666666</v>
      </c>
      <c r="E36" s="265">
        <v>2568.1333333333332</v>
      </c>
      <c r="F36" s="265">
        <v>2534.0666666666666</v>
      </c>
      <c r="G36" s="265">
        <v>2513.1333333333332</v>
      </c>
      <c r="H36" s="265">
        <v>2623.1333333333332</v>
      </c>
      <c r="I36" s="265">
        <v>2644.0666666666666</v>
      </c>
      <c r="J36" s="265">
        <v>2678.1333333333332</v>
      </c>
      <c r="K36" s="263">
        <v>2610</v>
      </c>
      <c r="L36" s="263">
        <v>2555</v>
      </c>
      <c r="M36" s="263">
        <v>14.276910000000001</v>
      </c>
    </row>
    <row r="37" spans="1:13">
      <c r="A37" s="282">
        <v>28</v>
      </c>
      <c r="B37" s="263" t="s">
        <v>52</v>
      </c>
      <c r="C37" s="263">
        <v>915.2</v>
      </c>
      <c r="D37" s="265">
        <v>923.48333333333323</v>
      </c>
      <c r="E37" s="265">
        <v>897.71666666666647</v>
      </c>
      <c r="F37" s="265">
        <v>880.23333333333323</v>
      </c>
      <c r="G37" s="265">
        <v>854.46666666666647</v>
      </c>
      <c r="H37" s="265">
        <v>940.96666666666647</v>
      </c>
      <c r="I37" s="265">
        <v>966.73333333333312</v>
      </c>
      <c r="J37" s="265">
        <v>984.21666666666647</v>
      </c>
      <c r="K37" s="263">
        <v>949.25</v>
      </c>
      <c r="L37" s="263">
        <v>906</v>
      </c>
      <c r="M37" s="263">
        <v>29.74446</v>
      </c>
    </row>
    <row r="38" spans="1:13">
      <c r="A38" s="282">
        <v>29</v>
      </c>
      <c r="B38" s="263" t="s">
        <v>227</v>
      </c>
      <c r="C38" s="263">
        <v>2814.9</v>
      </c>
      <c r="D38" s="265">
        <v>2831.3333333333335</v>
      </c>
      <c r="E38" s="265">
        <v>2773.666666666667</v>
      </c>
      <c r="F38" s="265">
        <v>2732.4333333333334</v>
      </c>
      <c r="G38" s="265">
        <v>2674.7666666666669</v>
      </c>
      <c r="H38" s="265">
        <v>2872.5666666666671</v>
      </c>
      <c r="I38" s="265">
        <v>2930.233333333334</v>
      </c>
      <c r="J38" s="265">
        <v>2971.4666666666672</v>
      </c>
      <c r="K38" s="263">
        <v>2889</v>
      </c>
      <c r="L38" s="263">
        <v>2790.1</v>
      </c>
      <c r="M38" s="263">
        <v>4.7566100000000002</v>
      </c>
    </row>
    <row r="39" spans="1:13">
      <c r="A39" s="282">
        <v>30</v>
      </c>
      <c r="B39" s="263" t="s">
        <v>54</v>
      </c>
      <c r="C39" s="263">
        <v>635.6</v>
      </c>
      <c r="D39" s="265">
        <v>639.08333333333337</v>
      </c>
      <c r="E39" s="265">
        <v>623.16666666666674</v>
      </c>
      <c r="F39" s="265">
        <v>610.73333333333335</v>
      </c>
      <c r="G39" s="265">
        <v>594.81666666666672</v>
      </c>
      <c r="H39" s="265">
        <v>651.51666666666677</v>
      </c>
      <c r="I39" s="265">
        <v>667.43333333333351</v>
      </c>
      <c r="J39" s="265">
        <v>679.86666666666679</v>
      </c>
      <c r="K39" s="263">
        <v>655</v>
      </c>
      <c r="L39" s="263">
        <v>626.65</v>
      </c>
      <c r="M39" s="263">
        <v>146.49540999999999</v>
      </c>
    </row>
    <row r="40" spans="1:13">
      <c r="A40" s="282">
        <v>31</v>
      </c>
      <c r="B40" s="263" t="s">
        <v>55</v>
      </c>
      <c r="C40" s="263">
        <v>3541</v>
      </c>
      <c r="D40" s="265">
        <v>3540.0166666666664</v>
      </c>
      <c r="E40" s="265">
        <v>3481.0333333333328</v>
      </c>
      <c r="F40" s="265">
        <v>3421.0666666666666</v>
      </c>
      <c r="G40" s="265">
        <v>3362.083333333333</v>
      </c>
      <c r="H40" s="265">
        <v>3599.9833333333327</v>
      </c>
      <c r="I40" s="265">
        <v>3658.9666666666662</v>
      </c>
      <c r="J40" s="265">
        <v>3718.9333333333325</v>
      </c>
      <c r="K40" s="263">
        <v>3599</v>
      </c>
      <c r="L40" s="263">
        <v>3480.05</v>
      </c>
      <c r="M40" s="263">
        <v>7.2423000000000002</v>
      </c>
    </row>
    <row r="41" spans="1:13">
      <c r="A41" s="282">
        <v>32</v>
      </c>
      <c r="B41" s="263" t="s">
        <v>58</v>
      </c>
      <c r="C41" s="263">
        <v>4511</v>
      </c>
      <c r="D41" s="265">
        <v>4550.333333333333</v>
      </c>
      <c r="E41" s="265">
        <v>4360.6666666666661</v>
      </c>
      <c r="F41" s="265">
        <v>4210.333333333333</v>
      </c>
      <c r="G41" s="265">
        <v>4020.6666666666661</v>
      </c>
      <c r="H41" s="265">
        <v>4700.6666666666661</v>
      </c>
      <c r="I41" s="265">
        <v>4890.3333333333321</v>
      </c>
      <c r="J41" s="265">
        <v>5040.6666666666661</v>
      </c>
      <c r="K41" s="263">
        <v>4740</v>
      </c>
      <c r="L41" s="263">
        <v>4400</v>
      </c>
      <c r="M41" s="263">
        <v>45.000459999999997</v>
      </c>
    </row>
    <row r="42" spans="1:13">
      <c r="A42" s="282">
        <v>33</v>
      </c>
      <c r="B42" s="263" t="s">
        <v>57</v>
      </c>
      <c r="C42" s="263">
        <v>9163.15</v>
      </c>
      <c r="D42" s="265">
        <v>9219.5999999999985</v>
      </c>
      <c r="E42" s="265">
        <v>8979.3999999999978</v>
      </c>
      <c r="F42" s="265">
        <v>8795.65</v>
      </c>
      <c r="G42" s="265">
        <v>8555.4499999999989</v>
      </c>
      <c r="H42" s="265">
        <v>9403.3499999999967</v>
      </c>
      <c r="I42" s="265">
        <v>9643.5499999999975</v>
      </c>
      <c r="J42" s="265">
        <v>9827.2999999999956</v>
      </c>
      <c r="K42" s="263">
        <v>9459.7999999999993</v>
      </c>
      <c r="L42" s="263">
        <v>9035.85</v>
      </c>
      <c r="M42" s="263">
        <v>5.6683599999999998</v>
      </c>
    </row>
    <row r="43" spans="1:13">
      <c r="A43" s="282">
        <v>34</v>
      </c>
      <c r="B43" s="263" t="s">
        <v>228</v>
      </c>
      <c r="C43" s="263">
        <v>3279.95</v>
      </c>
      <c r="D43" s="265">
        <v>3290.6499999999996</v>
      </c>
      <c r="E43" s="265">
        <v>3214.4499999999994</v>
      </c>
      <c r="F43" s="265">
        <v>3148.95</v>
      </c>
      <c r="G43" s="265">
        <v>3072.7499999999995</v>
      </c>
      <c r="H43" s="265">
        <v>3356.1499999999992</v>
      </c>
      <c r="I43" s="265">
        <v>3432.35</v>
      </c>
      <c r="J43" s="265">
        <v>3497.849999999999</v>
      </c>
      <c r="K43" s="263">
        <v>3366.85</v>
      </c>
      <c r="L43" s="263">
        <v>3225.15</v>
      </c>
      <c r="M43" s="263">
        <v>0.38913999999999999</v>
      </c>
    </row>
    <row r="44" spans="1:13">
      <c r="A44" s="282">
        <v>35</v>
      </c>
      <c r="B44" s="263" t="s">
        <v>59</v>
      </c>
      <c r="C44" s="263">
        <v>1606.2</v>
      </c>
      <c r="D44" s="265">
        <v>1598.6166666666668</v>
      </c>
      <c r="E44" s="265">
        <v>1559.5833333333335</v>
      </c>
      <c r="F44" s="265">
        <v>1512.9666666666667</v>
      </c>
      <c r="G44" s="265">
        <v>1473.9333333333334</v>
      </c>
      <c r="H44" s="265">
        <v>1645.2333333333336</v>
      </c>
      <c r="I44" s="265">
        <v>1684.2666666666669</v>
      </c>
      <c r="J44" s="265">
        <v>1730.8833333333337</v>
      </c>
      <c r="K44" s="263">
        <v>1637.65</v>
      </c>
      <c r="L44" s="263">
        <v>1552</v>
      </c>
      <c r="M44" s="263">
        <v>7.9322699999999999</v>
      </c>
    </row>
    <row r="45" spans="1:13">
      <c r="A45" s="282">
        <v>36</v>
      </c>
      <c r="B45" s="263" t="s">
        <v>229</v>
      </c>
      <c r="C45" s="263">
        <v>327.55</v>
      </c>
      <c r="D45" s="265">
        <v>331.63333333333338</v>
      </c>
      <c r="E45" s="265">
        <v>313.36666666666679</v>
      </c>
      <c r="F45" s="265">
        <v>299.18333333333339</v>
      </c>
      <c r="G45" s="265">
        <v>280.9166666666668</v>
      </c>
      <c r="H45" s="265">
        <v>345.81666666666678</v>
      </c>
      <c r="I45" s="265">
        <v>364.08333333333331</v>
      </c>
      <c r="J45" s="265">
        <v>378.26666666666677</v>
      </c>
      <c r="K45" s="263">
        <v>349.9</v>
      </c>
      <c r="L45" s="263">
        <v>317.45</v>
      </c>
      <c r="M45" s="263">
        <v>104.76624</v>
      </c>
    </row>
    <row r="46" spans="1:13">
      <c r="A46" s="282">
        <v>37</v>
      </c>
      <c r="B46" s="263" t="s">
        <v>60</v>
      </c>
      <c r="C46" s="263">
        <v>66.099999999999994</v>
      </c>
      <c r="D46" s="265">
        <v>67.11666666666666</v>
      </c>
      <c r="E46" s="265">
        <v>62.23333333333332</v>
      </c>
      <c r="F46" s="265">
        <v>58.36666666666666</v>
      </c>
      <c r="G46" s="265">
        <v>53.48333333333332</v>
      </c>
      <c r="H46" s="265">
        <v>70.98333333333332</v>
      </c>
      <c r="I46" s="265">
        <v>75.866666666666674</v>
      </c>
      <c r="J46" s="265">
        <v>79.73333333333332</v>
      </c>
      <c r="K46" s="263">
        <v>72</v>
      </c>
      <c r="L46" s="263">
        <v>63.25</v>
      </c>
      <c r="M46" s="263">
        <v>770.84142999999995</v>
      </c>
    </row>
    <row r="47" spans="1:13">
      <c r="A47" s="282">
        <v>38</v>
      </c>
      <c r="B47" s="263" t="s">
        <v>61</v>
      </c>
      <c r="C47" s="263">
        <v>66.650000000000006</v>
      </c>
      <c r="D47" s="265">
        <v>67.38333333333334</v>
      </c>
      <c r="E47" s="265">
        <v>62.916666666666686</v>
      </c>
      <c r="F47" s="265">
        <v>59.183333333333344</v>
      </c>
      <c r="G47" s="265">
        <v>54.71666666666669</v>
      </c>
      <c r="H47" s="265">
        <v>71.116666666666674</v>
      </c>
      <c r="I47" s="265">
        <v>75.583333333333343</v>
      </c>
      <c r="J47" s="265">
        <v>79.316666666666677</v>
      </c>
      <c r="K47" s="263">
        <v>71.849999999999994</v>
      </c>
      <c r="L47" s="263">
        <v>63.65</v>
      </c>
      <c r="M47" s="263">
        <v>142.00290000000001</v>
      </c>
    </row>
    <row r="48" spans="1:13">
      <c r="A48" s="282">
        <v>39</v>
      </c>
      <c r="B48" s="263" t="s">
        <v>62</v>
      </c>
      <c r="C48" s="263">
        <v>1305.9000000000001</v>
      </c>
      <c r="D48" s="265">
        <v>1329.6166666666668</v>
      </c>
      <c r="E48" s="265">
        <v>1274.2833333333335</v>
      </c>
      <c r="F48" s="265">
        <v>1242.6666666666667</v>
      </c>
      <c r="G48" s="265">
        <v>1187.3333333333335</v>
      </c>
      <c r="H48" s="265">
        <v>1361.2333333333336</v>
      </c>
      <c r="I48" s="265">
        <v>1416.5666666666666</v>
      </c>
      <c r="J48" s="265">
        <v>1448.1833333333336</v>
      </c>
      <c r="K48" s="263">
        <v>1384.95</v>
      </c>
      <c r="L48" s="263">
        <v>1298</v>
      </c>
      <c r="M48" s="263">
        <v>8.2402999999999995</v>
      </c>
    </row>
    <row r="49" spans="1:13">
      <c r="A49" s="282">
        <v>40</v>
      </c>
      <c r="B49" s="263" t="s">
        <v>65</v>
      </c>
      <c r="C49" s="263">
        <v>728.2</v>
      </c>
      <c r="D49" s="265">
        <v>729.61666666666667</v>
      </c>
      <c r="E49" s="265">
        <v>712.33333333333337</v>
      </c>
      <c r="F49" s="265">
        <v>696.4666666666667</v>
      </c>
      <c r="G49" s="265">
        <v>679.18333333333339</v>
      </c>
      <c r="H49" s="265">
        <v>745.48333333333335</v>
      </c>
      <c r="I49" s="265">
        <v>762.76666666666665</v>
      </c>
      <c r="J49" s="265">
        <v>778.63333333333333</v>
      </c>
      <c r="K49" s="263">
        <v>746.9</v>
      </c>
      <c r="L49" s="263">
        <v>713.75</v>
      </c>
      <c r="M49" s="263">
        <v>6.59253</v>
      </c>
    </row>
    <row r="50" spans="1:13">
      <c r="A50" s="282">
        <v>41</v>
      </c>
      <c r="B50" s="263" t="s">
        <v>64</v>
      </c>
      <c r="C50" s="263">
        <v>121.9</v>
      </c>
      <c r="D50" s="265">
        <v>123.63333333333333</v>
      </c>
      <c r="E50" s="265">
        <v>118.76666666666665</v>
      </c>
      <c r="F50" s="265">
        <v>115.63333333333333</v>
      </c>
      <c r="G50" s="265">
        <v>110.76666666666665</v>
      </c>
      <c r="H50" s="265">
        <v>126.76666666666665</v>
      </c>
      <c r="I50" s="265">
        <v>131.63333333333333</v>
      </c>
      <c r="J50" s="265">
        <v>134.76666666666665</v>
      </c>
      <c r="K50" s="263">
        <v>128.5</v>
      </c>
      <c r="L50" s="263">
        <v>120.5</v>
      </c>
      <c r="M50" s="263">
        <v>118.33034000000001</v>
      </c>
    </row>
    <row r="51" spans="1:13">
      <c r="A51" s="282">
        <v>42</v>
      </c>
      <c r="B51" s="263" t="s">
        <v>66</v>
      </c>
      <c r="C51" s="263">
        <v>581</v>
      </c>
      <c r="D51" s="265">
        <v>585.1</v>
      </c>
      <c r="E51" s="265">
        <v>570.20000000000005</v>
      </c>
      <c r="F51" s="265">
        <v>559.4</v>
      </c>
      <c r="G51" s="265">
        <v>544.5</v>
      </c>
      <c r="H51" s="265">
        <v>595.90000000000009</v>
      </c>
      <c r="I51" s="265">
        <v>610.79999999999995</v>
      </c>
      <c r="J51" s="265">
        <v>621.60000000000014</v>
      </c>
      <c r="K51" s="263">
        <v>600</v>
      </c>
      <c r="L51" s="263">
        <v>574.29999999999995</v>
      </c>
      <c r="M51" s="263">
        <v>15.34224</v>
      </c>
    </row>
    <row r="52" spans="1:13">
      <c r="A52" s="282">
        <v>43</v>
      </c>
      <c r="B52" s="263" t="s">
        <v>69</v>
      </c>
      <c r="C52" s="263">
        <v>45.05</v>
      </c>
      <c r="D52" s="265">
        <v>46.449999999999996</v>
      </c>
      <c r="E52" s="265">
        <v>42.899999999999991</v>
      </c>
      <c r="F52" s="265">
        <v>40.749999999999993</v>
      </c>
      <c r="G52" s="265">
        <v>37.199999999999989</v>
      </c>
      <c r="H52" s="265">
        <v>48.599999999999994</v>
      </c>
      <c r="I52" s="265">
        <v>52.149999999999991</v>
      </c>
      <c r="J52" s="265">
        <v>54.3</v>
      </c>
      <c r="K52" s="263">
        <v>50</v>
      </c>
      <c r="L52" s="263">
        <v>44.3</v>
      </c>
      <c r="M52" s="263">
        <v>876.01427999999999</v>
      </c>
    </row>
    <row r="53" spans="1:13">
      <c r="A53" s="282">
        <v>44</v>
      </c>
      <c r="B53" s="263" t="s">
        <v>73</v>
      </c>
      <c r="C53" s="263">
        <v>403.95</v>
      </c>
      <c r="D53" s="265">
        <v>408.45</v>
      </c>
      <c r="E53" s="265">
        <v>397.5</v>
      </c>
      <c r="F53" s="265">
        <v>391.05</v>
      </c>
      <c r="G53" s="265">
        <v>380.1</v>
      </c>
      <c r="H53" s="265">
        <v>414.9</v>
      </c>
      <c r="I53" s="265">
        <v>425.84999999999991</v>
      </c>
      <c r="J53" s="265">
        <v>432.29999999999995</v>
      </c>
      <c r="K53" s="263">
        <v>419.4</v>
      </c>
      <c r="L53" s="263">
        <v>402</v>
      </c>
      <c r="M53" s="263">
        <v>61.840470000000003</v>
      </c>
    </row>
    <row r="54" spans="1:13">
      <c r="A54" s="282">
        <v>45</v>
      </c>
      <c r="B54" s="263" t="s">
        <v>68</v>
      </c>
      <c r="C54" s="263">
        <v>522.45000000000005</v>
      </c>
      <c r="D54" s="265">
        <v>526.6</v>
      </c>
      <c r="E54" s="265">
        <v>514.35</v>
      </c>
      <c r="F54" s="265">
        <v>506.25</v>
      </c>
      <c r="G54" s="265">
        <v>494</v>
      </c>
      <c r="H54" s="265">
        <v>534.70000000000005</v>
      </c>
      <c r="I54" s="265">
        <v>546.95000000000005</v>
      </c>
      <c r="J54" s="265">
        <v>555.05000000000007</v>
      </c>
      <c r="K54" s="263">
        <v>538.85</v>
      </c>
      <c r="L54" s="263">
        <v>518.5</v>
      </c>
      <c r="M54" s="263">
        <v>96.878460000000004</v>
      </c>
    </row>
    <row r="55" spans="1:13">
      <c r="A55" s="282">
        <v>46</v>
      </c>
      <c r="B55" s="263" t="s">
        <v>70</v>
      </c>
      <c r="C55" s="263">
        <v>404.3</v>
      </c>
      <c r="D55" s="265">
        <v>408.59999999999997</v>
      </c>
      <c r="E55" s="265">
        <v>396.69999999999993</v>
      </c>
      <c r="F55" s="265">
        <v>389.09999999999997</v>
      </c>
      <c r="G55" s="265">
        <v>377.19999999999993</v>
      </c>
      <c r="H55" s="265">
        <v>416.19999999999993</v>
      </c>
      <c r="I55" s="265">
        <v>428.09999999999991</v>
      </c>
      <c r="J55" s="265">
        <v>435.69999999999993</v>
      </c>
      <c r="K55" s="263">
        <v>420.5</v>
      </c>
      <c r="L55" s="263">
        <v>401</v>
      </c>
      <c r="M55" s="263">
        <v>35.994300000000003</v>
      </c>
    </row>
    <row r="56" spans="1:13">
      <c r="A56" s="282">
        <v>47</v>
      </c>
      <c r="B56" s="263" t="s">
        <v>230</v>
      </c>
      <c r="C56" s="263">
        <v>1185.45</v>
      </c>
      <c r="D56" s="265">
        <v>1203.6500000000001</v>
      </c>
      <c r="E56" s="265">
        <v>1157.4000000000001</v>
      </c>
      <c r="F56" s="265">
        <v>1129.3499999999999</v>
      </c>
      <c r="G56" s="265">
        <v>1083.0999999999999</v>
      </c>
      <c r="H56" s="265">
        <v>1231.7000000000003</v>
      </c>
      <c r="I56" s="265">
        <v>1277.9500000000003</v>
      </c>
      <c r="J56" s="265">
        <v>1306.0000000000005</v>
      </c>
      <c r="K56" s="263">
        <v>1249.9000000000001</v>
      </c>
      <c r="L56" s="263">
        <v>1175.5999999999999</v>
      </c>
      <c r="M56" s="263">
        <v>0.95494000000000001</v>
      </c>
    </row>
    <row r="57" spans="1:13">
      <c r="A57" s="282">
        <v>48</v>
      </c>
      <c r="B57" s="263" t="s">
        <v>71</v>
      </c>
      <c r="C57" s="263">
        <v>13681.95</v>
      </c>
      <c r="D57" s="265">
        <v>13894.15</v>
      </c>
      <c r="E57" s="265">
        <v>13408.3</v>
      </c>
      <c r="F57" s="265">
        <v>13134.65</v>
      </c>
      <c r="G57" s="265">
        <v>12648.8</v>
      </c>
      <c r="H57" s="265">
        <v>14167.8</v>
      </c>
      <c r="I57" s="265">
        <v>14653.650000000001</v>
      </c>
      <c r="J57" s="265">
        <v>14927.3</v>
      </c>
      <c r="K57" s="263">
        <v>14380</v>
      </c>
      <c r="L57" s="263">
        <v>13620.5</v>
      </c>
      <c r="M57" s="263">
        <v>0.47149000000000002</v>
      </c>
    </row>
    <row r="58" spans="1:13">
      <c r="A58" s="282">
        <v>49</v>
      </c>
      <c r="B58" s="263" t="s">
        <v>74</v>
      </c>
      <c r="C58" s="263">
        <v>3812.75</v>
      </c>
      <c r="D58" s="265">
        <v>3804.25</v>
      </c>
      <c r="E58" s="265">
        <v>3758.5</v>
      </c>
      <c r="F58" s="265">
        <v>3704.25</v>
      </c>
      <c r="G58" s="265">
        <v>3658.5</v>
      </c>
      <c r="H58" s="265">
        <v>3858.5</v>
      </c>
      <c r="I58" s="265">
        <v>3904.25</v>
      </c>
      <c r="J58" s="265">
        <v>3958.5</v>
      </c>
      <c r="K58" s="263">
        <v>3850</v>
      </c>
      <c r="L58" s="263">
        <v>3750</v>
      </c>
      <c r="M58" s="263">
        <v>11.0891</v>
      </c>
    </row>
    <row r="59" spans="1:13">
      <c r="A59" s="282">
        <v>50</v>
      </c>
      <c r="B59" s="263" t="s">
        <v>80</v>
      </c>
      <c r="C59" s="263">
        <v>590.15</v>
      </c>
      <c r="D59" s="265">
        <v>595.73333333333323</v>
      </c>
      <c r="E59" s="265">
        <v>582.51666666666642</v>
      </c>
      <c r="F59" s="265">
        <v>574.88333333333321</v>
      </c>
      <c r="G59" s="265">
        <v>561.6666666666664</v>
      </c>
      <c r="H59" s="265">
        <v>603.36666666666645</v>
      </c>
      <c r="I59" s="265">
        <v>616.58333333333337</v>
      </c>
      <c r="J59" s="265">
        <v>624.21666666666647</v>
      </c>
      <c r="K59" s="263">
        <v>608.95000000000005</v>
      </c>
      <c r="L59" s="263">
        <v>588.1</v>
      </c>
      <c r="M59" s="263">
        <v>6.7079399999999998</v>
      </c>
    </row>
    <row r="60" spans="1:13">
      <c r="A60" s="282">
        <v>51</v>
      </c>
      <c r="B60" s="263" t="s">
        <v>75</v>
      </c>
      <c r="C60" s="263">
        <v>499.7</v>
      </c>
      <c r="D60" s="265">
        <v>508.68333333333339</v>
      </c>
      <c r="E60" s="265">
        <v>485.36666666666679</v>
      </c>
      <c r="F60" s="265">
        <v>471.03333333333342</v>
      </c>
      <c r="G60" s="265">
        <v>447.71666666666681</v>
      </c>
      <c r="H60" s="265">
        <v>523.01666666666677</v>
      </c>
      <c r="I60" s="265">
        <v>546.33333333333337</v>
      </c>
      <c r="J60" s="265">
        <v>560.66666666666674</v>
      </c>
      <c r="K60" s="263">
        <v>532</v>
      </c>
      <c r="L60" s="263">
        <v>494.35</v>
      </c>
      <c r="M60" s="263">
        <v>268.81035000000003</v>
      </c>
    </row>
    <row r="61" spans="1:13">
      <c r="A61" s="282">
        <v>52</v>
      </c>
      <c r="B61" s="263" t="s">
        <v>76</v>
      </c>
      <c r="C61" s="263">
        <v>132.19999999999999</v>
      </c>
      <c r="D61" s="265">
        <v>135.5</v>
      </c>
      <c r="E61" s="265">
        <v>127.05000000000001</v>
      </c>
      <c r="F61" s="265">
        <v>121.9</v>
      </c>
      <c r="G61" s="265">
        <v>113.45000000000002</v>
      </c>
      <c r="H61" s="265">
        <v>140.65</v>
      </c>
      <c r="I61" s="265">
        <v>149.1</v>
      </c>
      <c r="J61" s="265">
        <v>154.25</v>
      </c>
      <c r="K61" s="263">
        <v>143.94999999999999</v>
      </c>
      <c r="L61" s="263">
        <v>130.35</v>
      </c>
      <c r="M61" s="263">
        <v>279.39947000000001</v>
      </c>
    </row>
    <row r="62" spans="1:13">
      <c r="A62" s="282">
        <v>53</v>
      </c>
      <c r="B62" s="263" t="s">
        <v>77</v>
      </c>
      <c r="C62" s="263">
        <v>122.7</v>
      </c>
      <c r="D62" s="265">
        <v>123.33333333333333</v>
      </c>
      <c r="E62" s="265">
        <v>117.76666666666665</v>
      </c>
      <c r="F62" s="265">
        <v>112.83333333333333</v>
      </c>
      <c r="G62" s="265">
        <v>107.26666666666665</v>
      </c>
      <c r="H62" s="265">
        <v>128.26666666666665</v>
      </c>
      <c r="I62" s="265">
        <v>133.83333333333334</v>
      </c>
      <c r="J62" s="265">
        <v>138.76666666666665</v>
      </c>
      <c r="K62" s="263">
        <v>128.9</v>
      </c>
      <c r="L62" s="263">
        <v>118.4</v>
      </c>
      <c r="M62" s="263">
        <v>14.909219999999999</v>
      </c>
    </row>
    <row r="63" spans="1:13">
      <c r="A63" s="282">
        <v>54</v>
      </c>
      <c r="B63" s="263" t="s">
        <v>81</v>
      </c>
      <c r="C63" s="263">
        <v>510.85</v>
      </c>
      <c r="D63" s="265">
        <v>519.85</v>
      </c>
      <c r="E63" s="265">
        <v>494.70000000000005</v>
      </c>
      <c r="F63" s="265">
        <v>478.55</v>
      </c>
      <c r="G63" s="265">
        <v>453.40000000000003</v>
      </c>
      <c r="H63" s="265">
        <v>536</v>
      </c>
      <c r="I63" s="265">
        <v>561.14999999999986</v>
      </c>
      <c r="J63" s="265">
        <v>577.30000000000007</v>
      </c>
      <c r="K63" s="263">
        <v>545</v>
      </c>
      <c r="L63" s="263">
        <v>503.7</v>
      </c>
      <c r="M63" s="263">
        <v>58.225070000000002</v>
      </c>
    </row>
    <row r="64" spans="1:13">
      <c r="A64" s="282">
        <v>55</v>
      </c>
      <c r="B64" s="263" t="s">
        <v>82</v>
      </c>
      <c r="C64" s="263">
        <v>902.4</v>
      </c>
      <c r="D64" s="265">
        <v>907.18333333333339</v>
      </c>
      <c r="E64" s="265">
        <v>874.36666666666679</v>
      </c>
      <c r="F64" s="265">
        <v>846.33333333333337</v>
      </c>
      <c r="G64" s="265">
        <v>813.51666666666677</v>
      </c>
      <c r="H64" s="265">
        <v>935.21666666666681</v>
      </c>
      <c r="I64" s="265">
        <v>968.03333333333342</v>
      </c>
      <c r="J64" s="265">
        <v>996.06666666666683</v>
      </c>
      <c r="K64" s="263">
        <v>940</v>
      </c>
      <c r="L64" s="263">
        <v>879.15</v>
      </c>
      <c r="M64" s="263">
        <v>301.41861</v>
      </c>
    </row>
    <row r="65" spans="1:13">
      <c r="A65" s="282">
        <v>56</v>
      </c>
      <c r="B65" s="263" t="s">
        <v>231</v>
      </c>
      <c r="C65" s="263">
        <v>159.6</v>
      </c>
      <c r="D65" s="265">
        <v>160.15</v>
      </c>
      <c r="E65" s="265">
        <v>156.55000000000001</v>
      </c>
      <c r="F65" s="265">
        <v>153.5</v>
      </c>
      <c r="G65" s="265">
        <v>149.9</v>
      </c>
      <c r="H65" s="265">
        <v>163.20000000000002</v>
      </c>
      <c r="I65" s="265">
        <v>166.79999999999998</v>
      </c>
      <c r="J65" s="265">
        <v>169.85000000000002</v>
      </c>
      <c r="K65" s="263">
        <v>163.75</v>
      </c>
      <c r="L65" s="263">
        <v>157.1</v>
      </c>
      <c r="M65" s="263">
        <v>35.822499999999998</v>
      </c>
    </row>
    <row r="66" spans="1:13">
      <c r="A66" s="282">
        <v>57</v>
      </c>
      <c r="B66" s="263" t="s">
        <v>83</v>
      </c>
      <c r="C66" s="263">
        <v>124.7</v>
      </c>
      <c r="D66" s="265">
        <v>125.53333333333335</v>
      </c>
      <c r="E66" s="265">
        <v>122.76666666666668</v>
      </c>
      <c r="F66" s="265">
        <v>120.83333333333333</v>
      </c>
      <c r="G66" s="265">
        <v>118.06666666666666</v>
      </c>
      <c r="H66" s="265">
        <v>127.4666666666667</v>
      </c>
      <c r="I66" s="265">
        <v>130.23333333333338</v>
      </c>
      <c r="J66" s="265">
        <v>132.16666666666671</v>
      </c>
      <c r="K66" s="263">
        <v>128.30000000000001</v>
      </c>
      <c r="L66" s="263">
        <v>123.6</v>
      </c>
      <c r="M66" s="263">
        <v>113.34755</v>
      </c>
    </row>
    <row r="67" spans="1:13">
      <c r="A67" s="282">
        <v>58</v>
      </c>
      <c r="B67" s="263" t="s">
        <v>822</v>
      </c>
      <c r="C67" s="263">
        <v>3118.3</v>
      </c>
      <c r="D67" s="265">
        <v>3117.9166666666665</v>
      </c>
      <c r="E67" s="265">
        <v>3040.3833333333332</v>
      </c>
      <c r="F67" s="265">
        <v>2962.4666666666667</v>
      </c>
      <c r="G67" s="265">
        <v>2884.9333333333334</v>
      </c>
      <c r="H67" s="265">
        <v>3195.833333333333</v>
      </c>
      <c r="I67" s="265">
        <v>3273.3666666666668</v>
      </c>
      <c r="J67" s="265">
        <v>3351.2833333333328</v>
      </c>
      <c r="K67" s="263">
        <v>3195.45</v>
      </c>
      <c r="L67" s="263">
        <v>3040</v>
      </c>
      <c r="M67" s="263">
        <v>6.8624400000000003</v>
      </c>
    </row>
    <row r="68" spans="1:13">
      <c r="A68" s="282">
        <v>59</v>
      </c>
      <c r="B68" s="263" t="s">
        <v>84</v>
      </c>
      <c r="C68" s="263">
        <v>1559.2</v>
      </c>
      <c r="D68" s="265">
        <v>1571.7333333333333</v>
      </c>
      <c r="E68" s="265">
        <v>1541.4666666666667</v>
      </c>
      <c r="F68" s="265">
        <v>1523.7333333333333</v>
      </c>
      <c r="G68" s="265">
        <v>1493.4666666666667</v>
      </c>
      <c r="H68" s="265">
        <v>1589.4666666666667</v>
      </c>
      <c r="I68" s="265">
        <v>1619.7333333333336</v>
      </c>
      <c r="J68" s="265">
        <v>1637.4666666666667</v>
      </c>
      <c r="K68" s="263">
        <v>1602</v>
      </c>
      <c r="L68" s="263">
        <v>1554</v>
      </c>
      <c r="M68" s="263">
        <v>3.9880300000000002</v>
      </c>
    </row>
    <row r="69" spans="1:13">
      <c r="A69" s="282">
        <v>60</v>
      </c>
      <c r="B69" s="263" t="s">
        <v>85</v>
      </c>
      <c r="C69" s="263">
        <v>565.25</v>
      </c>
      <c r="D69" s="265">
        <v>564.30000000000007</v>
      </c>
      <c r="E69" s="265">
        <v>552.95000000000016</v>
      </c>
      <c r="F69" s="265">
        <v>540.65000000000009</v>
      </c>
      <c r="G69" s="265">
        <v>529.30000000000018</v>
      </c>
      <c r="H69" s="265">
        <v>576.60000000000014</v>
      </c>
      <c r="I69" s="265">
        <v>587.95000000000005</v>
      </c>
      <c r="J69" s="265">
        <v>600.25000000000011</v>
      </c>
      <c r="K69" s="263">
        <v>575.65</v>
      </c>
      <c r="L69" s="263">
        <v>552</v>
      </c>
      <c r="M69" s="263">
        <v>18.750080000000001</v>
      </c>
    </row>
    <row r="70" spans="1:13">
      <c r="A70" s="282">
        <v>61</v>
      </c>
      <c r="B70" s="263" t="s">
        <v>232</v>
      </c>
      <c r="C70" s="263">
        <v>756.9</v>
      </c>
      <c r="D70" s="265">
        <v>755.86666666666679</v>
      </c>
      <c r="E70" s="265">
        <v>741.73333333333358</v>
      </c>
      <c r="F70" s="265">
        <v>726.56666666666683</v>
      </c>
      <c r="G70" s="265">
        <v>712.43333333333362</v>
      </c>
      <c r="H70" s="265">
        <v>771.03333333333353</v>
      </c>
      <c r="I70" s="265">
        <v>785.16666666666674</v>
      </c>
      <c r="J70" s="265">
        <v>800.33333333333348</v>
      </c>
      <c r="K70" s="263">
        <v>770</v>
      </c>
      <c r="L70" s="263">
        <v>740.7</v>
      </c>
      <c r="M70" s="263">
        <v>3.3762599999999998</v>
      </c>
    </row>
    <row r="71" spans="1:13">
      <c r="A71" s="282">
        <v>62</v>
      </c>
      <c r="B71" s="263" t="s">
        <v>233</v>
      </c>
      <c r="C71" s="263">
        <v>381.75</v>
      </c>
      <c r="D71" s="265">
        <v>383.61666666666662</v>
      </c>
      <c r="E71" s="265">
        <v>376.73333333333323</v>
      </c>
      <c r="F71" s="265">
        <v>371.71666666666664</v>
      </c>
      <c r="G71" s="265">
        <v>364.83333333333326</v>
      </c>
      <c r="H71" s="265">
        <v>388.63333333333321</v>
      </c>
      <c r="I71" s="265">
        <v>395.51666666666654</v>
      </c>
      <c r="J71" s="265">
        <v>400.53333333333319</v>
      </c>
      <c r="K71" s="263">
        <v>390.5</v>
      </c>
      <c r="L71" s="263">
        <v>378.6</v>
      </c>
      <c r="M71" s="263">
        <v>18.289560000000002</v>
      </c>
    </row>
    <row r="72" spans="1:13">
      <c r="A72" s="282">
        <v>63</v>
      </c>
      <c r="B72" s="263" t="s">
        <v>86</v>
      </c>
      <c r="C72" s="263">
        <v>818.45</v>
      </c>
      <c r="D72" s="265">
        <v>833.7833333333333</v>
      </c>
      <c r="E72" s="265">
        <v>798.66666666666663</v>
      </c>
      <c r="F72" s="265">
        <v>778.88333333333333</v>
      </c>
      <c r="G72" s="265">
        <v>743.76666666666665</v>
      </c>
      <c r="H72" s="265">
        <v>853.56666666666661</v>
      </c>
      <c r="I72" s="265">
        <v>888.68333333333339</v>
      </c>
      <c r="J72" s="265">
        <v>908.46666666666658</v>
      </c>
      <c r="K72" s="263">
        <v>868.9</v>
      </c>
      <c r="L72" s="263">
        <v>814</v>
      </c>
      <c r="M72" s="263">
        <v>5.92537</v>
      </c>
    </row>
    <row r="73" spans="1:13">
      <c r="A73" s="282">
        <v>64</v>
      </c>
      <c r="B73" s="263" t="s">
        <v>92</v>
      </c>
      <c r="C73" s="263">
        <v>246.6</v>
      </c>
      <c r="D73" s="265">
        <v>254.48333333333335</v>
      </c>
      <c r="E73" s="265">
        <v>236.11666666666667</v>
      </c>
      <c r="F73" s="265">
        <v>225.63333333333333</v>
      </c>
      <c r="G73" s="265">
        <v>207.26666666666665</v>
      </c>
      <c r="H73" s="265">
        <v>264.9666666666667</v>
      </c>
      <c r="I73" s="265">
        <v>283.33333333333337</v>
      </c>
      <c r="J73" s="265">
        <v>293.81666666666672</v>
      </c>
      <c r="K73" s="263">
        <v>272.85000000000002</v>
      </c>
      <c r="L73" s="263">
        <v>244</v>
      </c>
      <c r="M73" s="263">
        <v>186.57763</v>
      </c>
    </row>
    <row r="74" spans="1:13">
      <c r="A74" s="282">
        <v>65</v>
      </c>
      <c r="B74" s="263" t="s">
        <v>87</v>
      </c>
      <c r="C74" s="263">
        <v>554.75</v>
      </c>
      <c r="D74" s="265">
        <v>555.23333333333335</v>
      </c>
      <c r="E74" s="265">
        <v>549.01666666666665</v>
      </c>
      <c r="F74" s="265">
        <v>543.2833333333333</v>
      </c>
      <c r="G74" s="265">
        <v>537.06666666666661</v>
      </c>
      <c r="H74" s="265">
        <v>560.9666666666667</v>
      </c>
      <c r="I74" s="265">
        <v>567.18333333333339</v>
      </c>
      <c r="J74" s="265">
        <v>572.91666666666674</v>
      </c>
      <c r="K74" s="263">
        <v>561.45000000000005</v>
      </c>
      <c r="L74" s="263">
        <v>549.5</v>
      </c>
      <c r="M74" s="263">
        <v>20.614070000000002</v>
      </c>
    </row>
    <row r="75" spans="1:13">
      <c r="A75" s="282">
        <v>66</v>
      </c>
      <c r="B75" s="263" t="s">
        <v>234</v>
      </c>
      <c r="C75" s="263">
        <v>1479.75</v>
      </c>
      <c r="D75" s="265">
        <v>1486.2166666666665</v>
      </c>
      <c r="E75" s="265">
        <v>1432.4333333333329</v>
      </c>
      <c r="F75" s="265">
        <v>1385.1166666666666</v>
      </c>
      <c r="G75" s="265">
        <v>1331.333333333333</v>
      </c>
      <c r="H75" s="265">
        <v>1533.5333333333328</v>
      </c>
      <c r="I75" s="265">
        <v>1587.3166666666662</v>
      </c>
      <c r="J75" s="265">
        <v>1634.6333333333328</v>
      </c>
      <c r="K75" s="263">
        <v>1540</v>
      </c>
      <c r="L75" s="263">
        <v>1438.9</v>
      </c>
      <c r="M75" s="263">
        <v>0.51295999999999997</v>
      </c>
    </row>
    <row r="76" spans="1:13">
      <c r="A76" s="282">
        <v>67</v>
      </c>
      <c r="B76" s="263" t="s">
        <v>833</v>
      </c>
      <c r="C76" s="263">
        <v>211.35</v>
      </c>
      <c r="D76" s="265">
        <v>212.5</v>
      </c>
      <c r="E76" s="265">
        <v>210.2</v>
      </c>
      <c r="F76" s="265">
        <v>209.04999999999998</v>
      </c>
      <c r="G76" s="265">
        <v>206.74999999999997</v>
      </c>
      <c r="H76" s="265">
        <v>213.65</v>
      </c>
      <c r="I76" s="265">
        <v>215.95000000000002</v>
      </c>
      <c r="J76" s="265">
        <v>217.10000000000002</v>
      </c>
      <c r="K76" s="263">
        <v>214.8</v>
      </c>
      <c r="L76" s="263">
        <v>211.35</v>
      </c>
      <c r="M76" s="263">
        <v>38.429070000000003</v>
      </c>
    </row>
    <row r="77" spans="1:13">
      <c r="A77" s="282">
        <v>68</v>
      </c>
      <c r="B77" s="263" t="s">
        <v>90</v>
      </c>
      <c r="C77" s="263">
        <v>3779.65</v>
      </c>
      <c r="D77" s="265">
        <v>3784.2833333333328</v>
      </c>
      <c r="E77" s="265">
        <v>3670.5666666666657</v>
      </c>
      <c r="F77" s="265">
        <v>3561.4833333333327</v>
      </c>
      <c r="G77" s="265">
        <v>3447.7666666666655</v>
      </c>
      <c r="H77" s="265">
        <v>3893.3666666666659</v>
      </c>
      <c r="I77" s="265">
        <v>4007.083333333333</v>
      </c>
      <c r="J77" s="265">
        <v>4116.1666666666661</v>
      </c>
      <c r="K77" s="263">
        <v>3898</v>
      </c>
      <c r="L77" s="263">
        <v>3675.2</v>
      </c>
      <c r="M77" s="263">
        <v>19.59252</v>
      </c>
    </row>
    <row r="78" spans="1:13">
      <c r="A78" s="282">
        <v>69</v>
      </c>
      <c r="B78" s="263" t="s">
        <v>348</v>
      </c>
      <c r="C78" s="263">
        <v>3336.55</v>
      </c>
      <c r="D78" s="265">
        <v>3285.2833333333333</v>
      </c>
      <c r="E78" s="265">
        <v>3171.2666666666664</v>
      </c>
      <c r="F78" s="265">
        <v>3005.9833333333331</v>
      </c>
      <c r="G78" s="265">
        <v>2891.9666666666662</v>
      </c>
      <c r="H78" s="265">
        <v>3450.5666666666666</v>
      </c>
      <c r="I78" s="265">
        <v>3564.5833333333339</v>
      </c>
      <c r="J78" s="265">
        <v>3729.8666666666668</v>
      </c>
      <c r="K78" s="263">
        <v>3399.3</v>
      </c>
      <c r="L78" s="263">
        <v>3120</v>
      </c>
      <c r="M78" s="263">
        <v>20.432079999999999</v>
      </c>
    </row>
    <row r="79" spans="1:13">
      <c r="A79" s="282">
        <v>70</v>
      </c>
      <c r="B79" s="263" t="s">
        <v>93</v>
      </c>
      <c r="C79" s="263">
        <v>4996.95</v>
      </c>
      <c r="D79" s="265">
        <v>4937.3166666666666</v>
      </c>
      <c r="E79" s="265">
        <v>4754.6333333333332</v>
      </c>
      <c r="F79" s="265">
        <v>4512.3166666666666</v>
      </c>
      <c r="G79" s="265">
        <v>4329.6333333333332</v>
      </c>
      <c r="H79" s="265">
        <v>5179.6333333333332</v>
      </c>
      <c r="I79" s="265">
        <v>5362.3166666666657</v>
      </c>
      <c r="J79" s="265">
        <v>5604.6333333333332</v>
      </c>
      <c r="K79" s="263">
        <v>5120</v>
      </c>
      <c r="L79" s="263">
        <v>4695</v>
      </c>
      <c r="M79" s="263">
        <v>35.137650000000001</v>
      </c>
    </row>
    <row r="80" spans="1:13">
      <c r="A80" s="282">
        <v>71</v>
      </c>
      <c r="B80" s="263" t="s">
        <v>235</v>
      </c>
      <c r="C80" s="263">
        <v>64.599999999999994</v>
      </c>
      <c r="D80" s="265">
        <v>65.3</v>
      </c>
      <c r="E80" s="265">
        <v>63.899999999999991</v>
      </c>
      <c r="F80" s="265">
        <v>63.199999999999989</v>
      </c>
      <c r="G80" s="265">
        <v>61.799999999999983</v>
      </c>
      <c r="H80" s="265">
        <v>66</v>
      </c>
      <c r="I80" s="265">
        <v>67.400000000000006</v>
      </c>
      <c r="J80" s="265">
        <v>68.100000000000009</v>
      </c>
      <c r="K80" s="263">
        <v>66.7</v>
      </c>
      <c r="L80" s="263">
        <v>64.599999999999994</v>
      </c>
      <c r="M80" s="263">
        <v>8.7506000000000004</v>
      </c>
    </row>
    <row r="81" spans="1:13">
      <c r="A81" s="282">
        <v>72</v>
      </c>
      <c r="B81" s="263" t="s">
        <v>94</v>
      </c>
      <c r="C81" s="263">
        <v>2427.1999999999998</v>
      </c>
      <c r="D81" s="265">
        <v>2444.1166666666668</v>
      </c>
      <c r="E81" s="265">
        <v>2378.2333333333336</v>
      </c>
      <c r="F81" s="265">
        <v>2329.2666666666669</v>
      </c>
      <c r="G81" s="265">
        <v>2263.3833333333337</v>
      </c>
      <c r="H81" s="265">
        <v>2493.0833333333335</v>
      </c>
      <c r="I81" s="265">
        <v>2558.9666666666667</v>
      </c>
      <c r="J81" s="265">
        <v>2607.9333333333334</v>
      </c>
      <c r="K81" s="263">
        <v>2510</v>
      </c>
      <c r="L81" s="263">
        <v>2395.15</v>
      </c>
      <c r="M81" s="263">
        <v>10.50225</v>
      </c>
    </row>
    <row r="82" spans="1:13">
      <c r="A82" s="282">
        <v>73</v>
      </c>
      <c r="B82" s="263" t="s">
        <v>236</v>
      </c>
      <c r="C82" s="263">
        <v>505.9</v>
      </c>
      <c r="D82" s="265">
        <v>507.24999999999994</v>
      </c>
      <c r="E82" s="265">
        <v>494.69999999999993</v>
      </c>
      <c r="F82" s="265">
        <v>483.5</v>
      </c>
      <c r="G82" s="265">
        <v>470.95</v>
      </c>
      <c r="H82" s="265">
        <v>518.44999999999982</v>
      </c>
      <c r="I82" s="265">
        <v>531</v>
      </c>
      <c r="J82" s="265">
        <v>542.19999999999982</v>
      </c>
      <c r="K82" s="263">
        <v>519.79999999999995</v>
      </c>
      <c r="L82" s="263">
        <v>496.05</v>
      </c>
      <c r="M82" s="263">
        <v>4.2856899999999998</v>
      </c>
    </row>
    <row r="83" spans="1:13">
      <c r="A83" s="282">
        <v>74</v>
      </c>
      <c r="B83" s="263" t="s">
        <v>237</v>
      </c>
      <c r="C83" s="263">
        <v>1295.2</v>
      </c>
      <c r="D83" s="265">
        <v>1315.0666666666666</v>
      </c>
      <c r="E83" s="265">
        <v>1260.1833333333332</v>
      </c>
      <c r="F83" s="265">
        <v>1225.1666666666665</v>
      </c>
      <c r="G83" s="265">
        <v>1170.2833333333331</v>
      </c>
      <c r="H83" s="265">
        <v>1350.0833333333333</v>
      </c>
      <c r="I83" s="265">
        <v>1404.9666666666665</v>
      </c>
      <c r="J83" s="265">
        <v>1439.9833333333333</v>
      </c>
      <c r="K83" s="263">
        <v>1369.95</v>
      </c>
      <c r="L83" s="263">
        <v>1280.05</v>
      </c>
      <c r="M83" s="263">
        <v>3.6764899999999998</v>
      </c>
    </row>
    <row r="84" spans="1:13">
      <c r="A84" s="282">
        <v>75</v>
      </c>
      <c r="B84" s="263" t="s">
        <v>96</v>
      </c>
      <c r="C84" s="263">
        <v>1216</v>
      </c>
      <c r="D84" s="265">
        <v>1221.1499999999999</v>
      </c>
      <c r="E84" s="265">
        <v>1187.8499999999997</v>
      </c>
      <c r="F84" s="265">
        <v>1159.6999999999998</v>
      </c>
      <c r="G84" s="265">
        <v>1126.3999999999996</v>
      </c>
      <c r="H84" s="265">
        <v>1249.2999999999997</v>
      </c>
      <c r="I84" s="265">
        <v>1282.5999999999999</v>
      </c>
      <c r="J84" s="265">
        <v>1310.7499999999998</v>
      </c>
      <c r="K84" s="263">
        <v>1254.45</v>
      </c>
      <c r="L84" s="263">
        <v>1193</v>
      </c>
      <c r="M84" s="263">
        <v>10.68953</v>
      </c>
    </row>
    <row r="85" spans="1:13">
      <c r="A85" s="282">
        <v>76</v>
      </c>
      <c r="B85" s="263" t="s">
        <v>97</v>
      </c>
      <c r="C85" s="263">
        <v>176.3</v>
      </c>
      <c r="D85" s="265">
        <v>178.79999999999998</v>
      </c>
      <c r="E85" s="265">
        <v>172.59999999999997</v>
      </c>
      <c r="F85" s="265">
        <v>168.89999999999998</v>
      </c>
      <c r="G85" s="265">
        <v>162.69999999999996</v>
      </c>
      <c r="H85" s="265">
        <v>182.49999999999997</v>
      </c>
      <c r="I85" s="265">
        <v>188.69999999999996</v>
      </c>
      <c r="J85" s="265">
        <v>192.39999999999998</v>
      </c>
      <c r="K85" s="263">
        <v>185</v>
      </c>
      <c r="L85" s="263">
        <v>175.1</v>
      </c>
      <c r="M85" s="263">
        <v>32.614849999999997</v>
      </c>
    </row>
    <row r="86" spans="1:13">
      <c r="A86" s="282">
        <v>77</v>
      </c>
      <c r="B86" s="263" t="s">
        <v>98</v>
      </c>
      <c r="C86" s="263">
        <v>71.2</v>
      </c>
      <c r="D86" s="265">
        <v>72.55</v>
      </c>
      <c r="E86" s="265">
        <v>69</v>
      </c>
      <c r="F86" s="265">
        <v>66.8</v>
      </c>
      <c r="G86" s="265">
        <v>63.25</v>
      </c>
      <c r="H86" s="265">
        <v>74.75</v>
      </c>
      <c r="I86" s="265">
        <v>78.299999999999983</v>
      </c>
      <c r="J86" s="265">
        <v>80.5</v>
      </c>
      <c r="K86" s="263">
        <v>76.099999999999994</v>
      </c>
      <c r="L86" s="263">
        <v>70.349999999999994</v>
      </c>
      <c r="M86" s="263">
        <v>336.73975999999999</v>
      </c>
    </row>
    <row r="87" spans="1:13">
      <c r="A87" s="282">
        <v>78</v>
      </c>
      <c r="B87" s="263" t="s">
        <v>359</v>
      </c>
      <c r="C87" s="263">
        <v>205.95</v>
      </c>
      <c r="D87" s="265">
        <v>207.65</v>
      </c>
      <c r="E87" s="265">
        <v>199.3</v>
      </c>
      <c r="F87" s="265">
        <v>192.65</v>
      </c>
      <c r="G87" s="265">
        <v>184.3</v>
      </c>
      <c r="H87" s="265">
        <v>214.3</v>
      </c>
      <c r="I87" s="265">
        <v>222.64999999999998</v>
      </c>
      <c r="J87" s="265">
        <v>229.3</v>
      </c>
      <c r="K87" s="263">
        <v>216</v>
      </c>
      <c r="L87" s="263">
        <v>201</v>
      </c>
      <c r="M87" s="263">
        <v>66.239599999999996</v>
      </c>
    </row>
    <row r="88" spans="1:13">
      <c r="A88" s="282">
        <v>79</v>
      </c>
      <c r="B88" s="263" t="s">
        <v>240</v>
      </c>
      <c r="C88" s="263">
        <v>47.15</v>
      </c>
      <c r="D88" s="265">
        <v>48.233333333333327</v>
      </c>
      <c r="E88" s="265">
        <v>46.066666666666656</v>
      </c>
      <c r="F88" s="265">
        <v>44.983333333333327</v>
      </c>
      <c r="G88" s="265">
        <v>42.816666666666656</v>
      </c>
      <c r="H88" s="265">
        <v>49.316666666666656</v>
      </c>
      <c r="I88" s="265">
        <v>51.483333333333327</v>
      </c>
      <c r="J88" s="265">
        <v>52.566666666666656</v>
      </c>
      <c r="K88" s="263">
        <v>50.4</v>
      </c>
      <c r="L88" s="263">
        <v>47.15</v>
      </c>
      <c r="M88" s="263">
        <v>29.068930000000002</v>
      </c>
    </row>
    <row r="89" spans="1:13">
      <c r="A89" s="282">
        <v>80</v>
      </c>
      <c r="B89" s="263" t="s">
        <v>99</v>
      </c>
      <c r="C89" s="263">
        <v>132.75</v>
      </c>
      <c r="D89" s="265">
        <v>132.98333333333332</v>
      </c>
      <c r="E89" s="265">
        <v>130.31666666666663</v>
      </c>
      <c r="F89" s="265">
        <v>127.88333333333333</v>
      </c>
      <c r="G89" s="265">
        <v>125.21666666666664</v>
      </c>
      <c r="H89" s="265">
        <v>135.41666666666663</v>
      </c>
      <c r="I89" s="265">
        <v>138.08333333333331</v>
      </c>
      <c r="J89" s="265">
        <v>140.51666666666662</v>
      </c>
      <c r="K89" s="263">
        <v>135.65</v>
      </c>
      <c r="L89" s="263">
        <v>130.55000000000001</v>
      </c>
      <c r="M89" s="263">
        <v>159.43353999999999</v>
      </c>
    </row>
    <row r="90" spans="1:13">
      <c r="A90" s="282">
        <v>81</v>
      </c>
      <c r="B90" s="263" t="s">
        <v>102</v>
      </c>
      <c r="C90" s="263">
        <v>23.4</v>
      </c>
      <c r="D90" s="265">
        <v>23.533333333333331</v>
      </c>
      <c r="E90" s="265">
        <v>22.666666666666664</v>
      </c>
      <c r="F90" s="265">
        <v>21.933333333333334</v>
      </c>
      <c r="G90" s="265">
        <v>21.066666666666666</v>
      </c>
      <c r="H90" s="265">
        <v>24.266666666666662</v>
      </c>
      <c r="I90" s="265">
        <v>25.133333333333329</v>
      </c>
      <c r="J90" s="265">
        <v>25.86666666666666</v>
      </c>
      <c r="K90" s="263">
        <v>24.4</v>
      </c>
      <c r="L90" s="263">
        <v>22.8</v>
      </c>
      <c r="M90" s="263">
        <v>262.40836999999999</v>
      </c>
    </row>
    <row r="91" spans="1:13">
      <c r="A91" s="282">
        <v>82</v>
      </c>
      <c r="B91" s="263" t="s">
        <v>241</v>
      </c>
      <c r="C91" s="263">
        <v>196.35</v>
      </c>
      <c r="D91" s="265">
        <v>199.66666666666666</v>
      </c>
      <c r="E91" s="265">
        <v>191.93333333333331</v>
      </c>
      <c r="F91" s="265">
        <v>187.51666666666665</v>
      </c>
      <c r="G91" s="265">
        <v>179.7833333333333</v>
      </c>
      <c r="H91" s="265">
        <v>204.08333333333331</v>
      </c>
      <c r="I91" s="265">
        <v>211.81666666666666</v>
      </c>
      <c r="J91" s="265">
        <v>216.23333333333332</v>
      </c>
      <c r="K91" s="263">
        <v>207.4</v>
      </c>
      <c r="L91" s="263">
        <v>195.25</v>
      </c>
      <c r="M91" s="263">
        <v>7.0168200000000001</v>
      </c>
    </row>
    <row r="92" spans="1:13">
      <c r="A92" s="282">
        <v>83</v>
      </c>
      <c r="B92" s="263" t="s">
        <v>100</v>
      </c>
      <c r="C92" s="263">
        <v>497.95</v>
      </c>
      <c r="D92" s="265">
        <v>509.25</v>
      </c>
      <c r="E92" s="265">
        <v>481.5</v>
      </c>
      <c r="F92" s="265">
        <v>465.05</v>
      </c>
      <c r="G92" s="265">
        <v>437.3</v>
      </c>
      <c r="H92" s="265">
        <v>525.70000000000005</v>
      </c>
      <c r="I92" s="265">
        <v>553.45000000000005</v>
      </c>
      <c r="J92" s="265">
        <v>569.9</v>
      </c>
      <c r="K92" s="263">
        <v>537</v>
      </c>
      <c r="L92" s="263">
        <v>492.8</v>
      </c>
      <c r="M92" s="263">
        <v>49.92051</v>
      </c>
    </row>
    <row r="93" spans="1:13">
      <c r="A93" s="282">
        <v>84</v>
      </c>
      <c r="B93" s="263" t="s">
        <v>242</v>
      </c>
      <c r="C93" s="263">
        <v>504.05</v>
      </c>
      <c r="D93" s="265">
        <v>504.2166666666667</v>
      </c>
      <c r="E93" s="265">
        <v>498.43333333333339</v>
      </c>
      <c r="F93" s="265">
        <v>492.81666666666672</v>
      </c>
      <c r="G93" s="265">
        <v>487.03333333333342</v>
      </c>
      <c r="H93" s="265">
        <v>509.83333333333337</v>
      </c>
      <c r="I93" s="265">
        <v>515.61666666666667</v>
      </c>
      <c r="J93" s="265">
        <v>521.23333333333335</v>
      </c>
      <c r="K93" s="263">
        <v>510</v>
      </c>
      <c r="L93" s="263">
        <v>498.6</v>
      </c>
      <c r="M93" s="263">
        <v>1.59521</v>
      </c>
    </row>
    <row r="94" spans="1:13">
      <c r="A94" s="282">
        <v>85</v>
      </c>
      <c r="B94" s="263" t="s">
        <v>103</v>
      </c>
      <c r="C94" s="263">
        <v>715.4</v>
      </c>
      <c r="D94" s="265">
        <v>720.98333333333323</v>
      </c>
      <c r="E94" s="265">
        <v>701.01666666666642</v>
      </c>
      <c r="F94" s="265">
        <v>686.63333333333321</v>
      </c>
      <c r="G94" s="265">
        <v>666.6666666666664</v>
      </c>
      <c r="H94" s="265">
        <v>735.36666666666645</v>
      </c>
      <c r="I94" s="265">
        <v>755.33333333333337</v>
      </c>
      <c r="J94" s="265">
        <v>769.71666666666647</v>
      </c>
      <c r="K94" s="263">
        <v>740.95</v>
      </c>
      <c r="L94" s="263">
        <v>706.6</v>
      </c>
      <c r="M94" s="263">
        <v>21.065049999999999</v>
      </c>
    </row>
    <row r="95" spans="1:13">
      <c r="A95" s="282">
        <v>86</v>
      </c>
      <c r="B95" s="263" t="s">
        <v>243</v>
      </c>
      <c r="C95" s="263">
        <v>510</v>
      </c>
      <c r="D95" s="265">
        <v>517.36666666666667</v>
      </c>
      <c r="E95" s="265">
        <v>494.33333333333337</v>
      </c>
      <c r="F95" s="265">
        <v>478.66666666666669</v>
      </c>
      <c r="G95" s="265">
        <v>455.63333333333338</v>
      </c>
      <c r="H95" s="265">
        <v>533.0333333333333</v>
      </c>
      <c r="I95" s="265">
        <v>556.06666666666661</v>
      </c>
      <c r="J95" s="265">
        <v>571.73333333333335</v>
      </c>
      <c r="K95" s="263">
        <v>540.4</v>
      </c>
      <c r="L95" s="263">
        <v>501.7</v>
      </c>
      <c r="M95" s="263">
        <v>1.8980900000000001</v>
      </c>
    </row>
    <row r="96" spans="1:13">
      <c r="A96" s="282">
        <v>87</v>
      </c>
      <c r="B96" s="263" t="s">
        <v>244</v>
      </c>
      <c r="C96" s="263">
        <v>1269.45</v>
      </c>
      <c r="D96" s="265">
        <v>1278.5666666666666</v>
      </c>
      <c r="E96" s="265">
        <v>1235.4333333333332</v>
      </c>
      <c r="F96" s="265">
        <v>1201.4166666666665</v>
      </c>
      <c r="G96" s="265">
        <v>1158.2833333333331</v>
      </c>
      <c r="H96" s="265">
        <v>1312.5833333333333</v>
      </c>
      <c r="I96" s="265">
        <v>1355.7166666666665</v>
      </c>
      <c r="J96" s="265">
        <v>1389.7333333333333</v>
      </c>
      <c r="K96" s="263">
        <v>1321.7</v>
      </c>
      <c r="L96" s="263">
        <v>1244.55</v>
      </c>
      <c r="M96" s="263">
        <v>10.2456</v>
      </c>
    </row>
    <row r="97" spans="1:13">
      <c r="A97" s="282">
        <v>88</v>
      </c>
      <c r="B97" s="263" t="s">
        <v>104</v>
      </c>
      <c r="C97" s="263">
        <v>1376.6</v>
      </c>
      <c r="D97" s="265">
        <v>1389.7</v>
      </c>
      <c r="E97" s="265">
        <v>1354.45</v>
      </c>
      <c r="F97" s="265">
        <v>1332.3</v>
      </c>
      <c r="G97" s="265">
        <v>1297.05</v>
      </c>
      <c r="H97" s="265">
        <v>1411.8500000000001</v>
      </c>
      <c r="I97" s="265">
        <v>1447.1000000000001</v>
      </c>
      <c r="J97" s="265">
        <v>1469.2500000000002</v>
      </c>
      <c r="K97" s="263">
        <v>1424.95</v>
      </c>
      <c r="L97" s="263">
        <v>1367.55</v>
      </c>
      <c r="M97" s="263">
        <v>13.2369</v>
      </c>
    </row>
    <row r="98" spans="1:13">
      <c r="A98" s="282">
        <v>89</v>
      </c>
      <c r="B98" s="263" t="s">
        <v>372</v>
      </c>
      <c r="C98" s="263">
        <v>535.04999999999995</v>
      </c>
      <c r="D98" s="265">
        <v>540.61666666666667</v>
      </c>
      <c r="E98" s="265">
        <v>521.48333333333335</v>
      </c>
      <c r="F98" s="265">
        <v>507.91666666666663</v>
      </c>
      <c r="G98" s="265">
        <v>488.7833333333333</v>
      </c>
      <c r="H98" s="265">
        <v>554.18333333333339</v>
      </c>
      <c r="I98" s="265">
        <v>573.31666666666683</v>
      </c>
      <c r="J98" s="265">
        <v>586.88333333333344</v>
      </c>
      <c r="K98" s="263">
        <v>559.75</v>
      </c>
      <c r="L98" s="263">
        <v>527.04999999999995</v>
      </c>
      <c r="M98" s="263">
        <v>13.878880000000001</v>
      </c>
    </row>
    <row r="99" spans="1:13">
      <c r="A99" s="282">
        <v>90</v>
      </c>
      <c r="B99" s="263" t="s">
        <v>246</v>
      </c>
      <c r="C99" s="263">
        <v>255.45</v>
      </c>
      <c r="D99" s="265">
        <v>259.35000000000002</v>
      </c>
      <c r="E99" s="265">
        <v>248.70000000000005</v>
      </c>
      <c r="F99" s="265">
        <v>241.95000000000002</v>
      </c>
      <c r="G99" s="265">
        <v>231.30000000000004</v>
      </c>
      <c r="H99" s="265">
        <v>266.10000000000002</v>
      </c>
      <c r="I99" s="265">
        <v>276.75</v>
      </c>
      <c r="J99" s="265">
        <v>283.50000000000006</v>
      </c>
      <c r="K99" s="263">
        <v>270</v>
      </c>
      <c r="L99" s="263">
        <v>252.6</v>
      </c>
      <c r="M99" s="263">
        <v>11.74973</v>
      </c>
    </row>
    <row r="100" spans="1:13">
      <c r="A100" s="282">
        <v>91</v>
      </c>
      <c r="B100" s="263" t="s">
        <v>107</v>
      </c>
      <c r="C100" s="263">
        <v>1009.4</v>
      </c>
      <c r="D100" s="265">
        <v>1017.85</v>
      </c>
      <c r="E100" s="265">
        <v>992.75</v>
      </c>
      <c r="F100" s="265">
        <v>976.1</v>
      </c>
      <c r="G100" s="265">
        <v>951</v>
      </c>
      <c r="H100" s="265">
        <v>1034.5</v>
      </c>
      <c r="I100" s="265">
        <v>1059.6000000000001</v>
      </c>
      <c r="J100" s="265">
        <v>1076.25</v>
      </c>
      <c r="K100" s="263">
        <v>1042.95</v>
      </c>
      <c r="L100" s="263">
        <v>1001.2</v>
      </c>
      <c r="M100" s="263">
        <v>59.764270000000003</v>
      </c>
    </row>
    <row r="101" spans="1:13">
      <c r="A101" s="282">
        <v>92</v>
      </c>
      <c r="B101" s="263" t="s">
        <v>248</v>
      </c>
      <c r="C101" s="263">
        <v>2844.7</v>
      </c>
      <c r="D101" s="265">
        <v>2838.5666666666671</v>
      </c>
      <c r="E101" s="265">
        <v>2762.1333333333341</v>
      </c>
      <c r="F101" s="265">
        <v>2679.5666666666671</v>
      </c>
      <c r="G101" s="265">
        <v>2603.1333333333341</v>
      </c>
      <c r="H101" s="265">
        <v>2921.1333333333341</v>
      </c>
      <c r="I101" s="265">
        <v>2997.5666666666675</v>
      </c>
      <c r="J101" s="265">
        <v>3080.1333333333341</v>
      </c>
      <c r="K101" s="263">
        <v>2915</v>
      </c>
      <c r="L101" s="263">
        <v>2756</v>
      </c>
      <c r="M101" s="263">
        <v>3.3016000000000001</v>
      </c>
    </row>
    <row r="102" spans="1:13">
      <c r="A102" s="282">
        <v>93</v>
      </c>
      <c r="B102" s="263" t="s">
        <v>109</v>
      </c>
      <c r="C102" s="263">
        <v>1367.05</v>
      </c>
      <c r="D102" s="265">
        <v>1373.0166666666667</v>
      </c>
      <c r="E102" s="265">
        <v>1347.0333333333333</v>
      </c>
      <c r="F102" s="265">
        <v>1327.0166666666667</v>
      </c>
      <c r="G102" s="265">
        <v>1301.0333333333333</v>
      </c>
      <c r="H102" s="265">
        <v>1393.0333333333333</v>
      </c>
      <c r="I102" s="265">
        <v>1419.0166666666664</v>
      </c>
      <c r="J102" s="265">
        <v>1439.0333333333333</v>
      </c>
      <c r="K102" s="263">
        <v>1399</v>
      </c>
      <c r="L102" s="263">
        <v>1353</v>
      </c>
      <c r="M102" s="263">
        <v>112.74563999999999</v>
      </c>
    </row>
    <row r="103" spans="1:13">
      <c r="A103" s="282">
        <v>94</v>
      </c>
      <c r="B103" s="263" t="s">
        <v>249</v>
      </c>
      <c r="C103" s="263">
        <v>687.3</v>
      </c>
      <c r="D103" s="265">
        <v>685.63333333333333</v>
      </c>
      <c r="E103" s="265">
        <v>681.26666666666665</v>
      </c>
      <c r="F103" s="265">
        <v>675.23333333333335</v>
      </c>
      <c r="G103" s="265">
        <v>670.86666666666667</v>
      </c>
      <c r="H103" s="265">
        <v>691.66666666666663</v>
      </c>
      <c r="I103" s="265">
        <v>696.03333333333319</v>
      </c>
      <c r="J103" s="265">
        <v>702.06666666666661</v>
      </c>
      <c r="K103" s="263">
        <v>690</v>
      </c>
      <c r="L103" s="263">
        <v>679.6</v>
      </c>
      <c r="M103" s="263">
        <v>34.5747</v>
      </c>
    </row>
    <row r="104" spans="1:13">
      <c r="A104" s="282">
        <v>95</v>
      </c>
      <c r="B104" s="263" t="s">
        <v>105</v>
      </c>
      <c r="C104" s="263">
        <v>993.7</v>
      </c>
      <c r="D104" s="265">
        <v>1011.5</v>
      </c>
      <c r="E104" s="265">
        <v>972.2</v>
      </c>
      <c r="F104" s="265">
        <v>950.7</v>
      </c>
      <c r="G104" s="265">
        <v>911.40000000000009</v>
      </c>
      <c r="H104" s="265">
        <v>1033</v>
      </c>
      <c r="I104" s="265">
        <v>1072.3000000000002</v>
      </c>
      <c r="J104" s="265">
        <v>1093.8</v>
      </c>
      <c r="K104" s="263">
        <v>1050.8</v>
      </c>
      <c r="L104" s="263">
        <v>990</v>
      </c>
      <c r="M104" s="263">
        <v>14.848839999999999</v>
      </c>
    </row>
    <row r="105" spans="1:13">
      <c r="A105" s="282">
        <v>96</v>
      </c>
      <c r="B105" s="263" t="s">
        <v>110</v>
      </c>
      <c r="C105" s="263">
        <v>2786.1</v>
      </c>
      <c r="D105" s="265">
        <v>2805.7166666666667</v>
      </c>
      <c r="E105" s="265">
        <v>2721.4833333333336</v>
      </c>
      <c r="F105" s="265">
        <v>2656.8666666666668</v>
      </c>
      <c r="G105" s="265">
        <v>2572.6333333333337</v>
      </c>
      <c r="H105" s="265">
        <v>2870.3333333333335</v>
      </c>
      <c r="I105" s="265">
        <v>2954.5666666666662</v>
      </c>
      <c r="J105" s="265">
        <v>3019.1833333333334</v>
      </c>
      <c r="K105" s="263">
        <v>2889.95</v>
      </c>
      <c r="L105" s="263">
        <v>2741.1</v>
      </c>
      <c r="M105" s="263">
        <v>8.5930499999999999</v>
      </c>
    </row>
    <row r="106" spans="1:13">
      <c r="A106" s="282">
        <v>97</v>
      </c>
      <c r="B106" s="263" t="s">
        <v>112</v>
      </c>
      <c r="C106" s="263">
        <v>336.2</v>
      </c>
      <c r="D106" s="265">
        <v>340.6</v>
      </c>
      <c r="E106" s="265">
        <v>327.20000000000005</v>
      </c>
      <c r="F106" s="265">
        <v>318.20000000000005</v>
      </c>
      <c r="G106" s="265">
        <v>304.80000000000007</v>
      </c>
      <c r="H106" s="265">
        <v>349.6</v>
      </c>
      <c r="I106" s="265">
        <v>363</v>
      </c>
      <c r="J106" s="265">
        <v>372</v>
      </c>
      <c r="K106" s="263">
        <v>354</v>
      </c>
      <c r="L106" s="263">
        <v>331.6</v>
      </c>
      <c r="M106" s="263">
        <v>160.96812</v>
      </c>
    </row>
    <row r="107" spans="1:13">
      <c r="A107" s="282">
        <v>98</v>
      </c>
      <c r="B107" s="263" t="s">
        <v>113</v>
      </c>
      <c r="C107" s="263">
        <v>226.4</v>
      </c>
      <c r="D107" s="265">
        <v>227.31666666666669</v>
      </c>
      <c r="E107" s="265">
        <v>221.88333333333338</v>
      </c>
      <c r="F107" s="265">
        <v>217.3666666666667</v>
      </c>
      <c r="G107" s="265">
        <v>211.93333333333339</v>
      </c>
      <c r="H107" s="265">
        <v>231.83333333333337</v>
      </c>
      <c r="I107" s="265">
        <v>237.26666666666671</v>
      </c>
      <c r="J107" s="265">
        <v>241.78333333333336</v>
      </c>
      <c r="K107" s="263">
        <v>232.75</v>
      </c>
      <c r="L107" s="263">
        <v>222.8</v>
      </c>
      <c r="M107" s="263">
        <v>67.128910000000005</v>
      </c>
    </row>
    <row r="108" spans="1:13">
      <c r="A108" s="282">
        <v>99</v>
      </c>
      <c r="B108" s="263" t="s">
        <v>114</v>
      </c>
      <c r="C108" s="263">
        <v>2462</v>
      </c>
      <c r="D108" s="265">
        <v>2462.6166666666668</v>
      </c>
      <c r="E108" s="265">
        <v>2436.9833333333336</v>
      </c>
      <c r="F108" s="265">
        <v>2411.9666666666667</v>
      </c>
      <c r="G108" s="265">
        <v>2386.3333333333335</v>
      </c>
      <c r="H108" s="265">
        <v>2487.6333333333337</v>
      </c>
      <c r="I108" s="265">
        <v>2513.2666666666669</v>
      </c>
      <c r="J108" s="265">
        <v>2538.2833333333338</v>
      </c>
      <c r="K108" s="263">
        <v>2488.25</v>
      </c>
      <c r="L108" s="263">
        <v>2437.6</v>
      </c>
      <c r="M108" s="263">
        <v>22.619450000000001</v>
      </c>
    </row>
    <row r="109" spans="1:13">
      <c r="A109" s="282">
        <v>100</v>
      </c>
      <c r="B109" s="263" t="s">
        <v>250</v>
      </c>
      <c r="C109" s="263">
        <v>294.14999999999998</v>
      </c>
      <c r="D109" s="265">
        <v>295.05</v>
      </c>
      <c r="E109" s="265">
        <v>287.10000000000002</v>
      </c>
      <c r="F109" s="265">
        <v>280.05</v>
      </c>
      <c r="G109" s="265">
        <v>272.10000000000002</v>
      </c>
      <c r="H109" s="265">
        <v>302.10000000000002</v>
      </c>
      <c r="I109" s="265">
        <v>310.04999999999995</v>
      </c>
      <c r="J109" s="265">
        <v>317.10000000000002</v>
      </c>
      <c r="K109" s="263">
        <v>303</v>
      </c>
      <c r="L109" s="263">
        <v>288</v>
      </c>
      <c r="M109" s="263">
        <v>15.70309</v>
      </c>
    </row>
    <row r="110" spans="1:13">
      <c r="A110" s="282">
        <v>101</v>
      </c>
      <c r="B110" s="263" t="s">
        <v>251</v>
      </c>
      <c r="C110" s="263">
        <v>40.1</v>
      </c>
      <c r="D110" s="265">
        <v>41.416666666666664</v>
      </c>
      <c r="E110" s="265">
        <v>38.533333333333331</v>
      </c>
      <c r="F110" s="265">
        <v>36.966666666666669</v>
      </c>
      <c r="G110" s="265">
        <v>34.083333333333336</v>
      </c>
      <c r="H110" s="265">
        <v>42.983333333333327</v>
      </c>
      <c r="I110" s="265">
        <v>45.866666666666667</v>
      </c>
      <c r="J110" s="265">
        <v>47.433333333333323</v>
      </c>
      <c r="K110" s="263">
        <v>44.3</v>
      </c>
      <c r="L110" s="263">
        <v>39.85</v>
      </c>
      <c r="M110" s="263">
        <v>40.37923</v>
      </c>
    </row>
    <row r="111" spans="1:13">
      <c r="A111" s="282">
        <v>102</v>
      </c>
      <c r="B111" s="263" t="s">
        <v>108</v>
      </c>
      <c r="C111" s="263">
        <v>2419.85</v>
      </c>
      <c r="D111" s="265">
        <v>2426.4333333333329</v>
      </c>
      <c r="E111" s="265">
        <v>2398.4166666666661</v>
      </c>
      <c r="F111" s="265">
        <v>2376.9833333333331</v>
      </c>
      <c r="G111" s="265">
        <v>2348.9666666666662</v>
      </c>
      <c r="H111" s="265">
        <v>2447.8666666666659</v>
      </c>
      <c r="I111" s="265">
        <v>2475.8833333333332</v>
      </c>
      <c r="J111" s="265">
        <v>2497.3166666666657</v>
      </c>
      <c r="K111" s="263">
        <v>2454.4499999999998</v>
      </c>
      <c r="L111" s="263">
        <v>2405</v>
      </c>
      <c r="M111" s="263">
        <v>37.727710000000002</v>
      </c>
    </row>
    <row r="112" spans="1:13">
      <c r="A112" s="282">
        <v>103</v>
      </c>
      <c r="B112" s="263" t="s">
        <v>116</v>
      </c>
      <c r="C112" s="263">
        <v>538.54999999999995</v>
      </c>
      <c r="D112" s="265">
        <v>540.55000000000007</v>
      </c>
      <c r="E112" s="265">
        <v>529.15000000000009</v>
      </c>
      <c r="F112" s="265">
        <v>519.75</v>
      </c>
      <c r="G112" s="265">
        <v>508.35</v>
      </c>
      <c r="H112" s="265">
        <v>549.95000000000016</v>
      </c>
      <c r="I112" s="265">
        <v>561.35</v>
      </c>
      <c r="J112" s="265">
        <v>570.75000000000023</v>
      </c>
      <c r="K112" s="263">
        <v>551.95000000000005</v>
      </c>
      <c r="L112" s="263">
        <v>531.15</v>
      </c>
      <c r="M112" s="263">
        <v>266.01702</v>
      </c>
    </row>
    <row r="113" spans="1:13">
      <c r="A113" s="282">
        <v>104</v>
      </c>
      <c r="B113" s="263" t="s">
        <v>252</v>
      </c>
      <c r="C113" s="263">
        <v>1351.05</v>
      </c>
      <c r="D113" s="265">
        <v>1366.8499999999997</v>
      </c>
      <c r="E113" s="265">
        <v>1314.0999999999995</v>
      </c>
      <c r="F113" s="265">
        <v>1277.1499999999999</v>
      </c>
      <c r="G113" s="265">
        <v>1224.3999999999996</v>
      </c>
      <c r="H113" s="265">
        <v>1403.7999999999993</v>
      </c>
      <c r="I113" s="265">
        <v>1456.5499999999997</v>
      </c>
      <c r="J113" s="265">
        <v>1493.4999999999991</v>
      </c>
      <c r="K113" s="263">
        <v>1419.6</v>
      </c>
      <c r="L113" s="263">
        <v>1329.9</v>
      </c>
      <c r="M113" s="263">
        <v>9.0203299999999995</v>
      </c>
    </row>
    <row r="114" spans="1:13">
      <c r="A114" s="282">
        <v>105</v>
      </c>
      <c r="B114" s="263" t="s">
        <v>117</v>
      </c>
      <c r="C114" s="263">
        <v>443.7</v>
      </c>
      <c r="D114" s="265">
        <v>441.66666666666669</v>
      </c>
      <c r="E114" s="265">
        <v>433.33333333333337</v>
      </c>
      <c r="F114" s="265">
        <v>422.9666666666667</v>
      </c>
      <c r="G114" s="265">
        <v>414.63333333333338</v>
      </c>
      <c r="H114" s="265">
        <v>452.03333333333336</v>
      </c>
      <c r="I114" s="265">
        <v>460.36666666666673</v>
      </c>
      <c r="J114" s="265">
        <v>470.73333333333335</v>
      </c>
      <c r="K114" s="263">
        <v>450</v>
      </c>
      <c r="L114" s="263">
        <v>431.3</v>
      </c>
      <c r="M114" s="263">
        <v>19.036020000000001</v>
      </c>
    </row>
    <row r="115" spans="1:13">
      <c r="A115" s="282">
        <v>106</v>
      </c>
      <c r="B115" s="263" t="s">
        <v>387</v>
      </c>
      <c r="C115" s="263">
        <v>390.15</v>
      </c>
      <c r="D115" s="265">
        <v>388.7166666666667</v>
      </c>
      <c r="E115" s="265">
        <v>381.43333333333339</v>
      </c>
      <c r="F115" s="265">
        <v>372.7166666666667</v>
      </c>
      <c r="G115" s="265">
        <v>365.43333333333339</v>
      </c>
      <c r="H115" s="265">
        <v>397.43333333333339</v>
      </c>
      <c r="I115" s="265">
        <v>404.7166666666667</v>
      </c>
      <c r="J115" s="265">
        <v>413.43333333333339</v>
      </c>
      <c r="K115" s="263">
        <v>396</v>
      </c>
      <c r="L115" s="263">
        <v>380</v>
      </c>
      <c r="M115" s="263">
        <v>6.9767999999999999</v>
      </c>
    </row>
    <row r="116" spans="1:13">
      <c r="A116" s="282">
        <v>107</v>
      </c>
      <c r="B116" s="263" t="s">
        <v>119</v>
      </c>
      <c r="C116" s="263">
        <v>50.55</v>
      </c>
      <c r="D116" s="265">
        <v>50.65</v>
      </c>
      <c r="E116" s="265">
        <v>47.4</v>
      </c>
      <c r="F116" s="265">
        <v>44.25</v>
      </c>
      <c r="G116" s="265">
        <v>41</v>
      </c>
      <c r="H116" s="265">
        <v>53.8</v>
      </c>
      <c r="I116" s="265">
        <v>57.05</v>
      </c>
      <c r="J116" s="265">
        <v>60.199999999999996</v>
      </c>
      <c r="K116" s="263">
        <v>53.9</v>
      </c>
      <c r="L116" s="263">
        <v>47.5</v>
      </c>
      <c r="M116" s="263">
        <v>860.53992000000005</v>
      </c>
    </row>
    <row r="117" spans="1:13">
      <c r="A117" s="282">
        <v>108</v>
      </c>
      <c r="B117" s="263" t="s">
        <v>126</v>
      </c>
      <c r="C117" s="263">
        <v>205.3</v>
      </c>
      <c r="D117" s="265">
        <v>207.1</v>
      </c>
      <c r="E117" s="265">
        <v>203.2</v>
      </c>
      <c r="F117" s="265">
        <v>201.1</v>
      </c>
      <c r="G117" s="265">
        <v>197.2</v>
      </c>
      <c r="H117" s="265">
        <v>209.2</v>
      </c>
      <c r="I117" s="265">
        <v>213.10000000000002</v>
      </c>
      <c r="J117" s="265">
        <v>215.2</v>
      </c>
      <c r="K117" s="263">
        <v>211</v>
      </c>
      <c r="L117" s="263">
        <v>205</v>
      </c>
      <c r="M117" s="263">
        <v>345.11669999999998</v>
      </c>
    </row>
    <row r="118" spans="1:13">
      <c r="A118" s="282">
        <v>109</v>
      </c>
      <c r="B118" s="263" t="s">
        <v>115</v>
      </c>
      <c r="C118" s="263">
        <v>168.6</v>
      </c>
      <c r="D118" s="265">
        <v>174.01666666666665</v>
      </c>
      <c r="E118" s="265">
        <v>161.1333333333333</v>
      </c>
      <c r="F118" s="265">
        <v>153.66666666666666</v>
      </c>
      <c r="G118" s="265">
        <v>140.7833333333333</v>
      </c>
      <c r="H118" s="265">
        <v>181.48333333333329</v>
      </c>
      <c r="I118" s="265">
        <v>194.36666666666662</v>
      </c>
      <c r="J118" s="265">
        <v>201.83333333333329</v>
      </c>
      <c r="K118" s="263">
        <v>186.9</v>
      </c>
      <c r="L118" s="263">
        <v>166.55</v>
      </c>
      <c r="M118" s="263">
        <v>234.57222999999999</v>
      </c>
    </row>
    <row r="119" spans="1:13">
      <c r="A119" s="282">
        <v>110</v>
      </c>
      <c r="B119" s="263" t="s">
        <v>255</v>
      </c>
      <c r="C119" s="263">
        <v>104.6</v>
      </c>
      <c r="D119" s="265">
        <v>105.51666666666667</v>
      </c>
      <c r="E119" s="265">
        <v>103.08333333333333</v>
      </c>
      <c r="F119" s="265">
        <v>101.56666666666666</v>
      </c>
      <c r="G119" s="265">
        <v>99.133333333333326</v>
      </c>
      <c r="H119" s="265">
        <v>107.03333333333333</v>
      </c>
      <c r="I119" s="265">
        <v>109.46666666666667</v>
      </c>
      <c r="J119" s="265">
        <v>110.98333333333333</v>
      </c>
      <c r="K119" s="263">
        <v>107.95</v>
      </c>
      <c r="L119" s="263">
        <v>104</v>
      </c>
      <c r="M119" s="263">
        <v>19.365210000000001</v>
      </c>
    </row>
    <row r="120" spans="1:13">
      <c r="A120" s="282">
        <v>111</v>
      </c>
      <c r="B120" s="263" t="s">
        <v>125</v>
      </c>
      <c r="C120" s="263">
        <v>87</v>
      </c>
      <c r="D120" s="265">
        <v>88.066666666666663</v>
      </c>
      <c r="E120" s="265">
        <v>85.683333333333323</v>
      </c>
      <c r="F120" s="265">
        <v>84.36666666666666</v>
      </c>
      <c r="G120" s="265">
        <v>81.98333333333332</v>
      </c>
      <c r="H120" s="265">
        <v>89.383333333333326</v>
      </c>
      <c r="I120" s="265">
        <v>91.766666666666652</v>
      </c>
      <c r="J120" s="265">
        <v>93.083333333333329</v>
      </c>
      <c r="K120" s="263">
        <v>90.45</v>
      </c>
      <c r="L120" s="263">
        <v>86.75</v>
      </c>
      <c r="M120" s="263">
        <v>199.62491</v>
      </c>
    </row>
    <row r="121" spans="1:13">
      <c r="A121" s="282">
        <v>112</v>
      </c>
      <c r="B121" s="263" t="s">
        <v>772</v>
      </c>
      <c r="C121" s="263">
        <v>1582</v>
      </c>
      <c r="D121" s="265">
        <v>1617.7166666666665</v>
      </c>
      <c r="E121" s="265">
        <v>1537.7333333333329</v>
      </c>
      <c r="F121" s="265">
        <v>1493.4666666666665</v>
      </c>
      <c r="G121" s="265">
        <v>1413.4833333333329</v>
      </c>
      <c r="H121" s="265">
        <v>1661.9833333333329</v>
      </c>
      <c r="I121" s="265">
        <v>1741.9666666666665</v>
      </c>
      <c r="J121" s="265">
        <v>1786.2333333333329</v>
      </c>
      <c r="K121" s="263">
        <v>1697.7</v>
      </c>
      <c r="L121" s="263">
        <v>1573.45</v>
      </c>
      <c r="M121" s="263">
        <v>28.072590000000002</v>
      </c>
    </row>
    <row r="122" spans="1:13">
      <c r="A122" s="282">
        <v>113</v>
      </c>
      <c r="B122" s="263" t="s">
        <v>120</v>
      </c>
      <c r="C122" s="263">
        <v>516.65</v>
      </c>
      <c r="D122" s="265">
        <v>515.31666666666661</v>
      </c>
      <c r="E122" s="265">
        <v>500.33333333333326</v>
      </c>
      <c r="F122" s="265">
        <v>484.01666666666665</v>
      </c>
      <c r="G122" s="265">
        <v>469.0333333333333</v>
      </c>
      <c r="H122" s="265">
        <v>531.63333333333321</v>
      </c>
      <c r="I122" s="265">
        <v>546.61666666666656</v>
      </c>
      <c r="J122" s="265">
        <v>562.93333333333317</v>
      </c>
      <c r="K122" s="263">
        <v>530.29999999999995</v>
      </c>
      <c r="L122" s="263">
        <v>499</v>
      </c>
      <c r="M122" s="263">
        <v>27.74898</v>
      </c>
    </row>
    <row r="123" spans="1:13">
      <c r="A123" s="282">
        <v>114</v>
      </c>
      <c r="B123" s="263" t="s">
        <v>826</v>
      </c>
      <c r="C123" s="263">
        <v>242.9</v>
      </c>
      <c r="D123" s="265">
        <v>245.63333333333333</v>
      </c>
      <c r="E123" s="265">
        <v>238.26666666666665</v>
      </c>
      <c r="F123" s="265">
        <v>233.63333333333333</v>
      </c>
      <c r="G123" s="265">
        <v>226.26666666666665</v>
      </c>
      <c r="H123" s="265">
        <v>250.26666666666665</v>
      </c>
      <c r="I123" s="265">
        <v>257.63333333333333</v>
      </c>
      <c r="J123" s="265">
        <v>262.26666666666665</v>
      </c>
      <c r="K123" s="263">
        <v>253</v>
      </c>
      <c r="L123" s="263">
        <v>241</v>
      </c>
      <c r="M123" s="263">
        <v>21.772649999999999</v>
      </c>
    </row>
    <row r="124" spans="1:13">
      <c r="A124" s="282">
        <v>115</v>
      </c>
      <c r="B124" s="263" t="s">
        <v>122</v>
      </c>
      <c r="C124" s="263">
        <v>844.4</v>
      </c>
      <c r="D124" s="265">
        <v>858.4666666666667</v>
      </c>
      <c r="E124" s="265">
        <v>826.93333333333339</v>
      </c>
      <c r="F124" s="265">
        <v>809.4666666666667</v>
      </c>
      <c r="G124" s="265">
        <v>777.93333333333339</v>
      </c>
      <c r="H124" s="265">
        <v>875.93333333333339</v>
      </c>
      <c r="I124" s="265">
        <v>907.4666666666667</v>
      </c>
      <c r="J124" s="265">
        <v>924.93333333333339</v>
      </c>
      <c r="K124" s="263">
        <v>890</v>
      </c>
      <c r="L124" s="263">
        <v>841</v>
      </c>
      <c r="M124" s="263">
        <v>106.74764999999999</v>
      </c>
    </row>
    <row r="125" spans="1:13">
      <c r="A125" s="282">
        <v>116</v>
      </c>
      <c r="B125" s="263" t="s">
        <v>256</v>
      </c>
      <c r="C125" s="263">
        <v>4751.1000000000004</v>
      </c>
      <c r="D125" s="265">
        <v>4676.7166666666672</v>
      </c>
      <c r="E125" s="265">
        <v>4577.3833333333341</v>
      </c>
      <c r="F125" s="265">
        <v>4403.666666666667</v>
      </c>
      <c r="G125" s="265">
        <v>4304.3333333333339</v>
      </c>
      <c r="H125" s="265">
        <v>4850.4333333333343</v>
      </c>
      <c r="I125" s="265">
        <v>4949.7666666666664</v>
      </c>
      <c r="J125" s="265">
        <v>5123.4833333333345</v>
      </c>
      <c r="K125" s="263">
        <v>4776.05</v>
      </c>
      <c r="L125" s="263">
        <v>4503</v>
      </c>
      <c r="M125" s="263">
        <v>8.63443</v>
      </c>
    </row>
    <row r="126" spans="1:13">
      <c r="A126" s="282">
        <v>117</v>
      </c>
      <c r="B126" s="263" t="s">
        <v>124</v>
      </c>
      <c r="C126" s="263">
        <v>1425.75</v>
      </c>
      <c r="D126" s="265">
        <v>1439.4333333333334</v>
      </c>
      <c r="E126" s="265">
        <v>1401.3166666666668</v>
      </c>
      <c r="F126" s="265">
        <v>1376.8833333333334</v>
      </c>
      <c r="G126" s="265">
        <v>1338.7666666666669</v>
      </c>
      <c r="H126" s="265">
        <v>1463.8666666666668</v>
      </c>
      <c r="I126" s="265">
        <v>1501.9833333333336</v>
      </c>
      <c r="J126" s="265">
        <v>1526.4166666666667</v>
      </c>
      <c r="K126" s="263">
        <v>1477.55</v>
      </c>
      <c r="L126" s="263">
        <v>1415</v>
      </c>
      <c r="M126" s="263">
        <v>203.84531999999999</v>
      </c>
    </row>
    <row r="127" spans="1:13">
      <c r="A127" s="282">
        <v>118</v>
      </c>
      <c r="B127" s="263" t="s">
        <v>121</v>
      </c>
      <c r="C127" s="263">
        <v>1593.8</v>
      </c>
      <c r="D127" s="265">
        <v>1578.6499999999999</v>
      </c>
      <c r="E127" s="265">
        <v>1544.3499999999997</v>
      </c>
      <c r="F127" s="265">
        <v>1494.8999999999999</v>
      </c>
      <c r="G127" s="265">
        <v>1460.5999999999997</v>
      </c>
      <c r="H127" s="265">
        <v>1628.0999999999997</v>
      </c>
      <c r="I127" s="265">
        <v>1662.3999999999999</v>
      </c>
      <c r="J127" s="265">
        <v>1711.8499999999997</v>
      </c>
      <c r="K127" s="263">
        <v>1612.95</v>
      </c>
      <c r="L127" s="263">
        <v>1529.2</v>
      </c>
      <c r="M127" s="263">
        <v>13.67498</v>
      </c>
    </row>
    <row r="128" spans="1:13">
      <c r="A128" s="282">
        <v>119</v>
      </c>
      <c r="B128" s="263" t="s">
        <v>257</v>
      </c>
      <c r="C128" s="263">
        <v>2152.9499999999998</v>
      </c>
      <c r="D128" s="265">
        <v>2134.3333333333335</v>
      </c>
      <c r="E128" s="265">
        <v>2053.666666666667</v>
      </c>
      <c r="F128" s="265">
        <v>1954.3833333333334</v>
      </c>
      <c r="G128" s="265">
        <v>1873.7166666666669</v>
      </c>
      <c r="H128" s="265">
        <v>2233.6166666666668</v>
      </c>
      <c r="I128" s="265">
        <v>2314.2833333333338</v>
      </c>
      <c r="J128" s="265">
        <v>2413.5666666666671</v>
      </c>
      <c r="K128" s="263">
        <v>2215</v>
      </c>
      <c r="L128" s="263">
        <v>2035.05</v>
      </c>
      <c r="M128" s="263">
        <v>9.1430399999999992</v>
      </c>
    </row>
    <row r="129" spans="1:13">
      <c r="A129" s="282">
        <v>120</v>
      </c>
      <c r="B129" s="263" t="s">
        <v>258</v>
      </c>
      <c r="C129" s="263">
        <v>92.9</v>
      </c>
      <c r="D129" s="265">
        <v>92.8</v>
      </c>
      <c r="E129" s="265">
        <v>86.8</v>
      </c>
      <c r="F129" s="265">
        <v>80.7</v>
      </c>
      <c r="G129" s="265">
        <v>74.7</v>
      </c>
      <c r="H129" s="265">
        <v>98.899999999999991</v>
      </c>
      <c r="I129" s="265">
        <v>104.89999999999999</v>
      </c>
      <c r="J129" s="265">
        <v>110.99999999999999</v>
      </c>
      <c r="K129" s="263">
        <v>98.8</v>
      </c>
      <c r="L129" s="263">
        <v>86.7</v>
      </c>
      <c r="M129" s="263">
        <v>231.68073000000001</v>
      </c>
    </row>
    <row r="130" spans="1:13">
      <c r="A130" s="282">
        <v>121</v>
      </c>
      <c r="B130" s="263" t="s">
        <v>128</v>
      </c>
      <c r="C130" s="263">
        <v>604.15</v>
      </c>
      <c r="D130" s="265">
        <v>607.76666666666677</v>
      </c>
      <c r="E130" s="265">
        <v>593.78333333333353</v>
      </c>
      <c r="F130" s="265">
        <v>583.41666666666674</v>
      </c>
      <c r="G130" s="265">
        <v>569.43333333333351</v>
      </c>
      <c r="H130" s="265">
        <v>618.13333333333355</v>
      </c>
      <c r="I130" s="265">
        <v>632.1166666666669</v>
      </c>
      <c r="J130" s="265">
        <v>642.48333333333358</v>
      </c>
      <c r="K130" s="263">
        <v>621.75</v>
      </c>
      <c r="L130" s="263">
        <v>597.4</v>
      </c>
      <c r="M130" s="263">
        <v>270.47003999999998</v>
      </c>
    </row>
    <row r="131" spans="1:13">
      <c r="A131" s="282">
        <v>122</v>
      </c>
      <c r="B131" s="263" t="s">
        <v>127</v>
      </c>
      <c r="C131" s="263">
        <v>389</v>
      </c>
      <c r="D131" s="265">
        <v>394.93333333333334</v>
      </c>
      <c r="E131" s="265">
        <v>380.2166666666667</v>
      </c>
      <c r="F131" s="265">
        <v>371.43333333333334</v>
      </c>
      <c r="G131" s="265">
        <v>356.7166666666667</v>
      </c>
      <c r="H131" s="265">
        <v>403.7166666666667</v>
      </c>
      <c r="I131" s="265">
        <v>418.43333333333328</v>
      </c>
      <c r="J131" s="265">
        <v>427.2166666666667</v>
      </c>
      <c r="K131" s="263">
        <v>409.65</v>
      </c>
      <c r="L131" s="263">
        <v>386.15</v>
      </c>
      <c r="M131" s="263">
        <v>118.86754999999999</v>
      </c>
    </row>
    <row r="132" spans="1:13">
      <c r="A132" s="282">
        <v>123</v>
      </c>
      <c r="B132" s="263" t="s">
        <v>129</v>
      </c>
      <c r="C132" s="263">
        <v>2729.4</v>
      </c>
      <c r="D132" s="265">
        <v>2760.1333333333332</v>
      </c>
      <c r="E132" s="265">
        <v>2674.2666666666664</v>
      </c>
      <c r="F132" s="265">
        <v>2619.1333333333332</v>
      </c>
      <c r="G132" s="265">
        <v>2533.2666666666664</v>
      </c>
      <c r="H132" s="265">
        <v>2815.2666666666664</v>
      </c>
      <c r="I132" s="265">
        <v>2901.1333333333332</v>
      </c>
      <c r="J132" s="265">
        <v>2956.2666666666664</v>
      </c>
      <c r="K132" s="263">
        <v>2846</v>
      </c>
      <c r="L132" s="263">
        <v>2705</v>
      </c>
      <c r="M132" s="263">
        <v>5.9666899999999998</v>
      </c>
    </row>
    <row r="133" spans="1:13">
      <c r="A133" s="282">
        <v>124</v>
      </c>
      <c r="B133" s="263" t="s">
        <v>131</v>
      </c>
      <c r="C133" s="263">
        <v>1742.5</v>
      </c>
      <c r="D133" s="265">
        <v>1744.6000000000001</v>
      </c>
      <c r="E133" s="265">
        <v>1721.2000000000003</v>
      </c>
      <c r="F133" s="265">
        <v>1699.9</v>
      </c>
      <c r="G133" s="265">
        <v>1676.5000000000002</v>
      </c>
      <c r="H133" s="265">
        <v>1765.9000000000003</v>
      </c>
      <c r="I133" s="265">
        <v>1789.3000000000004</v>
      </c>
      <c r="J133" s="265">
        <v>1810.6000000000004</v>
      </c>
      <c r="K133" s="263">
        <v>1768</v>
      </c>
      <c r="L133" s="263">
        <v>1723.3</v>
      </c>
      <c r="M133" s="263">
        <v>33.283360000000002</v>
      </c>
    </row>
    <row r="134" spans="1:13">
      <c r="A134" s="282">
        <v>125</v>
      </c>
      <c r="B134" s="263" t="s">
        <v>132</v>
      </c>
      <c r="C134" s="263">
        <v>88.6</v>
      </c>
      <c r="D134" s="265">
        <v>89.899999999999991</v>
      </c>
      <c r="E134" s="265">
        <v>84.699999999999989</v>
      </c>
      <c r="F134" s="265">
        <v>80.8</v>
      </c>
      <c r="G134" s="265">
        <v>75.599999999999994</v>
      </c>
      <c r="H134" s="265">
        <v>93.799999999999983</v>
      </c>
      <c r="I134" s="265">
        <v>99</v>
      </c>
      <c r="J134" s="265">
        <v>102.89999999999998</v>
      </c>
      <c r="K134" s="263">
        <v>95.1</v>
      </c>
      <c r="L134" s="263">
        <v>86</v>
      </c>
      <c r="M134" s="263">
        <v>289.15143999999998</v>
      </c>
    </row>
    <row r="135" spans="1:13">
      <c r="A135" s="282">
        <v>126</v>
      </c>
      <c r="B135" s="263" t="s">
        <v>259</v>
      </c>
      <c r="C135" s="263">
        <v>2838.7</v>
      </c>
      <c r="D135" s="265">
        <v>2828.5166666666664</v>
      </c>
      <c r="E135" s="265">
        <v>2747.1833333333329</v>
      </c>
      <c r="F135" s="265">
        <v>2655.6666666666665</v>
      </c>
      <c r="G135" s="265">
        <v>2574.333333333333</v>
      </c>
      <c r="H135" s="265">
        <v>2920.0333333333328</v>
      </c>
      <c r="I135" s="265">
        <v>3001.3666666666668</v>
      </c>
      <c r="J135" s="265">
        <v>3092.8833333333328</v>
      </c>
      <c r="K135" s="263">
        <v>2909.85</v>
      </c>
      <c r="L135" s="263">
        <v>2737</v>
      </c>
      <c r="M135" s="263">
        <v>4.5089199999999998</v>
      </c>
    </row>
    <row r="136" spans="1:13">
      <c r="A136" s="282">
        <v>127</v>
      </c>
      <c r="B136" s="263" t="s">
        <v>133</v>
      </c>
      <c r="C136" s="263">
        <v>383.15</v>
      </c>
      <c r="D136" s="265">
        <v>390.25</v>
      </c>
      <c r="E136" s="265">
        <v>370.65</v>
      </c>
      <c r="F136" s="265">
        <v>358.15</v>
      </c>
      <c r="G136" s="265">
        <v>338.54999999999995</v>
      </c>
      <c r="H136" s="265">
        <v>402.75</v>
      </c>
      <c r="I136" s="265">
        <v>422.35</v>
      </c>
      <c r="J136" s="265">
        <v>434.85</v>
      </c>
      <c r="K136" s="263">
        <v>409.85</v>
      </c>
      <c r="L136" s="263">
        <v>377.75</v>
      </c>
      <c r="M136" s="263">
        <v>71.492289999999997</v>
      </c>
    </row>
    <row r="137" spans="1:13">
      <c r="A137" s="282">
        <v>128</v>
      </c>
      <c r="B137" s="263" t="s">
        <v>260</v>
      </c>
      <c r="C137" s="263">
        <v>4257.75</v>
      </c>
      <c r="D137" s="265">
        <v>4256.9666666666662</v>
      </c>
      <c r="E137" s="265">
        <v>4124.9333333333325</v>
      </c>
      <c r="F137" s="265">
        <v>3992.1166666666659</v>
      </c>
      <c r="G137" s="265">
        <v>3860.0833333333321</v>
      </c>
      <c r="H137" s="265">
        <v>4389.7833333333328</v>
      </c>
      <c r="I137" s="265">
        <v>4521.8166666666675</v>
      </c>
      <c r="J137" s="265">
        <v>4654.6333333333332</v>
      </c>
      <c r="K137" s="263">
        <v>4389</v>
      </c>
      <c r="L137" s="263">
        <v>4124.1499999999996</v>
      </c>
      <c r="M137" s="263">
        <v>2.94617</v>
      </c>
    </row>
    <row r="138" spans="1:13">
      <c r="A138" s="282">
        <v>129</v>
      </c>
      <c r="B138" s="263" t="s">
        <v>134</v>
      </c>
      <c r="C138" s="263">
        <v>1345.15</v>
      </c>
      <c r="D138" s="265">
        <v>1357.0333333333335</v>
      </c>
      <c r="E138" s="265">
        <v>1320.116666666667</v>
      </c>
      <c r="F138" s="265">
        <v>1295.0833333333335</v>
      </c>
      <c r="G138" s="265">
        <v>1258.166666666667</v>
      </c>
      <c r="H138" s="265">
        <v>1382.0666666666671</v>
      </c>
      <c r="I138" s="265">
        <v>1418.9833333333336</v>
      </c>
      <c r="J138" s="265">
        <v>1444.0166666666671</v>
      </c>
      <c r="K138" s="263">
        <v>1393.95</v>
      </c>
      <c r="L138" s="263">
        <v>1332</v>
      </c>
      <c r="M138" s="263">
        <v>37.554969999999997</v>
      </c>
    </row>
    <row r="139" spans="1:13">
      <c r="A139" s="282">
        <v>130</v>
      </c>
      <c r="B139" s="263" t="s">
        <v>135</v>
      </c>
      <c r="C139" s="263">
        <v>1045.1500000000001</v>
      </c>
      <c r="D139" s="265">
        <v>1060.3666666666668</v>
      </c>
      <c r="E139" s="265">
        <v>1020.7833333333335</v>
      </c>
      <c r="F139" s="265">
        <v>996.41666666666674</v>
      </c>
      <c r="G139" s="265">
        <v>956.83333333333348</v>
      </c>
      <c r="H139" s="265">
        <v>1084.7333333333336</v>
      </c>
      <c r="I139" s="265">
        <v>1124.3166666666666</v>
      </c>
      <c r="J139" s="265">
        <v>1148.6833333333336</v>
      </c>
      <c r="K139" s="263">
        <v>1099.95</v>
      </c>
      <c r="L139" s="263">
        <v>1036</v>
      </c>
      <c r="M139" s="263">
        <v>38.724969999999999</v>
      </c>
    </row>
    <row r="140" spans="1:13">
      <c r="A140" s="282">
        <v>131</v>
      </c>
      <c r="B140" s="263" t="s">
        <v>146</v>
      </c>
      <c r="C140" s="263">
        <v>79227.850000000006</v>
      </c>
      <c r="D140" s="265">
        <v>79842.616666666669</v>
      </c>
      <c r="E140" s="265">
        <v>78285.233333333337</v>
      </c>
      <c r="F140" s="265">
        <v>77342.616666666669</v>
      </c>
      <c r="G140" s="265">
        <v>75785.233333333337</v>
      </c>
      <c r="H140" s="265">
        <v>80785.233333333337</v>
      </c>
      <c r="I140" s="265">
        <v>82342.616666666669</v>
      </c>
      <c r="J140" s="265">
        <v>83285.233333333337</v>
      </c>
      <c r="K140" s="263">
        <v>81400</v>
      </c>
      <c r="L140" s="263">
        <v>78900</v>
      </c>
      <c r="M140" s="263">
        <v>0.24417</v>
      </c>
    </row>
    <row r="141" spans="1:13">
      <c r="A141" s="282">
        <v>132</v>
      </c>
      <c r="B141" s="263" t="s">
        <v>143</v>
      </c>
      <c r="C141" s="263">
        <v>1080.8499999999999</v>
      </c>
      <c r="D141" s="265">
        <v>1094.1333333333332</v>
      </c>
      <c r="E141" s="265">
        <v>1061.7166666666665</v>
      </c>
      <c r="F141" s="265">
        <v>1042.5833333333333</v>
      </c>
      <c r="G141" s="265">
        <v>1010.1666666666665</v>
      </c>
      <c r="H141" s="265">
        <v>1113.2666666666664</v>
      </c>
      <c r="I141" s="265">
        <v>1145.6833333333334</v>
      </c>
      <c r="J141" s="265">
        <v>1164.8166666666664</v>
      </c>
      <c r="K141" s="263">
        <v>1126.55</v>
      </c>
      <c r="L141" s="263">
        <v>1075</v>
      </c>
      <c r="M141" s="263">
        <v>7.3098599999999996</v>
      </c>
    </row>
    <row r="142" spans="1:13">
      <c r="A142" s="282">
        <v>133</v>
      </c>
      <c r="B142" s="263" t="s">
        <v>137</v>
      </c>
      <c r="C142" s="263">
        <v>170.95</v>
      </c>
      <c r="D142" s="265">
        <v>174.66666666666666</v>
      </c>
      <c r="E142" s="265">
        <v>160.33333333333331</v>
      </c>
      <c r="F142" s="265">
        <v>149.71666666666667</v>
      </c>
      <c r="G142" s="265">
        <v>135.38333333333333</v>
      </c>
      <c r="H142" s="265">
        <v>185.2833333333333</v>
      </c>
      <c r="I142" s="265">
        <v>199.61666666666662</v>
      </c>
      <c r="J142" s="265">
        <v>210.23333333333329</v>
      </c>
      <c r="K142" s="263">
        <v>189</v>
      </c>
      <c r="L142" s="263">
        <v>164.05</v>
      </c>
      <c r="M142" s="263">
        <v>199.36218</v>
      </c>
    </row>
    <row r="143" spans="1:13">
      <c r="A143" s="282">
        <v>134</v>
      </c>
      <c r="B143" s="263" t="s">
        <v>136</v>
      </c>
      <c r="C143" s="263">
        <v>751.5</v>
      </c>
      <c r="D143" s="265">
        <v>756.35</v>
      </c>
      <c r="E143" s="265">
        <v>733.7</v>
      </c>
      <c r="F143" s="265">
        <v>715.9</v>
      </c>
      <c r="G143" s="265">
        <v>693.25</v>
      </c>
      <c r="H143" s="265">
        <v>774.15000000000009</v>
      </c>
      <c r="I143" s="265">
        <v>796.8</v>
      </c>
      <c r="J143" s="265">
        <v>814.60000000000014</v>
      </c>
      <c r="K143" s="263">
        <v>779</v>
      </c>
      <c r="L143" s="263">
        <v>738.55</v>
      </c>
      <c r="M143" s="263">
        <v>46.283880000000003</v>
      </c>
    </row>
    <row r="144" spans="1:13">
      <c r="A144" s="282">
        <v>135</v>
      </c>
      <c r="B144" s="263" t="s">
        <v>138</v>
      </c>
      <c r="C144" s="263">
        <v>145.44999999999999</v>
      </c>
      <c r="D144" s="265">
        <v>148.15</v>
      </c>
      <c r="E144" s="265">
        <v>140.5</v>
      </c>
      <c r="F144" s="265">
        <v>135.54999999999998</v>
      </c>
      <c r="G144" s="265">
        <v>127.89999999999998</v>
      </c>
      <c r="H144" s="265">
        <v>153.10000000000002</v>
      </c>
      <c r="I144" s="265">
        <v>160.75000000000006</v>
      </c>
      <c r="J144" s="265">
        <v>165.70000000000005</v>
      </c>
      <c r="K144" s="263">
        <v>155.80000000000001</v>
      </c>
      <c r="L144" s="263">
        <v>143.19999999999999</v>
      </c>
      <c r="M144" s="263">
        <v>70.959479999999999</v>
      </c>
    </row>
    <row r="145" spans="1:13">
      <c r="A145" s="282">
        <v>136</v>
      </c>
      <c r="B145" s="263" t="s">
        <v>139</v>
      </c>
      <c r="C145" s="263">
        <v>407.4</v>
      </c>
      <c r="D145" s="265">
        <v>411.11666666666662</v>
      </c>
      <c r="E145" s="265">
        <v>402.28333333333325</v>
      </c>
      <c r="F145" s="265">
        <v>397.16666666666663</v>
      </c>
      <c r="G145" s="265">
        <v>388.33333333333326</v>
      </c>
      <c r="H145" s="265">
        <v>416.23333333333323</v>
      </c>
      <c r="I145" s="265">
        <v>425.06666666666661</v>
      </c>
      <c r="J145" s="265">
        <v>430.18333333333322</v>
      </c>
      <c r="K145" s="263">
        <v>419.95</v>
      </c>
      <c r="L145" s="263">
        <v>406</v>
      </c>
      <c r="M145" s="263">
        <v>14.692500000000001</v>
      </c>
    </row>
    <row r="146" spans="1:13">
      <c r="A146" s="282">
        <v>137</v>
      </c>
      <c r="B146" s="263" t="s">
        <v>140</v>
      </c>
      <c r="C146" s="263">
        <v>6520.6</v>
      </c>
      <c r="D146" s="265">
        <v>6587.5333333333328</v>
      </c>
      <c r="E146" s="265">
        <v>6435.2166666666653</v>
      </c>
      <c r="F146" s="265">
        <v>6349.8333333333321</v>
      </c>
      <c r="G146" s="265">
        <v>6197.5166666666646</v>
      </c>
      <c r="H146" s="265">
        <v>6672.9166666666661</v>
      </c>
      <c r="I146" s="265">
        <v>6825.2333333333336</v>
      </c>
      <c r="J146" s="265">
        <v>6910.6166666666668</v>
      </c>
      <c r="K146" s="263">
        <v>6739.85</v>
      </c>
      <c r="L146" s="263">
        <v>6502.15</v>
      </c>
      <c r="M146" s="263">
        <v>10.207459999999999</v>
      </c>
    </row>
    <row r="147" spans="1:13">
      <c r="A147" s="282">
        <v>138</v>
      </c>
      <c r="B147" s="263" t="s">
        <v>142</v>
      </c>
      <c r="C147" s="263">
        <v>849.3</v>
      </c>
      <c r="D147" s="265">
        <v>854.48333333333323</v>
      </c>
      <c r="E147" s="265">
        <v>832.96666666666647</v>
      </c>
      <c r="F147" s="265">
        <v>816.63333333333321</v>
      </c>
      <c r="G147" s="265">
        <v>795.11666666666645</v>
      </c>
      <c r="H147" s="265">
        <v>870.81666666666649</v>
      </c>
      <c r="I147" s="265">
        <v>892.33333333333314</v>
      </c>
      <c r="J147" s="265">
        <v>908.66666666666652</v>
      </c>
      <c r="K147" s="263">
        <v>876</v>
      </c>
      <c r="L147" s="263">
        <v>838.15</v>
      </c>
      <c r="M147" s="263">
        <v>5.1669099999999997</v>
      </c>
    </row>
    <row r="148" spans="1:13">
      <c r="A148" s="282">
        <v>139</v>
      </c>
      <c r="B148" s="263" t="s">
        <v>144</v>
      </c>
      <c r="C148" s="263">
        <v>2142.5</v>
      </c>
      <c r="D148" s="265">
        <v>2173.15</v>
      </c>
      <c r="E148" s="265">
        <v>2070.3500000000004</v>
      </c>
      <c r="F148" s="265">
        <v>1998.2000000000003</v>
      </c>
      <c r="G148" s="265">
        <v>1895.4000000000005</v>
      </c>
      <c r="H148" s="265">
        <v>2245.3000000000002</v>
      </c>
      <c r="I148" s="265">
        <v>2348.1000000000004</v>
      </c>
      <c r="J148" s="265">
        <v>2420.25</v>
      </c>
      <c r="K148" s="263">
        <v>2275.9499999999998</v>
      </c>
      <c r="L148" s="263">
        <v>2101</v>
      </c>
      <c r="M148" s="263">
        <v>18.737480000000001</v>
      </c>
    </row>
    <row r="149" spans="1:13">
      <c r="A149" s="282">
        <v>140</v>
      </c>
      <c r="B149" s="263" t="s">
        <v>145</v>
      </c>
      <c r="C149" s="263">
        <v>200.7</v>
      </c>
      <c r="D149" s="265">
        <v>201.31666666666669</v>
      </c>
      <c r="E149" s="265">
        <v>194.98333333333338</v>
      </c>
      <c r="F149" s="265">
        <v>189.26666666666668</v>
      </c>
      <c r="G149" s="265">
        <v>182.93333333333337</v>
      </c>
      <c r="H149" s="265">
        <v>207.03333333333339</v>
      </c>
      <c r="I149" s="265">
        <v>213.3666666666667</v>
      </c>
      <c r="J149" s="265">
        <v>219.0833333333334</v>
      </c>
      <c r="K149" s="263">
        <v>207.65</v>
      </c>
      <c r="L149" s="263">
        <v>195.6</v>
      </c>
      <c r="M149" s="263">
        <v>132.53467000000001</v>
      </c>
    </row>
    <row r="150" spans="1:13">
      <c r="A150" s="282">
        <v>141</v>
      </c>
      <c r="B150" s="263" t="s">
        <v>262</v>
      </c>
      <c r="C150" s="263">
        <v>1740.1</v>
      </c>
      <c r="D150" s="265">
        <v>1764.5333333333335</v>
      </c>
      <c r="E150" s="265">
        <v>1691.616666666667</v>
      </c>
      <c r="F150" s="265">
        <v>1643.1333333333334</v>
      </c>
      <c r="G150" s="265">
        <v>1570.2166666666669</v>
      </c>
      <c r="H150" s="265">
        <v>1813.0166666666671</v>
      </c>
      <c r="I150" s="265">
        <v>1885.9333333333336</v>
      </c>
      <c r="J150" s="265">
        <v>1934.4166666666672</v>
      </c>
      <c r="K150" s="263">
        <v>1837.45</v>
      </c>
      <c r="L150" s="263">
        <v>1716.05</v>
      </c>
      <c r="M150" s="263">
        <v>6.2567700000000004</v>
      </c>
    </row>
    <row r="151" spans="1:13">
      <c r="A151" s="282">
        <v>142</v>
      </c>
      <c r="B151" s="263" t="s">
        <v>147</v>
      </c>
      <c r="C151" s="263">
        <v>1159.95</v>
      </c>
      <c r="D151" s="265">
        <v>1169.3499999999999</v>
      </c>
      <c r="E151" s="265">
        <v>1128.9499999999998</v>
      </c>
      <c r="F151" s="265">
        <v>1097.9499999999998</v>
      </c>
      <c r="G151" s="265">
        <v>1057.5499999999997</v>
      </c>
      <c r="H151" s="265">
        <v>1200.3499999999999</v>
      </c>
      <c r="I151" s="265">
        <v>1240.75</v>
      </c>
      <c r="J151" s="265">
        <v>1271.75</v>
      </c>
      <c r="K151" s="263">
        <v>1209.75</v>
      </c>
      <c r="L151" s="263">
        <v>1138.3499999999999</v>
      </c>
      <c r="M151" s="263">
        <v>14.11088</v>
      </c>
    </row>
    <row r="152" spans="1:13">
      <c r="A152" s="282">
        <v>143</v>
      </c>
      <c r="B152" s="263" t="s">
        <v>263</v>
      </c>
      <c r="C152" s="263">
        <v>917.95</v>
      </c>
      <c r="D152" s="265">
        <v>921.5</v>
      </c>
      <c r="E152" s="265">
        <v>894.15</v>
      </c>
      <c r="F152" s="265">
        <v>870.35</v>
      </c>
      <c r="G152" s="265">
        <v>843</v>
      </c>
      <c r="H152" s="265">
        <v>945.3</v>
      </c>
      <c r="I152" s="265">
        <v>972.64999999999986</v>
      </c>
      <c r="J152" s="265">
        <v>996.44999999999993</v>
      </c>
      <c r="K152" s="263">
        <v>948.85</v>
      </c>
      <c r="L152" s="263">
        <v>897.7</v>
      </c>
      <c r="M152" s="263">
        <v>8.3485099999999992</v>
      </c>
    </row>
    <row r="153" spans="1:13">
      <c r="A153" s="282">
        <v>144</v>
      </c>
      <c r="B153" s="263" t="s">
        <v>152</v>
      </c>
      <c r="C153" s="263">
        <v>134.25</v>
      </c>
      <c r="D153" s="265">
        <v>136.5</v>
      </c>
      <c r="E153" s="265">
        <v>131</v>
      </c>
      <c r="F153" s="265">
        <v>127.75</v>
      </c>
      <c r="G153" s="265">
        <v>122.25</v>
      </c>
      <c r="H153" s="265">
        <v>139.75</v>
      </c>
      <c r="I153" s="265">
        <v>145.25</v>
      </c>
      <c r="J153" s="265">
        <v>148.5</v>
      </c>
      <c r="K153" s="263">
        <v>142</v>
      </c>
      <c r="L153" s="263">
        <v>133.25</v>
      </c>
      <c r="M153" s="263">
        <v>113.42053</v>
      </c>
    </row>
    <row r="154" spans="1:13">
      <c r="A154" s="282">
        <v>145</v>
      </c>
      <c r="B154" s="263" t="s">
        <v>153</v>
      </c>
      <c r="C154" s="263">
        <v>99.05</v>
      </c>
      <c r="D154" s="265">
        <v>99.533333333333346</v>
      </c>
      <c r="E154" s="265">
        <v>97.566666666666691</v>
      </c>
      <c r="F154" s="265">
        <v>96.083333333333343</v>
      </c>
      <c r="G154" s="265">
        <v>94.116666666666688</v>
      </c>
      <c r="H154" s="265">
        <v>101.01666666666669</v>
      </c>
      <c r="I154" s="265">
        <v>102.98333333333336</v>
      </c>
      <c r="J154" s="265">
        <v>104.4666666666667</v>
      </c>
      <c r="K154" s="263">
        <v>101.5</v>
      </c>
      <c r="L154" s="263">
        <v>98.05</v>
      </c>
      <c r="M154" s="263">
        <v>202.21361999999999</v>
      </c>
    </row>
    <row r="155" spans="1:13">
      <c r="A155" s="282">
        <v>146</v>
      </c>
      <c r="B155" s="263" t="s">
        <v>148</v>
      </c>
      <c r="C155" s="263">
        <v>53.7</v>
      </c>
      <c r="D155" s="265">
        <v>54.766666666666673</v>
      </c>
      <c r="E155" s="265">
        <v>51.683333333333344</v>
      </c>
      <c r="F155" s="265">
        <v>49.666666666666671</v>
      </c>
      <c r="G155" s="265">
        <v>46.583333333333343</v>
      </c>
      <c r="H155" s="265">
        <v>56.783333333333346</v>
      </c>
      <c r="I155" s="265">
        <v>59.866666666666674</v>
      </c>
      <c r="J155" s="265">
        <v>61.883333333333347</v>
      </c>
      <c r="K155" s="263">
        <v>57.85</v>
      </c>
      <c r="L155" s="263">
        <v>52.75</v>
      </c>
      <c r="M155" s="263">
        <v>273.58620000000002</v>
      </c>
    </row>
    <row r="156" spans="1:13">
      <c r="A156" s="282">
        <v>147</v>
      </c>
      <c r="B156" s="263" t="s">
        <v>450</v>
      </c>
      <c r="C156" s="263">
        <v>2939.55</v>
      </c>
      <c r="D156" s="265">
        <v>2929.7833333333333</v>
      </c>
      <c r="E156" s="265">
        <v>2829.7666666666664</v>
      </c>
      <c r="F156" s="265">
        <v>2719.9833333333331</v>
      </c>
      <c r="G156" s="265">
        <v>2619.9666666666662</v>
      </c>
      <c r="H156" s="265">
        <v>3039.5666666666666</v>
      </c>
      <c r="I156" s="265">
        <v>3139.5833333333339</v>
      </c>
      <c r="J156" s="265">
        <v>3249.3666666666668</v>
      </c>
      <c r="K156" s="263">
        <v>3029.8</v>
      </c>
      <c r="L156" s="263">
        <v>2820</v>
      </c>
      <c r="M156" s="263">
        <v>2.6560299999999999</v>
      </c>
    </row>
    <row r="157" spans="1:13">
      <c r="A157" s="282">
        <v>148</v>
      </c>
      <c r="B157" s="263" t="s">
        <v>151</v>
      </c>
      <c r="C157" s="263">
        <v>17501.7</v>
      </c>
      <c r="D157" s="265">
        <v>17487.599999999999</v>
      </c>
      <c r="E157" s="265">
        <v>17355.199999999997</v>
      </c>
      <c r="F157" s="265">
        <v>17208.699999999997</v>
      </c>
      <c r="G157" s="265">
        <v>17076.299999999996</v>
      </c>
      <c r="H157" s="265">
        <v>17634.099999999999</v>
      </c>
      <c r="I157" s="265">
        <v>17766.5</v>
      </c>
      <c r="J157" s="265">
        <v>17913</v>
      </c>
      <c r="K157" s="263">
        <v>17620</v>
      </c>
      <c r="L157" s="263">
        <v>17341.099999999999</v>
      </c>
      <c r="M157" s="263">
        <v>0.57532000000000005</v>
      </c>
    </row>
    <row r="158" spans="1:13">
      <c r="A158" s="282">
        <v>149</v>
      </c>
      <c r="B158" s="263" t="s">
        <v>790</v>
      </c>
      <c r="C158" s="263">
        <v>326.7</v>
      </c>
      <c r="D158" s="265">
        <v>331.5</v>
      </c>
      <c r="E158" s="265">
        <v>315.3</v>
      </c>
      <c r="F158" s="265">
        <v>303.90000000000003</v>
      </c>
      <c r="G158" s="265">
        <v>287.70000000000005</v>
      </c>
      <c r="H158" s="265">
        <v>342.9</v>
      </c>
      <c r="I158" s="265">
        <v>359.1</v>
      </c>
      <c r="J158" s="265">
        <v>370.49999999999994</v>
      </c>
      <c r="K158" s="263">
        <v>347.7</v>
      </c>
      <c r="L158" s="263">
        <v>320.10000000000002</v>
      </c>
      <c r="M158" s="263">
        <v>9.3637200000000007</v>
      </c>
    </row>
    <row r="159" spans="1:13">
      <c r="A159" s="282">
        <v>150</v>
      </c>
      <c r="B159" s="263" t="s">
        <v>265</v>
      </c>
      <c r="C159" s="263">
        <v>558.65</v>
      </c>
      <c r="D159" s="265">
        <v>563.9</v>
      </c>
      <c r="E159" s="265">
        <v>539.79999999999995</v>
      </c>
      <c r="F159" s="265">
        <v>520.94999999999993</v>
      </c>
      <c r="G159" s="265">
        <v>496.84999999999991</v>
      </c>
      <c r="H159" s="265">
        <v>582.75</v>
      </c>
      <c r="I159" s="265">
        <v>606.85000000000014</v>
      </c>
      <c r="J159" s="265">
        <v>625.70000000000005</v>
      </c>
      <c r="K159" s="263">
        <v>588</v>
      </c>
      <c r="L159" s="263">
        <v>545.04999999999995</v>
      </c>
      <c r="M159" s="263">
        <v>2.4569100000000001</v>
      </c>
    </row>
    <row r="160" spans="1:13">
      <c r="A160" s="282">
        <v>151</v>
      </c>
      <c r="B160" s="263" t="s">
        <v>155</v>
      </c>
      <c r="C160" s="263">
        <v>98.05</v>
      </c>
      <c r="D160" s="265">
        <v>99.25</v>
      </c>
      <c r="E160" s="265">
        <v>96.25</v>
      </c>
      <c r="F160" s="265">
        <v>94.45</v>
      </c>
      <c r="G160" s="265">
        <v>91.45</v>
      </c>
      <c r="H160" s="265">
        <v>101.05</v>
      </c>
      <c r="I160" s="265">
        <v>104.05</v>
      </c>
      <c r="J160" s="265">
        <v>105.85</v>
      </c>
      <c r="K160" s="263">
        <v>102.25</v>
      </c>
      <c r="L160" s="263">
        <v>97.45</v>
      </c>
      <c r="M160" s="263">
        <v>270.05597999999998</v>
      </c>
    </row>
    <row r="161" spans="1:13">
      <c r="A161" s="282">
        <v>152</v>
      </c>
      <c r="B161" s="263" t="s">
        <v>154</v>
      </c>
      <c r="C161" s="263">
        <v>112.65</v>
      </c>
      <c r="D161" s="265">
        <v>114.51666666666667</v>
      </c>
      <c r="E161" s="265">
        <v>110.13333333333333</v>
      </c>
      <c r="F161" s="265">
        <v>107.61666666666666</v>
      </c>
      <c r="G161" s="265">
        <v>103.23333333333332</v>
      </c>
      <c r="H161" s="265">
        <v>117.03333333333333</v>
      </c>
      <c r="I161" s="265">
        <v>121.41666666666669</v>
      </c>
      <c r="J161" s="265">
        <v>123.93333333333334</v>
      </c>
      <c r="K161" s="263">
        <v>118.9</v>
      </c>
      <c r="L161" s="263">
        <v>112</v>
      </c>
      <c r="M161" s="263">
        <v>7.6044999999999998</v>
      </c>
    </row>
    <row r="162" spans="1:13">
      <c r="A162" s="282">
        <v>153</v>
      </c>
      <c r="B162" s="263" t="s">
        <v>266</v>
      </c>
      <c r="C162" s="263">
        <v>3336.85</v>
      </c>
      <c r="D162" s="265">
        <v>3376.5833333333335</v>
      </c>
      <c r="E162" s="265">
        <v>3254.7166666666672</v>
      </c>
      <c r="F162" s="265">
        <v>3172.5833333333335</v>
      </c>
      <c r="G162" s="265">
        <v>3050.7166666666672</v>
      </c>
      <c r="H162" s="265">
        <v>3458.7166666666672</v>
      </c>
      <c r="I162" s="265">
        <v>3580.583333333333</v>
      </c>
      <c r="J162" s="265">
        <v>3662.7166666666672</v>
      </c>
      <c r="K162" s="263">
        <v>3498.45</v>
      </c>
      <c r="L162" s="263">
        <v>3294.45</v>
      </c>
      <c r="M162" s="263">
        <v>1.3807199999999999</v>
      </c>
    </row>
    <row r="163" spans="1:13">
      <c r="A163" s="282">
        <v>154</v>
      </c>
      <c r="B163" s="263" t="s">
        <v>267</v>
      </c>
      <c r="C163" s="263">
        <v>2465.5500000000002</v>
      </c>
      <c r="D163" s="265">
        <v>2447.8333333333335</v>
      </c>
      <c r="E163" s="265">
        <v>2373.2166666666672</v>
      </c>
      <c r="F163" s="265">
        <v>2280.8833333333337</v>
      </c>
      <c r="G163" s="265">
        <v>2206.2666666666673</v>
      </c>
      <c r="H163" s="265">
        <v>2540.166666666667</v>
      </c>
      <c r="I163" s="265">
        <v>2614.7833333333328</v>
      </c>
      <c r="J163" s="265">
        <v>2707.1166666666668</v>
      </c>
      <c r="K163" s="263">
        <v>2522.4499999999998</v>
      </c>
      <c r="L163" s="263">
        <v>2355.5</v>
      </c>
      <c r="M163" s="263">
        <v>3.6989700000000001</v>
      </c>
    </row>
    <row r="164" spans="1:13">
      <c r="A164" s="282">
        <v>155</v>
      </c>
      <c r="B164" s="263" t="s">
        <v>156</v>
      </c>
      <c r="C164" s="263">
        <v>28195.599999999999</v>
      </c>
      <c r="D164" s="265">
        <v>28482.25</v>
      </c>
      <c r="E164" s="265">
        <v>27765.95</v>
      </c>
      <c r="F164" s="265">
        <v>27336.3</v>
      </c>
      <c r="G164" s="265">
        <v>26620</v>
      </c>
      <c r="H164" s="265">
        <v>28911.9</v>
      </c>
      <c r="I164" s="265">
        <v>29628.200000000004</v>
      </c>
      <c r="J164" s="265">
        <v>30057.850000000002</v>
      </c>
      <c r="K164" s="263">
        <v>29198.55</v>
      </c>
      <c r="L164" s="263">
        <v>28052.6</v>
      </c>
      <c r="M164" s="263">
        <v>0.28586</v>
      </c>
    </row>
    <row r="165" spans="1:13">
      <c r="A165" s="282">
        <v>156</v>
      </c>
      <c r="B165" s="263" t="s">
        <v>158</v>
      </c>
      <c r="C165" s="263">
        <v>221.75</v>
      </c>
      <c r="D165" s="265">
        <v>221.96666666666667</v>
      </c>
      <c r="E165" s="265">
        <v>217.93333333333334</v>
      </c>
      <c r="F165" s="265">
        <v>214.11666666666667</v>
      </c>
      <c r="G165" s="265">
        <v>210.08333333333334</v>
      </c>
      <c r="H165" s="265">
        <v>225.78333333333333</v>
      </c>
      <c r="I165" s="265">
        <v>229.81666666666669</v>
      </c>
      <c r="J165" s="265">
        <v>233.63333333333333</v>
      </c>
      <c r="K165" s="263">
        <v>226</v>
      </c>
      <c r="L165" s="263">
        <v>218.15</v>
      </c>
      <c r="M165" s="263">
        <v>52.377400000000002</v>
      </c>
    </row>
    <row r="166" spans="1:13">
      <c r="A166" s="282">
        <v>157</v>
      </c>
      <c r="B166" s="263" t="s">
        <v>269</v>
      </c>
      <c r="C166" s="263">
        <v>4776.1000000000004</v>
      </c>
      <c r="D166" s="265">
        <v>4806.7166666666672</v>
      </c>
      <c r="E166" s="265">
        <v>4673.4333333333343</v>
      </c>
      <c r="F166" s="265">
        <v>4570.7666666666673</v>
      </c>
      <c r="G166" s="265">
        <v>4437.4833333333345</v>
      </c>
      <c r="H166" s="265">
        <v>4909.3833333333341</v>
      </c>
      <c r="I166" s="265">
        <v>5042.666666666667</v>
      </c>
      <c r="J166" s="265">
        <v>5145.3333333333339</v>
      </c>
      <c r="K166" s="263">
        <v>4940</v>
      </c>
      <c r="L166" s="263">
        <v>4704.05</v>
      </c>
      <c r="M166" s="263">
        <v>1.9829600000000001</v>
      </c>
    </row>
    <row r="167" spans="1:13">
      <c r="A167" s="282">
        <v>158</v>
      </c>
      <c r="B167" s="263" t="s">
        <v>160</v>
      </c>
      <c r="C167" s="263">
        <v>1849.3</v>
      </c>
      <c r="D167" s="265">
        <v>1863.9666666666665</v>
      </c>
      <c r="E167" s="265">
        <v>1825.633333333333</v>
      </c>
      <c r="F167" s="265">
        <v>1801.9666666666665</v>
      </c>
      <c r="G167" s="265">
        <v>1763.633333333333</v>
      </c>
      <c r="H167" s="265">
        <v>1887.633333333333</v>
      </c>
      <c r="I167" s="265">
        <v>1925.9666666666665</v>
      </c>
      <c r="J167" s="265">
        <v>1949.633333333333</v>
      </c>
      <c r="K167" s="263">
        <v>1902.3</v>
      </c>
      <c r="L167" s="263">
        <v>1840.3</v>
      </c>
      <c r="M167" s="263">
        <v>7.2633099999999997</v>
      </c>
    </row>
    <row r="168" spans="1:13">
      <c r="A168" s="282">
        <v>159</v>
      </c>
      <c r="B168" s="263" t="s">
        <v>157</v>
      </c>
      <c r="C168" s="263">
        <v>1630.1</v>
      </c>
      <c r="D168" s="265">
        <v>1668.3999999999999</v>
      </c>
      <c r="E168" s="265">
        <v>1568.7999999999997</v>
      </c>
      <c r="F168" s="265">
        <v>1507.4999999999998</v>
      </c>
      <c r="G168" s="265">
        <v>1407.8999999999996</v>
      </c>
      <c r="H168" s="265">
        <v>1729.6999999999998</v>
      </c>
      <c r="I168" s="265">
        <v>1829.2999999999997</v>
      </c>
      <c r="J168" s="265">
        <v>1890.6</v>
      </c>
      <c r="K168" s="263">
        <v>1768</v>
      </c>
      <c r="L168" s="263">
        <v>1607.1</v>
      </c>
      <c r="M168" s="263">
        <v>14.23645</v>
      </c>
    </row>
    <row r="169" spans="1:13">
      <c r="A169" s="282">
        <v>160</v>
      </c>
      <c r="B169" s="263" t="s">
        <v>461</v>
      </c>
      <c r="C169" s="263">
        <v>1347.7</v>
      </c>
      <c r="D169" s="265">
        <v>1351.9666666666665</v>
      </c>
      <c r="E169" s="265">
        <v>1318.9333333333329</v>
      </c>
      <c r="F169" s="265">
        <v>1290.1666666666665</v>
      </c>
      <c r="G169" s="265">
        <v>1257.133333333333</v>
      </c>
      <c r="H169" s="265">
        <v>1380.7333333333329</v>
      </c>
      <c r="I169" s="265">
        <v>1413.7666666666662</v>
      </c>
      <c r="J169" s="265">
        <v>1442.5333333333328</v>
      </c>
      <c r="K169" s="263">
        <v>1385</v>
      </c>
      <c r="L169" s="263">
        <v>1323.2</v>
      </c>
      <c r="M169" s="263">
        <v>4.1963400000000002</v>
      </c>
    </row>
    <row r="170" spans="1:13">
      <c r="A170" s="282">
        <v>161</v>
      </c>
      <c r="B170" s="263" t="s">
        <v>159</v>
      </c>
      <c r="C170" s="263">
        <v>104.75</v>
      </c>
      <c r="D170" s="265">
        <v>106.95</v>
      </c>
      <c r="E170" s="265">
        <v>101.9</v>
      </c>
      <c r="F170" s="265">
        <v>99.05</v>
      </c>
      <c r="G170" s="265">
        <v>94</v>
      </c>
      <c r="H170" s="265">
        <v>109.80000000000001</v>
      </c>
      <c r="I170" s="265">
        <v>114.85</v>
      </c>
      <c r="J170" s="265">
        <v>117.70000000000002</v>
      </c>
      <c r="K170" s="263">
        <v>112</v>
      </c>
      <c r="L170" s="263">
        <v>104.1</v>
      </c>
      <c r="M170" s="263">
        <v>129.1259</v>
      </c>
    </row>
    <row r="171" spans="1:13">
      <c r="A171" s="282">
        <v>162</v>
      </c>
      <c r="B171" s="263" t="s">
        <v>162</v>
      </c>
      <c r="C171" s="263">
        <v>201.15</v>
      </c>
      <c r="D171" s="265">
        <v>202.1</v>
      </c>
      <c r="E171" s="265">
        <v>197.54999999999998</v>
      </c>
      <c r="F171" s="265">
        <v>193.95</v>
      </c>
      <c r="G171" s="265">
        <v>189.39999999999998</v>
      </c>
      <c r="H171" s="265">
        <v>205.7</v>
      </c>
      <c r="I171" s="265">
        <v>210.25</v>
      </c>
      <c r="J171" s="265">
        <v>213.85</v>
      </c>
      <c r="K171" s="263">
        <v>206.65</v>
      </c>
      <c r="L171" s="263">
        <v>198.5</v>
      </c>
      <c r="M171" s="263">
        <v>104.31180000000001</v>
      </c>
    </row>
    <row r="172" spans="1:13">
      <c r="A172" s="282">
        <v>163</v>
      </c>
      <c r="B172" s="263" t="s">
        <v>270</v>
      </c>
      <c r="C172" s="263">
        <v>300.89999999999998</v>
      </c>
      <c r="D172" s="265">
        <v>298.75</v>
      </c>
      <c r="E172" s="265">
        <v>290</v>
      </c>
      <c r="F172" s="265">
        <v>279.10000000000002</v>
      </c>
      <c r="G172" s="265">
        <v>270.35000000000002</v>
      </c>
      <c r="H172" s="265">
        <v>309.64999999999998</v>
      </c>
      <c r="I172" s="265">
        <v>318.39999999999998</v>
      </c>
      <c r="J172" s="265">
        <v>329.29999999999995</v>
      </c>
      <c r="K172" s="263">
        <v>307.5</v>
      </c>
      <c r="L172" s="263">
        <v>287.85000000000002</v>
      </c>
      <c r="M172" s="263">
        <v>3.3698999999999999</v>
      </c>
    </row>
    <row r="173" spans="1:13">
      <c r="A173" s="282">
        <v>164</v>
      </c>
      <c r="B173" s="263" t="s">
        <v>271</v>
      </c>
      <c r="C173" s="263">
        <v>13179.7</v>
      </c>
      <c r="D173" s="265">
        <v>13134.866666666667</v>
      </c>
      <c r="E173" s="265">
        <v>12945.833333333334</v>
      </c>
      <c r="F173" s="265">
        <v>12711.966666666667</v>
      </c>
      <c r="G173" s="265">
        <v>12522.933333333334</v>
      </c>
      <c r="H173" s="265">
        <v>13368.733333333334</v>
      </c>
      <c r="I173" s="265">
        <v>13557.766666666666</v>
      </c>
      <c r="J173" s="265">
        <v>13791.633333333333</v>
      </c>
      <c r="K173" s="263">
        <v>13323.9</v>
      </c>
      <c r="L173" s="263">
        <v>12901</v>
      </c>
      <c r="M173" s="263">
        <v>5.7279999999999998E-2</v>
      </c>
    </row>
    <row r="174" spans="1:13">
      <c r="A174" s="282">
        <v>165</v>
      </c>
      <c r="B174" s="263" t="s">
        <v>161</v>
      </c>
      <c r="C174" s="263">
        <v>33.950000000000003</v>
      </c>
      <c r="D174" s="265">
        <v>34.700000000000003</v>
      </c>
      <c r="E174" s="265">
        <v>32.550000000000004</v>
      </c>
      <c r="F174" s="265">
        <v>31.15</v>
      </c>
      <c r="G174" s="265">
        <v>29</v>
      </c>
      <c r="H174" s="265">
        <v>36.100000000000009</v>
      </c>
      <c r="I174" s="265">
        <v>38.250000000000014</v>
      </c>
      <c r="J174" s="265">
        <v>39.650000000000013</v>
      </c>
      <c r="K174" s="263">
        <v>36.85</v>
      </c>
      <c r="L174" s="263">
        <v>33.299999999999997</v>
      </c>
      <c r="M174" s="263">
        <v>1844.0723700000001</v>
      </c>
    </row>
    <row r="175" spans="1:13">
      <c r="A175" s="282">
        <v>166</v>
      </c>
      <c r="B175" s="263" t="s">
        <v>165</v>
      </c>
      <c r="C175" s="263">
        <v>188.65</v>
      </c>
      <c r="D175" s="265">
        <v>192.48333333333335</v>
      </c>
      <c r="E175" s="265">
        <v>179.16666666666669</v>
      </c>
      <c r="F175" s="265">
        <v>169.68333333333334</v>
      </c>
      <c r="G175" s="265">
        <v>156.36666666666667</v>
      </c>
      <c r="H175" s="265">
        <v>201.9666666666667</v>
      </c>
      <c r="I175" s="265">
        <v>215.28333333333336</v>
      </c>
      <c r="J175" s="265">
        <v>224.76666666666671</v>
      </c>
      <c r="K175" s="263">
        <v>205.8</v>
      </c>
      <c r="L175" s="263">
        <v>183</v>
      </c>
      <c r="M175" s="263">
        <v>418.05860999999999</v>
      </c>
    </row>
    <row r="176" spans="1:13">
      <c r="A176" s="282">
        <v>167</v>
      </c>
      <c r="B176" s="263" t="s">
        <v>166</v>
      </c>
      <c r="C176" s="263">
        <v>125.05</v>
      </c>
      <c r="D176" s="265">
        <v>125.88333333333333</v>
      </c>
      <c r="E176" s="265">
        <v>121.31666666666666</v>
      </c>
      <c r="F176" s="265">
        <v>117.58333333333334</v>
      </c>
      <c r="G176" s="265">
        <v>113.01666666666668</v>
      </c>
      <c r="H176" s="265">
        <v>129.61666666666665</v>
      </c>
      <c r="I176" s="265">
        <v>134.18333333333331</v>
      </c>
      <c r="J176" s="265">
        <v>137.91666666666663</v>
      </c>
      <c r="K176" s="263">
        <v>130.44999999999999</v>
      </c>
      <c r="L176" s="263">
        <v>122.15</v>
      </c>
      <c r="M176" s="263">
        <v>91.446560000000005</v>
      </c>
    </row>
    <row r="177" spans="1:13">
      <c r="A177" s="282">
        <v>168</v>
      </c>
      <c r="B177" s="263" t="s">
        <v>273</v>
      </c>
      <c r="C177" s="263">
        <v>494.25</v>
      </c>
      <c r="D177" s="265">
        <v>496.7</v>
      </c>
      <c r="E177" s="265">
        <v>483.45</v>
      </c>
      <c r="F177" s="265">
        <v>472.65</v>
      </c>
      <c r="G177" s="265">
        <v>459.4</v>
      </c>
      <c r="H177" s="265">
        <v>507.5</v>
      </c>
      <c r="I177" s="265">
        <v>520.75</v>
      </c>
      <c r="J177" s="265">
        <v>531.54999999999995</v>
      </c>
      <c r="K177" s="263">
        <v>509.95</v>
      </c>
      <c r="L177" s="263">
        <v>485.9</v>
      </c>
      <c r="M177" s="263">
        <v>1.3102499999999999</v>
      </c>
    </row>
    <row r="178" spans="1:13">
      <c r="A178" s="282">
        <v>169</v>
      </c>
      <c r="B178" s="263" t="s">
        <v>167</v>
      </c>
      <c r="C178" s="263">
        <v>1911.15</v>
      </c>
      <c r="D178" s="265">
        <v>1924.2666666666667</v>
      </c>
      <c r="E178" s="265">
        <v>1887.1333333333332</v>
      </c>
      <c r="F178" s="265">
        <v>1863.1166666666666</v>
      </c>
      <c r="G178" s="265">
        <v>1825.9833333333331</v>
      </c>
      <c r="H178" s="265">
        <v>1948.2833333333333</v>
      </c>
      <c r="I178" s="265">
        <v>1985.416666666667</v>
      </c>
      <c r="J178" s="265">
        <v>2009.4333333333334</v>
      </c>
      <c r="K178" s="263">
        <v>1961.4</v>
      </c>
      <c r="L178" s="263">
        <v>1900.25</v>
      </c>
      <c r="M178" s="263">
        <v>96.460310000000007</v>
      </c>
    </row>
    <row r="179" spans="1:13">
      <c r="A179" s="282">
        <v>170</v>
      </c>
      <c r="B179" s="263" t="s">
        <v>815</v>
      </c>
      <c r="C179" s="263">
        <v>890.45</v>
      </c>
      <c r="D179" s="265">
        <v>906.76666666666677</v>
      </c>
      <c r="E179" s="265">
        <v>868.68333333333351</v>
      </c>
      <c r="F179" s="265">
        <v>846.91666666666674</v>
      </c>
      <c r="G179" s="265">
        <v>808.83333333333348</v>
      </c>
      <c r="H179" s="265">
        <v>928.53333333333353</v>
      </c>
      <c r="I179" s="265">
        <v>966.61666666666679</v>
      </c>
      <c r="J179" s="265">
        <v>988.38333333333355</v>
      </c>
      <c r="K179" s="263">
        <v>944.85</v>
      </c>
      <c r="L179" s="263">
        <v>885</v>
      </c>
      <c r="M179" s="263">
        <v>25.501470000000001</v>
      </c>
    </row>
    <row r="180" spans="1:13">
      <c r="A180" s="282">
        <v>171</v>
      </c>
      <c r="B180" s="263" t="s">
        <v>274</v>
      </c>
      <c r="C180" s="263">
        <v>872.45</v>
      </c>
      <c r="D180" s="265">
        <v>882.11666666666667</v>
      </c>
      <c r="E180" s="265">
        <v>858.83333333333337</v>
      </c>
      <c r="F180" s="265">
        <v>845.2166666666667</v>
      </c>
      <c r="G180" s="265">
        <v>821.93333333333339</v>
      </c>
      <c r="H180" s="265">
        <v>895.73333333333335</v>
      </c>
      <c r="I180" s="265">
        <v>919.01666666666665</v>
      </c>
      <c r="J180" s="265">
        <v>932.63333333333333</v>
      </c>
      <c r="K180" s="263">
        <v>905.4</v>
      </c>
      <c r="L180" s="263">
        <v>868.5</v>
      </c>
      <c r="M180" s="263">
        <v>14.85108</v>
      </c>
    </row>
    <row r="181" spans="1:13">
      <c r="A181" s="282">
        <v>172</v>
      </c>
      <c r="B181" s="263" t="s">
        <v>172</v>
      </c>
      <c r="C181" s="263">
        <v>6122.95</v>
      </c>
      <c r="D181" s="265">
        <v>6082.6333333333341</v>
      </c>
      <c r="E181" s="265">
        <v>5945.3166666666684</v>
      </c>
      <c r="F181" s="265">
        <v>5767.6833333333343</v>
      </c>
      <c r="G181" s="265">
        <v>5630.3666666666686</v>
      </c>
      <c r="H181" s="265">
        <v>6260.2666666666682</v>
      </c>
      <c r="I181" s="265">
        <v>6397.5833333333339</v>
      </c>
      <c r="J181" s="265">
        <v>6575.2166666666681</v>
      </c>
      <c r="K181" s="263">
        <v>6219.95</v>
      </c>
      <c r="L181" s="263">
        <v>5905</v>
      </c>
      <c r="M181" s="263">
        <v>1.86751</v>
      </c>
    </row>
    <row r="182" spans="1:13">
      <c r="A182" s="282">
        <v>173</v>
      </c>
      <c r="B182" s="263" t="s">
        <v>478</v>
      </c>
      <c r="C182" s="263">
        <v>8094.2</v>
      </c>
      <c r="D182" s="265">
        <v>8141.3833333333341</v>
      </c>
      <c r="E182" s="265">
        <v>8022.8166666666675</v>
      </c>
      <c r="F182" s="265">
        <v>7951.4333333333334</v>
      </c>
      <c r="G182" s="265">
        <v>7832.8666666666668</v>
      </c>
      <c r="H182" s="265">
        <v>8212.7666666666682</v>
      </c>
      <c r="I182" s="265">
        <v>8331.3333333333358</v>
      </c>
      <c r="J182" s="265">
        <v>8402.716666666669</v>
      </c>
      <c r="K182" s="263">
        <v>8259.9500000000007</v>
      </c>
      <c r="L182" s="263">
        <v>8070</v>
      </c>
      <c r="M182" s="263">
        <v>0.47477999999999998</v>
      </c>
    </row>
    <row r="183" spans="1:13">
      <c r="A183" s="282">
        <v>174</v>
      </c>
      <c r="B183" s="263" t="s">
        <v>170</v>
      </c>
      <c r="C183" s="263">
        <v>29881.05</v>
      </c>
      <c r="D183" s="265">
        <v>30378.766666666663</v>
      </c>
      <c r="E183" s="265">
        <v>29260.133333333324</v>
      </c>
      <c r="F183" s="265">
        <v>28639.21666666666</v>
      </c>
      <c r="G183" s="265">
        <v>27520.583333333321</v>
      </c>
      <c r="H183" s="265">
        <v>30999.683333333327</v>
      </c>
      <c r="I183" s="265">
        <v>32118.316666666666</v>
      </c>
      <c r="J183" s="265">
        <v>32739.23333333333</v>
      </c>
      <c r="K183" s="263">
        <v>31497.4</v>
      </c>
      <c r="L183" s="263">
        <v>29757.85</v>
      </c>
      <c r="M183" s="263">
        <v>1.1469800000000001</v>
      </c>
    </row>
    <row r="184" spans="1:13">
      <c r="A184" s="282">
        <v>175</v>
      </c>
      <c r="B184" s="263" t="s">
        <v>173</v>
      </c>
      <c r="C184" s="263">
        <v>1300.9000000000001</v>
      </c>
      <c r="D184" s="265">
        <v>1336.5833333333333</v>
      </c>
      <c r="E184" s="265">
        <v>1257.2666666666664</v>
      </c>
      <c r="F184" s="265">
        <v>1213.6333333333332</v>
      </c>
      <c r="G184" s="265">
        <v>1134.3166666666664</v>
      </c>
      <c r="H184" s="265">
        <v>1380.2166666666665</v>
      </c>
      <c r="I184" s="265">
        <v>1459.5333333333335</v>
      </c>
      <c r="J184" s="265">
        <v>1503.1666666666665</v>
      </c>
      <c r="K184" s="263">
        <v>1415.9</v>
      </c>
      <c r="L184" s="263">
        <v>1292.95</v>
      </c>
      <c r="M184" s="263">
        <v>48.579599999999999</v>
      </c>
    </row>
    <row r="185" spans="1:13">
      <c r="A185" s="282">
        <v>176</v>
      </c>
      <c r="B185" s="263" t="s">
        <v>171</v>
      </c>
      <c r="C185" s="263">
        <v>1729.75</v>
      </c>
      <c r="D185" s="265">
        <v>1761.1833333333334</v>
      </c>
      <c r="E185" s="265">
        <v>1686.3666666666668</v>
      </c>
      <c r="F185" s="265">
        <v>1642.9833333333333</v>
      </c>
      <c r="G185" s="265">
        <v>1568.1666666666667</v>
      </c>
      <c r="H185" s="265">
        <v>1804.5666666666668</v>
      </c>
      <c r="I185" s="265">
        <v>1879.3833333333334</v>
      </c>
      <c r="J185" s="265">
        <v>1922.7666666666669</v>
      </c>
      <c r="K185" s="263">
        <v>1836</v>
      </c>
      <c r="L185" s="263">
        <v>1717.8</v>
      </c>
      <c r="M185" s="263">
        <v>3.6358000000000001</v>
      </c>
    </row>
    <row r="186" spans="1:13">
      <c r="A186" s="282">
        <v>177</v>
      </c>
      <c r="B186" s="263" t="s">
        <v>169</v>
      </c>
      <c r="C186" s="263">
        <v>328.85</v>
      </c>
      <c r="D186" s="265">
        <v>331.8</v>
      </c>
      <c r="E186" s="265">
        <v>319.60000000000002</v>
      </c>
      <c r="F186" s="265">
        <v>310.35000000000002</v>
      </c>
      <c r="G186" s="265">
        <v>298.15000000000003</v>
      </c>
      <c r="H186" s="265">
        <v>341.05</v>
      </c>
      <c r="I186" s="265">
        <v>353.24999999999994</v>
      </c>
      <c r="J186" s="265">
        <v>362.5</v>
      </c>
      <c r="K186" s="263">
        <v>344</v>
      </c>
      <c r="L186" s="263">
        <v>322.55</v>
      </c>
      <c r="M186" s="263">
        <v>755.01712999999995</v>
      </c>
    </row>
    <row r="187" spans="1:13">
      <c r="A187" s="282">
        <v>178</v>
      </c>
      <c r="B187" s="263" t="s">
        <v>168</v>
      </c>
      <c r="C187" s="263">
        <v>84.7</v>
      </c>
      <c r="D187" s="265">
        <v>86.7</v>
      </c>
      <c r="E187" s="265">
        <v>81.45</v>
      </c>
      <c r="F187" s="265">
        <v>78.2</v>
      </c>
      <c r="G187" s="265">
        <v>72.95</v>
      </c>
      <c r="H187" s="265">
        <v>89.95</v>
      </c>
      <c r="I187" s="265">
        <v>95.2</v>
      </c>
      <c r="J187" s="265">
        <v>98.45</v>
      </c>
      <c r="K187" s="263">
        <v>91.95</v>
      </c>
      <c r="L187" s="263">
        <v>83.45</v>
      </c>
      <c r="M187" s="263">
        <v>970.82396000000006</v>
      </c>
    </row>
    <row r="188" spans="1:13">
      <c r="A188" s="282">
        <v>179</v>
      </c>
      <c r="B188" s="263" t="s">
        <v>175</v>
      </c>
      <c r="C188" s="263">
        <v>619.35</v>
      </c>
      <c r="D188" s="265">
        <v>626.80000000000007</v>
      </c>
      <c r="E188" s="265">
        <v>607.75000000000011</v>
      </c>
      <c r="F188" s="265">
        <v>596.15000000000009</v>
      </c>
      <c r="G188" s="265">
        <v>577.10000000000014</v>
      </c>
      <c r="H188" s="265">
        <v>638.40000000000009</v>
      </c>
      <c r="I188" s="265">
        <v>657.45</v>
      </c>
      <c r="J188" s="265">
        <v>669.05000000000007</v>
      </c>
      <c r="K188" s="263">
        <v>645.85</v>
      </c>
      <c r="L188" s="263">
        <v>615.20000000000005</v>
      </c>
      <c r="M188" s="263">
        <v>152.29597000000001</v>
      </c>
    </row>
    <row r="189" spans="1:13">
      <c r="A189" s="282">
        <v>180</v>
      </c>
      <c r="B189" s="263" t="s">
        <v>176</v>
      </c>
      <c r="C189" s="263">
        <v>453.9</v>
      </c>
      <c r="D189" s="265">
        <v>463.51666666666665</v>
      </c>
      <c r="E189" s="265">
        <v>440.38333333333333</v>
      </c>
      <c r="F189" s="265">
        <v>426.86666666666667</v>
      </c>
      <c r="G189" s="265">
        <v>403.73333333333335</v>
      </c>
      <c r="H189" s="265">
        <v>477.0333333333333</v>
      </c>
      <c r="I189" s="265">
        <v>500.16666666666663</v>
      </c>
      <c r="J189" s="265">
        <v>513.68333333333328</v>
      </c>
      <c r="K189" s="263">
        <v>486.65</v>
      </c>
      <c r="L189" s="263">
        <v>450</v>
      </c>
      <c r="M189" s="263">
        <v>29.475439999999999</v>
      </c>
    </row>
    <row r="190" spans="1:13">
      <c r="A190" s="282">
        <v>181</v>
      </c>
      <c r="B190" s="263" t="s">
        <v>275</v>
      </c>
      <c r="C190" s="263">
        <v>550.35</v>
      </c>
      <c r="D190" s="265">
        <v>551.56666666666672</v>
      </c>
      <c r="E190" s="265">
        <v>540.98333333333346</v>
      </c>
      <c r="F190" s="265">
        <v>531.61666666666679</v>
      </c>
      <c r="G190" s="265">
        <v>521.03333333333353</v>
      </c>
      <c r="H190" s="265">
        <v>560.93333333333339</v>
      </c>
      <c r="I190" s="265">
        <v>571.51666666666665</v>
      </c>
      <c r="J190" s="265">
        <v>580.88333333333333</v>
      </c>
      <c r="K190" s="263">
        <v>562.15</v>
      </c>
      <c r="L190" s="263">
        <v>542.20000000000005</v>
      </c>
      <c r="M190" s="263">
        <v>4.1014999999999997</v>
      </c>
    </row>
    <row r="191" spans="1:13">
      <c r="A191" s="282">
        <v>182</v>
      </c>
      <c r="B191" s="263" t="s">
        <v>188</v>
      </c>
      <c r="C191" s="263">
        <v>538.9</v>
      </c>
      <c r="D191" s="265">
        <v>543.79999999999995</v>
      </c>
      <c r="E191" s="265">
        <v>527.79999999999995</v>
      </c>
      <c r="F191" s="265">
        <v>516.70000000000005</v>
      </c>
      <c r="G191" s="265">
        <v>500.70000000000005</v>
      </c>
      <c r="H191" s="265">
        <v>554.89999999999986</v>
      </c>
      <c r="I191" s="265">
        <v>570.89999999999986</v>
      </c>
      <c r="J191" s="265">
        <v>581.99999999999977</v>
      </c>
      <c r="K191" s="263">
        <v>559.79999999999995</v>
      </c>
      <c r="L191" s="263">
        <v>532.70000000000005</v>
      </c>
      <c r="M191" s="263">
        <v>10.666079999999999</v>
      </c>
    </row>
    <row r="192" spans="1:13">
      <c r="A192" s="282">
        <v>183</v>
      </c>
      <c r="B192" s="263" t="s">
        <v>177</v>
      </c>
      <c r="C192" s="263">
        <v>750.3</v>
      </c>
      <c r="D192" s="265">
        <v>761.65</v>
      </c>
      <c r="E192" s="265">
        <v>733.3</v>
      </c>
      <c r="F192" s="265">
        <v>716.3</v>
      </c>
      <c r="G192" s="265">
        <v>687.94999999999993</v>
      </c>
      <c r="H192" s="265">
        <v>778.65</v>
      </c>
      <c r="I192" s="265">
        <v>807.00000000000011</v>
      </c>
      <c r="J192" s="265">
        <v>824</v>
      </c>
      <c r="K192" s="263">
        <v>790</v>
      </c>
      <c r="L192" s="263">
        <v>744.65</v>
      </c>
      <c r="M192" s="263">
        <v>61.136749999999999</v>
      </c>
    </row>
    <row r="193" spans="1:13">
      <c r="A193" s="282">
        <v>184</v>
      </c>
      <c r="B193" s="263" t="s">
        <v>183</v>
      </c>
      <c r="C193" s="263">
        <v>3246.55</v>
      </c>
      <c r="D193" s="265">
        <v>3265.9499999999994</v>
      </c>
      <c r="E193" s="265">
        <v>3193.7999999999988</v>
      </c>
      <c r="F193" s="265">
        <v>3141.0499999999993</v>
      </c>
      <c r="G193" s="265">
        <v>3068.8999999999987</v>
      </c>
      <c r="H193" s="265">
        <v>3318.6999999999989</v>
      </c>
      <c r="I193" s="265">
        <v>3390.8499999999995</v>
      </c>
      <c r="J193" s="265">
        <v>3443.599999999999</v>
      </c>
      <c r="K193" s="263">
        <v>3338.1</v>
      </c>
      <c r="L193" s="263">
        <v>3213.2</v>
      </c>
      <c r="M193" s="263">
        <v>37.918280000000003</v>
      </c>
    </row>
    <row r="194" spans="1:13">
      <c r="A194" s="282">
        <v>185</v>
      </c>
      <c r="B194" s="263" t="s">
        <v>804</v>
      </c>
      <c r="C194" s="263">
        <v>655.6</v>
      </c>
      <c r="D194" s="265">
        <v>660.4</v>
      </c>
      <c r="E194" s="265">
        <v>645.19999999999993</v>
      </c>
      <c r="F194" s="265">
        <v>634.79999999999995</v>
      </c>
      <c r="G194" s="265">
        <v>619.59999999999991</v>
      </c>
      <c r="H194" s="265">
        <v>670.8</v>
      </c>
      <c r="I194" s="265">
        <v>686</v>
      </c>
      <c r="J194" s="265">
        <v>696.4</v>
      </c>
      <c r="K194" s="263">
        <v>675.6</v>
      </c>
      <c r="L194" s="263">
        <v>650</v>
      </c>
      <c r="M194" s="263">
        <v>42.01041</v>
      </c>
    </row>
    <row r="195" spans="1:13">
      <c r="A195" s="282">
        <v>186</v>
      </c>
      <c r="B195" s="263" t="s">
        <v>179</v>
      </c>
      <c r="C195" s="263">
        <v>286.55</v>
      </c>
      <c r="D195" s="265">
        <v>292.43333333333334</v>
      </c>
      <c r="E195" s="265">
        <v>277.01666666666665</v>
      </c>
      <c r="F195" s="265">
        <v>267.48333333333329</v>
      </c>
      <c r="G195" s="265">
        <v>252.06666666666661</v>
      </c>
      <c r="H195" s="265">
        <v>301.9666666666667</v>
      </c>
      <c r="I195" s="265">
        <v>317.38333333333333</v>
      </c>
      <c r="J195" s="265">
        <v>326.91666666666674</v>
      </c>
      <c r="K195" s="263">
        <v>307.85000000000002</v>
      </c>
      <c r="L195" s="263">
        <v>282.89999999999998</v>
      </c>
      <c r="M195" s="263">
        <v>1053.4253799999999</v>
      </c>
    </row>
    <row r="196" spans="1:13">
      <c r="A196" s="282">
        <v>187</v>
      </c>
      <c r="B196" s="254" t="s">
        <v>181</v>
      </c>
      <c r="C196" s="254">
        <v>92.2</v>
      </c>
      <c r="D196" s="289">
        <v>94.366666666666674</v>
      </c>
      <c r="E196" s="289">
        <v>87.733333333333348</v>
      </c>
      <c r="F196" s="289">
        <v>83.26666666666668</v>
      </c>
      <c r="G196" s="289">
        <v>76.633333333333354</v>
      </c>
      <c r="H196" s="289">
        <v>98.833333333333343</v>
      </c>
      <c r="I196" s="289">
        <v>105.46666666666667</v>
      </c>
      <c r="J196" s="289">
        <v>109.93333333333334</v>
      </c>
      <c r="K196" s="254">
        <v>101</v>
      </c>
      <c r="L196" s="254">
        <v>89.9</v>
      </c>
      <c r="M196" s="254">
        <v>1258.9361699999999</v>
      </c>
    </row>
    <row r="197" spans="1:13">
      <c r="A197" s="282">
        <v>188</v>
      </c>
      <c r="B197" s="254" t="s">
        <v>182</v>
      </c>
      <c r="C197" s="254">
        <v>851.55</v>
      </c>
      <c r="D197" s="289">
        <v>862.69999999999993</v>
      </c>
      <c r="E197" s="289">
        <v>832.19999999999982</v>
      </c>
      <c r="F197" s="289">
        <v>812.84999999999991</v>
      </c>
      <c r="G197" s="289">
        <v>782.3499999999998</v>
      </c>
      <c r="H197" s="289">
        <v>882.04999999999984</v>
      </c>
      <c r="I197" s="289">
        <v>912.55000000000007</v>
      </c>
      <c r="J197" s="289">
        <v>931.89999999999986</v>
      </c>
      <c r="K197" s="254">
        <v>893.2</v>
      </c>
      <c r="L197" s="254">
        <v>843.35</v>
      </c>
      <c r="M197" s="254">
        <v>221.35504</v>
      </c>
    </row>
    <row r="198" spans="1:13">
      <c r="A198" s="282">
        <v>189</v>
      </c>
      <c r="B198" s="254" t="s">
        <v>184</v>
      </c>
      <c r="C198" s="254">
        <v>1039.8499999999999</v>
      </c>
      <c r="D198" s="289">
        <v>1038.5666666666666</v>
      </c>
      <c r="E198" s="289">
        <v>1018.0833333333333</v>
      </c>
      <c r="F198" s="289">
        <v>996.31666666666661</v>
      </c>
      <c r="G198" s="289">
        <v>975.83333333333326</v>
      </c>
      <c r="H198" s="289">
        <v>1060.3333333333333</v>
      </c>
      <c r="I198" s="289">
        <v>1080.8166666666668</v>
      </c>
      <c r="J198" s="289">
        <v>1102.5833333333333</v>
      </c>
      <c r="K198" s="254">
        <v>1059.05</v>
      </c>
      <c r="L198" s="254">
        <v>1016.8</v>
      </c>
      <c r="M198" s="254">
        <v>78.962950000000006</v>
      </c>
    </row>
    <row r="199" spans="1:13">
      <c r="A199" s="282">
        <v>190</v>
      </c>
      <c r="B199" s="254" t="s">
        <v>164</v>
      </c>
      <c r="C199" s="254">
        <v>1053.5</v>
      </c>
      <c r="D199" s="289">
        <v>1044.45</v>
      </c>
      <c r="E199" s="289">
        <v>1024.0500000000002</v>
      </c>
      <c r="F199" s="289">
        <v>994.60000000000014</v>
      </c>
      <c r="G199" s="289">
        <v>974.20000000000027</v>
      </c>
      <c r="H199" s="289">
        <v>1073.9000000000001</v>
      </c>
      <c r="I199" s="289">
        <v>1094.3000000000002</v>
      </c>
      <c r="J199" s="289">
        <v>1123.75</v>
      </c>
      <c r="K199" s="254">
        <v>1064.8499999999999</v>
      </c>
      <c r="L199" s="254">
        <v>1015</v>
      </c>
      <c r="M199" s="254">
        <v>4.8986999999999998</v>
      </c>
    </row>
    <row r="200" spans="1:13">
      <c r="A200" s="282">
        <v>191</v>
      </c>
      <c r="B200" s="254" t="s">
        <v>185</v>
      </c>
      <c r="C200" s="254">
        <v>1510.45</v>
      </c>
      <c r="D200" s="289">
        <v>1528.45</v>
      </c>
      <c r="E200" s="289">
        <v>1484.25</v>
      </c>
      <c r="F200" s="289">
        <v>1458.05</v>
      </c>
      <c r="G200" s="289">
        <v>1413.85</v>
      </c>
      <c r="H200" s="289">
        <v>1554.65</v>
      </c>
      <c r="I200" s="289">
        <v>1598.8500000000004</v>
      </c>
      <c r="J200" s="289">
        <v>1625.0500000000002</v>
      </c>
      <c r="K200" s="254">
        <v>1572.65</v>
      </c>
      <c r="L200" s="254">
        <v>1502.25</v>
      </c>
      <c r="M200" s="254">
        <v>18.898289999999999</v>
      </c>
    </row>
    <row r="201" spans="1:13">
      <c r="A201" s="282">
        <v>192</v>
      </c>
      <c r="B201" s="254" t="s">
        <v>186</v>
      </c>
      <c r="C201" s="254">
        <v>2555.8000000000002</v>
      </c>
      <c r="D201" s="289">
        <v>2588.8833333333332</v>
      </c>
      <c r="E201" s="289">
        <v>2495.7666666666664</v>
      </c>
      <c r="F201" s="289">
        <v>2435.7333333333331</v>
      </c>
      <c r="G201" s="289">
        <v>2342.6166666666663</v>
      </c>
      <c r="H201" s="289">
        <v>2648.9166666666665</v>
      </c>
      <c r="I201" s="289">
        <v>2742.0333333333333</v>
      </c>
      <c r="J201" s="289">
        <v>2802.0666666666666</v>
      </c>
      <c r="K201" s="254">
        <v>2682</v>
      </c>
      <c r="L201" s="254">
        <v>2528.85</v>
      </c>
      <c r="M201" s="254">
        <v>8.7336500000000008</v>
      </c>
    </row>
    <row r="202" spans="1:13">
      <c r="A202" s="282">
        <v>193</v>
      </c>
      <c r="B202" s="254" t="s">
        <v>187</v>
      </c>
      <c r="C202" s="254">
        <v>400</v>
      </c>
      <c r="D202" s="289">
        <v>403.95</v>
      </c>
      <c r="E202" s="289">
        <v>389.9</v>
      </c>
      <c r="F202" s="289">
        <v>379.8</v>
      </c>
      <c r="G202" s="289">
        <v>365.75</v>
      </c>
      <c r="H202" s="289">
        <v>414.04999999999995</v>
      </c>
      <c r="I202" s="289">
        <v>428.1</v>
      </c>
      <c r="J202" s="289">
        <v>438.19999999999993</v>
      </c>
      <c r="K202" s="254">
        <v>418</v>
      </c>
      <c r="L202" s="254">
        <v>393.85</v>
      </c>
      <c r="M202" s="254">
        <v>8.4135500000000008</v>
      </c>
    </row>
    <row r="203" spans="1:13">
      <c r="A203" s="282">
        <v>194</v>
      </c>
      <c r="B203" s="254" t="s">
        <v>510</v>
      </c>
      <c r="C203" s="254">
        <v>710.75</v>
      </c>
      <c r="D203" s="289">
        <v>706.51666666666677</v>
      </c>
      <c r="E203" s="289">
        <v>693.23333333333358</v>
      </c>
      <c r="F203" s="289">
        <v>675.71666666666681</v>
      </c>
      <c r="G203" s="289">
        <v>662.43333333333362</v>
      </c>
      <c r="H203" s="289">
        <v>724.03333333333353</v>
      </c>
      <c r="I203" s="289">
        <v>737.31666666666661</v>
      </c>
      <c r="J203" s="289">
        <v>754.83333333333348</v>
      </c>
      <c r="K203" s="254">
        <v>719.8</v>
      </c>
      <c r="L203" s="254">
        <v>689</v>
      </c>
      <c r="M203" s="254">
        <v>9.2165999999999997</v>
      </c>
    </row>
    <row r="204" spans="1:13">
      <c r="A204" s="282">
        <v>195</v>
      </c>
      <c r="B204" s="254" t="s">
        <v>193</v>
      </c>
      <c r="C204" s="254">
        <v>589.54999999999995</v>
      </c>
      <c r="D204" s="289">
        <v>599.56666666666661</v>
      </c>
      <c r="E204" s="289">
        <v>571.48333333333323</v>
      </c>
      <c r="F204" s="289">
        <v>553.41666666666663</v>
      </c>
      <c r="G204" s="289">
        <v>525.33333333333326</v>
      </c>
      <c r="H204" s="289">
        <v>617.63333333333321</v>
      </c>
      <c r="I204" s="289">
        <v>645.7166666666667</v>
      </c>
      <c r="J204" s="289">
        <v>663.78333333333319</v>
      </c>
      <c r="K204" s="254">
        <v>627.65</v>
      </c>
      <c r="L204" s="254">
        <v>581.5</v>
      </c>
      <c r="M204" s="254">
        <v>59.546439999999997</v>
      </c>
    </row>
    <row r="205" spans="1:13">
      <c r="A205" s="282">
        <v>196</v>
      </c>
      <c r="B205" s="254" t="s">
        <v>191</v>
      </c>
      <c r="C205" s="254">
        <v>6509.4</v>
      </c>
      <c r="D205" s="289">
        <v>6579.9000000000005</v>
      </c>
      <c r="E205" s="289">
        <v>6396.5000000000009</v>
      </c>
      <c r="F205" s="289">
        <v>6283.6</v>
      </c>
      <c r="G205" s="289">
        <v>6100.2000000000007</v>
      </c>
      <c r="H205" s="289">
        <v>6692.8000000000011</v>
      </c>
      <c r="I205" s="289">
        <v>6876.2000000000007</v>
      </c>
      <c r="J205" s="289">
        <v>6989.1000000000013</v>
      </c>
      <c r="K205" s="254">
        <v>6763.3</v>
      </c>
      <c r="L205" s="254">
        <v>6467</v>
      </c>
      <c r="M205" s="254">
        <v>5.85717</v>
      </c>
    </row>
    <row r="206" spans="1:13">
      <c r="A206" s="282">
        <v>197</v>
      </c>
      <c r="B206" s="254" t="s">
        <v>192</v>
      </c>
      <c r="C206" s="254">
        <v>34.4</v>
      </c>
      <c r="D206" s="289">
        <v>34.949999999999996</v>
      </c>
      <c r="E206" s="289">
        <v>33.04999999999999</v>
      </c>
      <c r="F206" s="289">
        <v>31.699999999999996</v>
      </c>
      <c r="G206" s="289">
        <v>29.79999999999999</v>
      </c>
      <c r="H206" s="289">
        <v>36.29999999999999</v>
      </c>
      <c r="I206" s="289">
        <v>38.199999999999996</v>
      </c>
      <c r="J206" s="289">
        <v>39.54999999999999</v>
      </c>
      <c r="K206" s="254">
        <v>36.85</v>
      </c>
      <c r="L206" s="254">
        <v>33.6</v>
      </c>
      <c r="M206" s="254">
        <v>125.2924</v>
      </c>
    </row>
    <row r="207" spans="1:13">
      <c r="A207" s="282">
        <v>198</v>
      </c>
      <c r="B207" s="254" t="s">
        <v>189</v>
      </c>
      <c r="C207" s="254">
        <v>1084.1500000000001</v>
      </c>
      <c r="D207" s="289">
        <v>1077.3166666666668</v>
      </c>
      <c r="E207" s="289">
        <v>1058.2333333333336</v>
      </c>
      <c r="F207" s="289">
        <v>1032.3166666666668</v>
      </c>
      <c r="G207" s="289">
        <v>1013.2333333333336</v>
      </c>
      <c r="H207" s="289">
        <v>1103.2333333333336</v>
      </c>
      <c r="I207" s="289">
        <v>1122.3166666666671</v>
      </c>
      <c r="J207" s="289">
        <v>1148.2333333333336</v>
      </c>
      <c r="K207" s="254">
        <v>1096.4000000000001</v>
      </c>
      <c r="L207" s="254">
        <v>1051.4000000000001</v>
      </c>
      <c r="M207" s="254">
        <v>8.4690700000000003</v>
      </c>
    </row>
    <row r="208" spans="1:13">
      <c r="A208" s="282">
        <v>199</v>
      </c>
      <c r="B208" s="254" t="s">
        <v>141</v>
      </c>
      <c r="C208" s="254">
        <v>515.65</v>
      </c>
      <c r="D208" s="289">
        <v>518.7166666666667</v>
      </c>
      <c r="E208" s="289">
        <v>505.03333333333342</v>
      </c>
      <c r="F208" s="289">
        <v>494.41666666666674</v>
      </c>
      <c r="G208" s="289">
        <v>480.73333333333346</v>
      </c>
      <c r="H208" s="289">
        <v>529.33333333333337</v>
      </c>
      <c r="I208" s="289">
        <v>543.01666666666677</v>
      </c>
      <c r="J208" s="289">
        <v>553.63333333333333</v>
      </c>
      <c r="K208" s="254">
        <v>532.4</v>
      </c>
      <c r="L208" s="254">
        <v>508.1</v>
      </c>
      <c r="M208" s="254">
        <v>22.01004</v>
      </c>
    </row>
    <row r="209" spans="1:13">
      <c r="A209" s="282">
        <v>200</v>
      </c>
      <c r="B209" s="254" t="s">
        <v>277</v>
      </c>
      <c r="C209" s="254">
        <v>231.6</v>
      </c>
      <c r="D209" s="289">
        <v>230.53333333333333</v>
      </c>
      <c r="E209" s="289">
        <v>222.21666666666667</v>
      </c>
      <c r="F209" s="289">
        <v>212.83333333333334</v>
      </c>
      <c r="G209" s="289">
        <v>204.51666666666668</v>
      </c>
      <c r="H209" s="289">
        <v>239.91666666666666</v>
      </c>
      <c r="I209" s="289">
        <v>248.23333333333332</v>
      </c>
      <c r="J209" s="289">
        <v>257.61666666666667</v>
      </c>
      <c r="K209" s="254">
        <v>238.85</v>
      </c>
      <c r="L209" s="254">
        <v>221.15</v>
      </c>
      <c r="M209" s="254">
        <v>7.8719799999999998</v>
      </c>
    </row>
    <row r="210" spans="1:13">
      <c r="A210" s="282">
        <v>201</v>
      </c>
      <c r="B210" s="254" t="s">
        <v>522</v>
      </c>
      <c r="C210" s="254">
        <v>988.9</v>
      </c>
      <c r="D210" s="289">
        <v>994.73333333333323</v>
      </c>
      <c r="E210" s="289">
        <v>979.46666666666647</v>
      </c>
      <c r="F210" s="289">
        <v>970.03333333333319</v>
      </c>
      <c r="G210" s="289">
        <v>954.76666666666642</v>
      </c>
      <c r="H210" s="289">
        <v>1004.1666666666665</v>
      </c>
      <c r="I210" s="289">
        <v>1019.4333333333332</v>
      </c>
      <c r="J210" s="289">
        <v>1028.8666666666666</v>
      </c>
      <c r="K210" s="254">
        <v>1010</v>
      </c>
      <c r="L210" s="254">
        <v>985.3</v>
      </c>
      <c r="M210" s="254">
        <v>4.3015999999999996</v>
      </c>
    </row>
    <row r="211" spans="1:13">
      <c r="A211" s="282">
        <v>202</v>
      </c>
      <c r="B211" s="254" t="s">
        <v>118</v>
      </c>
      <c r="C211" s="254">
        <v>8.75</v>
      </c>
      <c r="D211" s="289">
        <v>8.8833333333333329</v>
      </c>
      <c r="E211" s="289">
        <v>8.466666666666665</v>
      </c>
      <c r="F211" s="289">
        <v>8.1833333333333318</v>
      </c>
      <c r="G211" s="289">
        <v>7.7666666666666639</v>
      </c>
      <c r="H211" s="289">
        <v>9.1666666666666661</v>
      </c>
      <c r="I211" s="289">
        <v>9.5833333333333339</v>
      </c>
      <c r="J211" s="289">
        <v>9.8666666666666671</v>
      </c>
      <c r="K211" s="254">
        <v>9.3000000000000007</v>
      </c>
      <c r="L211" s="254">
        <v>8.6</v>
      </c>
      <c r="M211" s="254">
        <v>2308.7174300000001</v>
      </c>
    </row>
    <row r="212" spans="1:13">
      <c r="A212" s="282">
        <v>203</v>
      </c>
      <c r="B212" s="254" t="s">
        <v>195</v>
      </c>
      <c r="C212" s="254">
        <v>950.3</v>
      </c>
      <c r="D212" s="289">
        <v>962.9666666666667</v>
      </c>
      <c r="E212" s="289">
        <v>927.93333333333339</v>
      </c>
      <c r="F212" s="289">
        <v>905.56666666666672</v>
      </c>
      <c r="G212" s="289">
        <v>870.53333333333342</v>
      </c>
      <c r="H212" s="289">
        <v>985.33333333333337</v>
      </c>
      <c r="I212" s="289">
        <v>1020.3666666666667</v>
      </c>
      <c r="J212" s="289">
        <v>1042.7333333333333</v>
      </c>
      <c r="K212" s="254">
        <v>998</v>
      </c>
      <c r="L212" s="254">
        <v>940.6</v>
      </c>
      <c r="M212" s="254">
        <v>24.900449999999999</v>
      </c>
    </row>
    <row r="213" spans="1:13">
      <c r="A213" s="282">
        <v>204</v>
      </c>
      <c r="B213" s="254" t="s">
        <v>528</v>
      </c>
      <c r="C213" s="254">
        <v>2155.8000000000002</v>
      </c>
      <c r="D213" s="289">
        <v>2156.2166666666667</v>
      </c>
      <c r="E213" s="289">
        <v>2129.5333333333333</v>
      </c>
      <c r="F213" s="289">
        <v>2103.2666666666664</v>
      </c>
      <c r="G213" s="289">
        <v>2076.583333333333</v>
      </c>
      <c r="H213" s="289">
        <v>2182.4833333333336</v>
      </c>
      <c r="I213" s="289">
        <v>2209.166666666667</v>
      </c>
      <c r="J213" s="289">
        <v>2235.4333333333338</v>
      </c>
      <c r="K213" s="254">
        <v>2182.9</v>
      </c>
      <c r="L213" s="254">
        <v>2129.9499999999998</v>
      </c>
      <c r="M213" s="254">
        <v>0.60948999999999998</v>
      </c>
    </row>
    <row r="214" spans="1:13">
      <c r="A214" s="282">
        <v>205</v>
      </c>
      <c r="B214" s="254" t="s">
        <v>196</v>
      </c>
      <c r="C214" s="289">
        <v>432.6</v>
      </c>
      <c r="D214" s="289">
        <v>437.36666666666662</v>
      </c>
      <c r="E214" s="289">
        <v>424.63333333333321</v>
      </c>
      <c r="F214" s="289">
        <v>416.66666666666657</v>
      </c>
      <c r="G214" s="289">
        <v>403.93333333333317</v>
      </c>
      <c r="H214" s="289">
        <v>445.33333333333326</v>
      </c>
      <c r="I214" s="289">
        <v>458.06666666666672</v>
      </c>
      <c r="J214" s="289">
        <v>466.0333333333333</v>
      </c>
      <c r="K214" s="289">
        <v>450.1</v>
      </c>
      <c r="L214" s="289">
        <v>429.4</v>
      </c>
      <c r="M214" s="289">
        <v>150.86267000000001</v>
      </c>
    </row>
    <row r="215" spans="1:13">
      <c r="A215" s="282">
        <v>206</v>
      </c>
      <c r="B215" s="254" t="s">
        <v>197</v>
      </c>
      <c r="C215" s="289">
        <v>14.45</v>
      </c>
      <c r="D215" s="289">
        <v>14.700000000000001</v>
      </c>
      <c r="E215" s="289">
        <v>14.150000000000002</v>
      </c>
      <c r="F215" s="289">
        <v>13.850000000000001</v>
      </c>
      <c r="G215" s="289">
        <v>13.300000000000002</v>
      </c>
      <c r="H215" s="289">
        <v>15.000000000000002</v>
      </c>
      <c r="I215" s="289">
        <v>15.550000000000002</v>
      </c>
      <c r="J215" s="289">
        <v>15.850000000000001</v>
      </c>
      <c r="K215" s="289">
        <v>15.25</v>
      </c>
      <c r="L215" s="289">
        <v>14.4</v>
      </c>
      <c r="M215" s="289">
        <v>1237.08161</v>
      </c>
    </row>
    <row r="216" spans="1:13">
      <c r="A216" s="282">
        <v>207</v>
      </c>
      <c r="B216" s="254" t="s">
        <v>198</v>
      </c>
      <c r="C216" s="289">
        <v>181.1</v>
      </c>
      <c r="D216" s="289">
        <v>186.15</v>
      </c>
      <c r="E216" s="289">
        <v>171.05</v>
      </c>
      <c r="F216" s="289">
        <v>161</v>
      </c>
      <c r="G216" s="289">
        <v>145.9</v>
      </c>
      <c r="H216" s="289">
        <v>196.20000000000002</v>
      </c>
      <c r="I216" s="289">
        <v>211.29999999999998</v>
      </c>
      <c r="J216" s="289">
        <v>221.35000000000002</v>
      </c>
      <c r="K216" s="289">
        <v>201.25</v>
      </c>
      <c r="L216" s="289">
        <v>176.1</v>
      </c>
      <c r="M216" s="289">
        <v>248.75466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7"/>
      <c r="B1" s="557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44299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54" t="s">
        <v>16</v>
      </c>
      <c r="B9" s="555" t="s">
        <v>18</v>
      </c>
      <c r="C9" s="553" t="s">
        <v>19</v>
      </c>
      <c r="D9" s="553" t="s">
        <v>20</v>
      </c>
      <c r="E9" s="553" t="s">
        <v>21</v>
      </c>
      <c r="F9" s="553"/>
      <c r="G9" s="553"/>
      <c r="H9" s="553" t="s">
        <v>22</v>
      </c>
      <c r="I9" s="553"/>
      <c r="J9" s="553"/>
      <c r="K9" s="260"/>
      <c r="L9" s="267"/>
      <c r="M9" s="268"/>
    </row>
    <row r="10" spans="1:15" ht="42.75" customHeight="1">
      <c r="A10" s="549"/>
      <c r="B10" s="551"/>
      <c r="C10" s="556" t="s">
        <v>23</v>
      </c>
      <c r="D10" s="556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25556.45</v>
      </c>
      <c r="D11" s="495">
        <v>26058.799999999999</v>
      </c>
      <c r="E11" s="495">
        <v>24749.599999999999</v>
      </c>
      <c r="F11" s="495">
        <v>23942.75</v>
      </c>
      <c r="G11" s="495">
        <v>22633.55</v>
      </c>
      <c r="H11" s="495">
        <v>26865.649999999998</v>
      </c>
      <c r="I11" s="495">
        <v>28174.850000000002</v>
      </c>
      <c r="J11" s="495">
        <v>28981.699999999997</v>
      </c>
      <c r="K11" s="494">
        <v>27368</v>
      </c>
      <c r="L11" s="494">
        <v>25251.95</v>
      </c>
      <c r="M11" s="494">
        <v>7.7429999999999999E-2</v>
      </c>
    </row>
    <row r="12" spans="1:15" ht="12" customHeight="1">
      <c r="A12" s="254">
        <v>2</v>
      </c>
      <c r="B12" s="497" t="s">
        <v>785</v>
      </c>
      <c r="C12" s="494">
        <v>1309.45</v>
      </c>
      <c r="D12" s="495">
        <v>1328.6666666666667</v>
      </c>
      <c r="E12" s="495">
        <v>1279.3333333333335</v>
      </c>
      <c r="F12" s="495">
        <v>1249.2166666666667</v>
      </c>
      <c r="G12" s="495">
        <v>1199.8833333333334</v>
      </c>
      <c r="H12" s="495">
        <v>1358.7833333333335</v>
      </c>
      <c r="I12" s="495">
        <v>1408.116666666667</v>
      </c>
      <c r="J12" s="495">
        <v>1438.2333333333336</v>
      </c>
      <c r="K12" s="494">
        <v>1378</v>
      </c>
      <c r="L12" s="494">
        <v>1298.55</v>
      </c>
      <c r="M12" s="494">
        <v>0.69205000000000005</v>
      </c>
    </row>
    <row r="13" spans="1:15" ht="12" customHeight="1">
      <c r="A13" s="254">
        <v>3</v>
      </c>
      <c r="B13" s="497" t="s">
        <v>816</v>
      </c>
      <c r="C13" s="494">
        <v>1454.7</v>
      </c>
      <c r="D13" s="495">
        <v>1482.7166666666665</v>
      </c>
      <c r="E13" s="495">
        <v>1421.9833333333329</v>
      </c>
      <c r="F13" s="495">
        <v>1389.2666666666664</v>
      </c>
      <c r="G13" s="495">
        <v>1328.5333333333328</v>
      </c>
      <c r="H13" s="495">
        <v>1515.4333333333329</v>
      </c>
      <c r="I13" s="495">
        <v>1576.1666666666665</v>
      </c>
      <c r="J13" s="495">
        <v>1608.883333333333</v>
      </c>
      <c r="K13" s="494">
        <v>1543.45</v>
      </c>
      <c r="L13" s="494">
        <v>1450</v>
      </c>
      <c r="M13" s="494">
        <v>0.41957</v>
      </c>
    </row>
    <row r="14" spans="1:15" ht="12" customHeight="1">
      <c r="A14" s="254">
        <v>4</v>
      </c>
      <c r="B14" s="497" t="s">
        <v>38</v>
      </c>
      <c r="C14" s="494">
        <v>1885.7</v>
      </c>
      <c r="D14" s="495">
        <v>1893.6666666666667</v>
      </c>
      <c r="E14" s="495">
        <v>1852.3833333333334</v>
      </c>
      <c r="F14" s="495">
        <v>1819.0666666666666</v>
      </c>
      <c r="G14" s="495">
        <v>1777.7833333333333</v>
      </c>
      <c r="H14" s="495">
        <v>1926.9833333333336</v>
      </c>
      <c r="I14" s="495">
        <v>1968.2666666666669</v>
      </c>
      <c r="J14" s="495">
        <v>2001.5833333333337</v>
      </c>
      <c r="K14" s="494">
        <v>1934.95</v>
      </c>
      <c r="L14" s="494">
        <v>1860.35</v>
      </c>
      <c r="M14" s="494">
        <v>8.1082999999999998</v>
      </c>
    </row>
    <row r="15" spans="1:15" ht="12" customHeight="1">
      <c r="A15" s="254">
        <v>5</v>
      </c>
      <c r="B15" s="497" t="s">
        <v>285</v>
      </c>
      <c r="C15" s="494">
        <v>1902</v>
      </c>
      <c r="D15" s="495">
        <v>1917.8333333333333</v>
      </c>
      <c r="E15" s="495">
        <v>1868.8166666666666</v>
      </c>
      <c r="F15" s="495">
        <v>1835.6333333333334</v>
      </c>
      <c r="G15" s="495">
        <v>1786.6166666666668</v>
      </c>
      <c r="H15" s="495">
        <v>1951.0166666666664</v>
      </c>
      <c r="I15" s="495">
        <v>2000.0333333333333</v>
      </c>
      <c r="J15" s="495">
        <v>2033.2166666666662</v>
      </c>
      <c r="K15" s="494">
        <v>1966.85</v>
      </c>
      <c r="L15" s="494">
        <v>1884.65</v>
      </c>
      <c r="M15" s="494">
        <v>0.25341999999999998</v>
      </c>
    </row>
    <row r="16" spans="1:15" ht="12" customHeight="1">
      <c r="A16" s="254">
        <v>6</v>
      </c>
      <c r="B16" s="497" t="s">
        <v>286</v>
      </c>
      <c r="C16" s="494">
        <v>1230.3</v>
      </c>
      <c r="D16" s="495">
        <v>1246.9833333333333</v>
      </c>
      <c r="E16" s="495">
        <v>1198.3166666666666</v>
      </c>
      <c r="F16" s="495">
        <v>1166.3333333333333</v>
      </c>
      <c r="G16" s="495">
        <v>1117.6666666666665</v>
      </c>
      <c r="H16" s="495">
        <v>1278.9666666666667</v>
      </c>
      <c r="I16" s="495">
        <v>1327.6333333333332</v>
      </c>
      <c r="J16" s="495">
        <v>1359.6166666666668</v>
      </c>
      <c r="K16" s="494">
        <v>1295.6500000000001</v>
      </c>
      <c r="L16" s="494">
        <v>1215</v>
      </c>
      <c r="M16" s="494">
        <v>2.0370300000000001</v>
      </c>
    </row>
    <row r="17" spans="1:13" ht="12" customHeight="1">
      <c r="A17" s="254">
        <v>7</v>
      </c>
      <c r="B17" s="497" t="s">
        <v>222</v>
      </c>
      <c r="C17" s="494">
        <v>1076.5</v>
      </c>
      <c r="D17" s="495">
        <v>1084.9833333333333</v>
      </c>
      <c r="E17" s="495">
        <v>1016.9666666666667</v>
      </c>
      <c r="F17" s="495">
        <v>957.43333333333339</v>
      </c>
      <c r="G17" s="495">
        <v>889.41666666666674</v>
      </c>
      <c r="H17" s="495">
        <v>1144.5166666666667</v>
      </c>
      <c r="I17" s="495">
        <v>1212.5333333333335</v>
      </c>
      <c r="J17" s="495">
        <v>1272.0666666666666</v>
      </c>
      <c r="K17" s="494">
        <v>1153</v>
      </c>
      <c r="L17" s="494">
        <v>1025.45</v>
      </c>
      <c r="M17" s="494">
        <v>23.9099</v>
      </c>
    </row>
    <row r="18" spans="1:13" ht="12" customHeight="1">
      <c r="A18" s="254">
        <v>8</v>
      </c>
      <c r="B18" s="497" t="s">
        <v>734</v>
      </c>
      <c r="C18" s="494">
        <v>696.05</v>
      </c>
      <c r="D18" s="495">
        <v>705.66666666666663</v>
      </c>
      <c r="E18" s="495">
        <v>681.43333333333328</v>
      </c>
      <c r="F18" s="495">
        <v>666.81666666666661</v>
      </c>
      <c r="G18" s="495">
        <v>642.58333333333326</v>
      </c>
      <c r="H18" s="495">
        <v>720.2833333333333</v>
      </c>
      <c r="I18" s="495">
        <v>744.51666666666665</v>
      </c>
      <c r="J18" s="495">
        <v>759.13333333333333</v>
      </c>
      <c r="K18" s="494">
        <v>729.9</v>
      </c>
      <c r="L18" s="494">
        <v>691.05</v>
      </c>
      <c r="M18" s="494">
        <v>7.2092799999999997</v>
      </c>
    </row>
    <row r="19" spans="1:13" ht="12" customHeight="1">
      <c r="A19" s="254">
        <v>9</v>
      </c>
      <c r="B19" s="497" t="s">
        <v>735</v>
      </c>
      <c r="C19" s="494">
        <v>1347.6</v>
      </c>
      <c r="D19" s="495">
        <v>1364.8833333333332</v>
      </c>
      <c r="E19" s="495">
        <v>1315.2666666666664</v>
      </c>
      <c r="F19" s="495">
        <v>1282.9333333333332</v>
      </c>
      <c r="G19" s="495">
        <v>1233.3166666666664</v>
      </c>
      <c r="H19" s="495">
        <v>1397.2166666666665</v>
      </c>
      <c r="I19" s="495">
        <v>1446.8333333333333</v>
      </c>
      <c r="J19" s="495">
        <v>1479.1666666666665</v>
      </c>
      <c r="K19" s="494">
        <v>1414.5</v>
      </c>
      <c r="L19" s="494">
        <v>1332.55</v>
      </c>
      <c r="M19" s="494">
        <v>3.8221400000000001</v>
      </c>
    </row>
    <row r="20" spans="1:13" ht="12" customHeight="1">
      <c r="A20" s="254">
        <v>10</v>
      </c>
      <c r="B20" s="497" t="s">
        <v>287</v>
      </c>
      <c r="C20" s="494">
        <v>2171.5500000000002</v>
      </c>
      <c r="D20" s="495">
        <v>2211.7000000000003</v>
      </c>
      <c r="E20" s="495">
        <v>2084.0000000000005</v>
      </c>
      <c r="F20" s="495">
        <v>1996.4500000000003</v>
      </c>
      <c r="G20" s="495">
        <v>1868.7500000000005</v>
      </c>
      <c r="H20" s="495">
        <v>2299.2500000000005</v>
      </c>
      <c r="I20" s="495">
        <v>2426.9500000000003</v>
      </c>
      <c r="J20" s="495">
        <v>2514.5000000000005</v>
      </c>
      <c r="K20" s="494">
        <v>2339.4</v>
      </c>
      <c r="L20" s="494">
        <v>2124.15</v>
      </c>
      <c r="M20" s="494">
        <v>5.0593700000000004</v>
      </c>
    </row>
    <row r="21" spans="1:13" ht="12" customHeight="1">
      <c r="A21" s="254">
        <v>11</v>
      </c>
      <c r="B21" s="497" t="s">
        <v>288</v>
      </c>
      <c r="C21" s="494">
        <v>15049.7</v>
      </c>
      <c r="D21" s="495">
        <v>15067.566666666666</v>
      </c>
      <c r="E21" s="495">
        <v>14902.133333333331</v>
      </c>
      <c r="F21" s="495">
        <v>14754.566666666666</v>
      </c>
      <c r="G21" s="495">
        <v>14589.133333333331</v>
      </c>
      <c r="H21" s="495">
        <v>15215.133333333331</v>
      </c>
      <c r="I21" s="495">
        <v>15380.566666666666</v>
      </c>
      <c r="J21" s="495">
        <v>15528.133333333331</v>
      </c>
      <c r="K21" s="494">
        <v>15233</v>
      </c>
      <c r="L21" s="494">
        <v>14920</v>
      </c>
      <c r="M21" s="494">
        <v>0.17882999999999999</v>
      </c>
    </row>
    <row r="22" spans="1:13" ht="12" customHeight="1">
      <c r="A22" s="254">
        <v>12</v>
      </c>
      <c r="B22" s="497" t="s">
        <v>40</v>
      </c>
      <c r="C22" s="494">
        <v>1074.4000000000001</v>
      </c>
      <c r="D22" s="495">
        <v>1104.4000000000001</v>
      </c>
      <c r="E22" s="495">
        <v>1031.4000000000001</v>
      </c>
      <c r="F22" s="495">
        <v>988.40000000000009</v>
      </c>
      <c r="G22" s="495">
        <v>915.40000000000009</v>
      </c>
      <c r="H22" s="495">
        <v>1147.4000000000001</v>
      </c>
      <c r="I22" s="495">
        <v>1220.4000000000001</v>
      </c>
      <c r="J22" s="495">
        <v>1263.4000000000001</v>
      </c>
      <c r="K22" s="494">
        <v>1177.4000000000001</v>
      </c>
      <c r="L22" s="494">
        <v>1061.4000000000001</v>
      </c>
      <c r="M22" s="494">
        <v>136.90016</v>
      </c>
    </row>
    <row r="23" spans="1:13">
      <c r="A23" s="254">
        <v>13</v>
      </c>
      <c r="B23" s="497" t="s">
        <v>289</v>
      </c>
      <c r="C23" s="494">
        <v>1085.6500000000001</v>
      </c>
      <c r="D23" s="495">
        <v>1100.4166666666667</v>
      </c>
      <c r="E23" s="495">
        <v>1070.8833333333334</v>
      </c>
      <c r="F23" s="495">
        <v>1056.1166666666668</v>
      </c>
      <c r="G23" s="495">
        <v>1026.5833333333335</v>
      </c>
      <c r="H23" s="495">
        <v>1115.1833333333334</v>
      </c>
      <c r="I23" s="495">
        <v>1144.7166666666667</v>
      </c>
      <c r="J23" s="495">
        <v>1159.4833333333333</v>
      </c>
      <c r="K23" s="494">
        <v>1129.95</v>
      </c>
      <c r="L23" s="494">
        <v>1085.6500000000001</v>
      </c>
      <c r="M23" s="494">
        <v>3.1390199999999999</v>
      </c>
    </row>
    <row r="24" spans="1:13">
      <c r="A24" s="254">
        <v>14</v>
      </c>
      <c r="B24" s="497" t="s">
        <v>41</v>
      </c>
      <c r="C24" s="494">
        <v>744.65</v>
      </c>
      <c r="D24" s="495">
        <v>763.18333333333339</v>
      </c>
      <c r="E24" s="495">
        <v>716.46666666666681</v>
      </c>
      <c r="F24" s="495">
        <v>688.28333333333342</v>
      </c>
      <c r="G24" s="495">
        <v>641.56666666666683</v>
      </c>
      <c r="H24" s="495">
        <v>791.36666666666679</v>
      </c>
      <c r="I24" s="495">
        <v>838.08333333333348</v>
      </c>
      <c r="J24" s="495">
        <v>866.26666666666677</v>
      </c>
      <c r="K24" s="494">
        <v>809.9</v>
      </c>
      <c r="L24" s="494">
        <v>735</v>
      </c>
      <c r="M24" s="494">
        <v>281.12240000000003</v>
      </c>
    </row>
    <row r="25" spans="1:13">
      <c r="A25" s="254">
        <v>15</v>
      </c>
      <c r="B25" s="497" t="s">
        <v>831</v>
      </c>
      <c r="C25" s="494">
        <v>990.25</v>
      </c>
      <c r="D25" s="495">
        <v>1014.7833333333333</v>
      </c>
      <c r="E25" s="495">
        <v>959.56666666666661</v>
      </c>
      <c r="F25" s="495">
        <v>928.88333333333333</v>
      </c>
      <c r="G25" s="495">
        <v>873.66666666666663</v>
      </c>
      <c r="H25" s="495">
        <v>1045.4666666666667</v>
      </c>
      <c r="I25" s="495">
        <v>1100.6833333333334</v>
      </c>
      <c r="J25" s="495">
        <v>1131.3666666666666</v>
      </c>
      <c r="K25" s="494">
        <v>1070</v>
      </c>
      <c r="L25" s="494">
        <v>984.1</v>
      </c>
      <c r="M25" s="494">
        <v>30.080459999999999</v>
      </c>
    </row>
    <row r="26" spans="1:13">
      <c r="A26" s="254">
        <v>16</v>
      </c>
      <c r="B26" s="497" t="s">
        <v>290</v>
      </c>
      <c r="C26" s="494">
        <v>924.9</v>
      </c>
      <c r="D26" s="495">
        <v>933</v>
      </c>
      <c r="E26" s="495">
        <v>916.8</v>
      </c>
      <c r="F26" s="495">
        <v>908.69999999999993</v>
      </c>
      <c r="G26" s="495">
        <v>892.49999999999989</v>
      </c>
      <c r="H26" s="495">
        <v>941.1</v>
      </c>
      <c r="I26" s="495">
        <v>957.30000000000007</v>
      </c>
      <c r="J26" s="495">
        <v>965.40000000000009</v>
      </c>
      <c r="K26" s="494">
        <v>949.2</v>
      </c>
      <c r="L26" s="494">
        <v>924.9</v>
      </c>
      <c r="M26" s="494">
        <v>4.5148599999999997</v>
      </c>
    </row>
    <row r="27" spans="1:13">
      <c r="A27" s="254">
        <v>17</v>
      </c>
      <c r="B27" s="497" t="s">
        <v>223</v>
      </c>
      <c r="C27" s="494">
        <v>113.5</v>
      </c>
      <c r="D27" s="495">
        <v>115.75</v>
      </c>
      <c r="E27" s="495">
        <v>110.55</v>
      </c>
      <c r="F27" s="495">
        <v>107.6</v>
      </c>
      <c r="G27" s="495">
        <v>102.39999999999999</v>
      </c>
      <c r="H27" s="495">
        <v>118.7</v>
      </c>
      <c r="I27" s="495">
        <v>123.89999999999999</v>
      </c>
      <c r="J27" s="495">
        <v>126.85000000000001</v>
      </c>
      <c r="K27" s="494">
        <v>120.95</v>
      </c>
      <c r="L27" s="494">
        <v>112.8</v>
      </c>
      <c r="M27" s="494">
        <v>47.775320000000001</v>
      </c>
    </row>
    <row r="28" spans="1:13">
      <c r="A28" s="254">
        <v>18</v>
      </c>
      <c r="B28" s="497" t="s">
        <v>224</v>
      </c>
      <c r="C28" s="494">
        <v>172.9</v>
      </c>
      <c r="D28" s="495">
        <v>176.38333333333333</v>
      </c>
      <c r="E28" s="495">
        <v>167.76666666666665</v>
      </c>
      <c r="F28" s="495">
        <v>162.63333333333333</v>
      </c>
      <c r="G28" s="495">
        <v>154.01666666666665</v>
      </c>
      <c r="H28" s="495">
        <v>181.51666666666665</v>
      </c>
      <c r="I28" s="495">
        <v>190.13333333333333</v>
      </c>
      <c r="J28" s="495">
        <v>195.26666666666665</v>
      </c>
      <c r="K28" s="494">
        <v>185</v>
      </c>
      <c r="L28" s="494">
        <v>171.25</v>
      </c>
      <c r="M28" s="494">
        <v>30.181760000000001</v>
      </c>
    </row>
    <row r="29" spans="1:13">
      <c r="A29" s="254">
        <v>19</v>
      </c>
      <c r="B29" s="497" t="s">
        <v>291</v>
      </c>
      <c r="C29" s="494">
        <v>358.2</v>
      </c>
      <c r="D29" s="495">
        <v>357.73333333333335</v>
      </c>
      <c r="E29" s="495">
        <v>348.16666666666669</v>
      </c>
      <c r="F29" s="495">
        <v>338.13333333333333</v>
      </c>
      <c r="G29" s="495">
        <v>328.56666666666666</v>
      </c>
      <c r="H29" s="495">
        <v>367.76666666666671</v>
      </c>
      <c r="I29" s="495">
        <v>377.33333333333331</v>
      </c>
      <c r="J29" s="495">
        <v>387.36666666666673</v>
      </c>
      <c r="K29" s="494">
        <v>367.3</v>
      </c>
      <c r="L29" s="494">
        <v>347.7</v>
      </c>
      <c r="M29" s="494">
        <v>2.1564100000000002</v>
      </c>
    </row>
    <row r="30" spans="1:13">
      <c r="A30" s="254">
        <v>20</v>
      </c>
      <c r="B30" s="497" t="s">
        <v>292</v>
      </c>
      <c r="C30" s="494">
        <v>288.25</v>
      </c>
      <c r="D30" s="495">
        <v>286.5</v>
      </c>
      <c r="E30" s="495">
        <v>283</v>
      </c>
      <c r="F30" s="495">
        <v>277.75</v>
      </c>
      <c r="G30" s="495">
        <v>274.25</v>
      </c>
      <c r="H30" s="495">
        <v>291.75</v>
      </c>
      <c r="I30" s="495">
        <v>295.25</v>
      </c>
      <c r="J30" s="495">
        <v>300.5</v>
      </c>
      <c r="K30" s="494">
        <v>290</v>
      </c>
      <c r="L30" s="494">
        <v>281.25</v>
      </c>
      <c r="M30" s="494">
        <v>2.8708800000000001</v>
      </c>
    </row>
    <row r="31" spans="1:13">
      <c r="A31" s="254">
        <v>21</v>
      </c>
      <c r="B31" s="497" t="s">
        <v>736</v>
      </c>
      <c r="C31" s="494">
        <v>5238.3500000000004</v>
      </c>
      <c r="D31" s="495">
        <v>5281.416666666667</v>
      </c>
      <c r="E31" s="495">
        <v>5102.8333333333339</v>
      </c>
      <c r="F31" s="495">
        <v>4967.3166666666666</v>
      </c>
      <c r="G31" s="495">
        <v>4788.7333333333336</v>
      </c>
      <c r="H31" s="495">
        <v>5416.9333333333343</v>
      </c>
      <c r="I31" s="495">
        <v>5595.5166666666682</v>
      </c>
      <c r="J31" s="495">
        <v>5731.0333333333347</v>
      </c>
      <c r="K31" s="494">
        <v>5460</v>
      </c>
      <c r="L31" s="494">
        <v>5145.8999999999996</v>
      </c>
      <c r="M31" s="494">
        <v>0.61694000000000004</v>
      </c>
    </row>
    <row r="32" spans="1:13">
      <c r="A32" s="254">
        <v>22</v>
      </c>
      <c r="B32" s="497" t="s">
        <v>225</v>
      </c>
      <c r="C32" s="494">
        <v>1708.9</v>
      </c>
      <c r="D32" s="495">
        <v>1726.9666666666665</v>
      </c>
      <c r="E32" s="495">
        <v>1671.9333333333329</v>
      </c>
      <c r="F32" s="495">
        <v>1634.9666666666665</v>
      </c>
      <c r="G32" s="495">
        <v>1579.9333333333329</v>
      </c>
      <c r="H32" s="495">
        <v>1763.9333333333329</v>
      </c>
      <c r="I32" s="495">
        <v>1818.9666666666662</v>
      </c>
      <c r="J32" s="495">
        <v>1855.9333333333329</v>
      </c>
      <c r="K32" s="494">
        <v>1782</v>
      </c>
      <c r="L32" s="494">
        <v>1690</v>
      </c>
      <c r="M32" s="494">
        <v>2.4782500000000001</v>
      </c>
    </row>
    <row r="33" spans="1:13">
      <c r="A33" s="254">
        <v>23</v>
      </c>
      <c r="B33" s="497" t="s">
        <v>293</v>
      </c>
      <c r="C33" s="494">
        <v>2259.5500000000002</v>
      </c>
      <c r="D33" s="495">
        <v>2284.0166666666669</v>
      </c>
      <c r="E33" s="495">
        <v>2230.5333333333338</v>
      </c>
      <c r="F33" s="495">
        <v>2201.5166666666669</v>
      </c>
      <c r="G33" s="495">
        <v>2148.0333333333338</v>
      </c>
      <c r="H33" s="495">
        <v>2313.0333333333338</v>
      </c>
      <c r="I33" s="495">
        <v>2366.5166666666664</v>
      </c>
      <c r="J33" s="495">
        <v>2395.5333333333338</v>
      </c>
      <c r="K33" s="494">
        <v>2337.5</v>
      </c>
      <c r="L33" s="494">
        <v>2255</v>
      </c>
      <c r="M33" s="494">
        <v>0.13003999999999999</v>
      </c>
    </row>
    <row r="34" spans="1:13">
      <c r="A34" s="254">
        <v>24</v>
      </c>
      <c r="B34" s="497" t="s">
        <v>737</v>
      </c>
      <c r="C34" s="494">
        <v>101.4</v>
      </c>
      <c r="D34" s="495">
        <v>103.76666666666667</v>
      </c>
      <c r="E34" s="495">
        <v>98.633333333333326</v>
      </c>
      <c r="F34" s="495">
        <v>95.86666666666666</v>
      </c>
      <c r="G34" s="495">
        <v>90.73333333333332</v>
      </c>
      <c r="H34" s="495">
        <v>106.53333333333333</v>
      </c>
      <c r="I34" s="495">
        <v>111.66666666666669</v>
      </c>
      <c r="J34" s="495">
        <v>114.43333333333334</v>
      </c>
      <c r="K34" s="494">
        <v>108.9</v>
      </c>
      <c r="L34" s="494">
        <v>101</v>
      </c>
      <c r="M34" s="494">
        <v>10.69035</v>
      </c>
    </row>
    <row r="35" spans="1:13">
      <c r="A35" s="254">
        <v>25</v>
      </c>
      <c r="B35" s="497" t="s">
        <v>294</v>
      </c>
      <c r="C35" s="494">
        <v>960.45</v>
      </c>
      <c r="D35" s="495">
        <v>979.86666666666679</v>
      </c>
      <c r="E35" s="495">
        <v>935.58333333333348</v>
      </c>
      <c r="F35" s="495">
        <v>910.7166666666667</v>
      </c>
      <c r="G35" s="495">
        <v>866.43333333333339</v>
      </c>
      <c r="H35" s="495">
        <v>1004.7333333333336</v>
      </c>
      <c r="I35" s="495">
        <v>1049.0166666666669</v>
      </c>
      <c r="J35" s="495">
        <v>1073.8833333333337</v>
      </c>
      <c r="K35" s="494">
        <v>1024.1500000000001</v>
      </c>
      <c r="L35" s="494">
        <v>955</v>
      </c>
      <c r="M35" s="494">
        <v>4.6587100000000001</v>
      </c>
    </row>
    <row r="36" spans="1:13">
      <c r="A36" s="254">
        <v>26</v>
      </c>
      <c r="B36" s="497" t="s">
        <v>226</v>
      </c>
      <c r="C36" s="494">
        <v>2745.55</v>
      </c>
      <c r="D36" s="495">
        <v>2785.1833333333329</v>
      </c>
      <c r="E36" s="495">
        <v>2681.3666666666659</v>
      </c>
      <c r="F36" s="495">
        <v>2617.1833333333329</v>
      </c>
      <c r="G36" s="495">
        <v>2513.3666666666659</v>
      </c>
      <c r="H36" s="495">
        <v>2849.3666666666659</v>
      </c>
      <c r="I36" s="495">
        <v>2953.1833333333325</v>
      </c>
      <c r="J36" s="495">
        <v>3017.3666666666659</v>
      </c>
      <c r="K36" s="494">
        <v>2889</v>
      </c>
      <c r="L36" s="494">
        <v>2721</v>
      </c>
      <c r="M36" s="494">
        <v>4.4947499999999998</v>
      </c>
    </row>
    <row r="37" spans="1:13">
      <c r="A37" s="254">
        <v>27</v>
      </c>
      <c r="B37" s="497" t="s">
        <v>738</v>
      </c>
      <c r="C37" s="494">
        <v>5891.65</v>
      </c>
      <c r="D37" s="495">
        <v>5923.2333333333336</v>
      </c>
      <c r="E37" s="495">
        <v>5746.4666666666672</v>
      </c>
      <c r="F37" s="495">
        <v>5601.2833333333338</v>
      </c>
      <c r="G37" s="495">
        <v>5424.5166666666673</v>
      </c>
      <c r="H37" s="495">
        <v>6068.416666666667</v>
      </c>
      <c r="I37" s="495">
        <v>6245.1833333333334</v>
      </c>
      <c r="J37" s="495">
        <v>6390.3666666666668</v>
      </c>
      <c r="K37" s="494">
        <v>6100</v>
      </c>
      <c r="L37" s="494">
        <v>5778.05</v>
      </c>
      <c r="M37" s="494">
        <v>0.53841000000000006</v>
      </c>
    </row>
    <row r="38" spans="1:13">
      <c r="A38" s="254">
        <v>28</v>
      </c>
      <c r="B38" s="497" t="s">
        <v>800</v>
      </c>
      <c r="C38" s="494">
        <v>20.75</v>
      </c>
      <c r="D38" s="495">
        <v>20.95</v>
      </c>
      <c r="E38" s="495">
        <v>20.399999999999999</v>
      </c>
      <c r="F38" s="495">
        <v>20.05</v>
      </c>
      <c r="G38" s="495">
        <v>19.5</v>
      </c>
      <c r="H38" s="495">
        <v>21.299999999999997</v>
      </c>
      <c r="I38" s="495">
        <v>21.85</v>
      </c>
      <c r="J38" s="495">
        <v>22.199999999999996</v>
      </c>
      <c r="K38" s="494">
        <v>21.5</v>
      </c>
      <c r="L38" s="494">
        <v>20.6</v>
      </c>
      <c r="M38" s="494">
        <v>139.04214999999999</v>
      </c>
    </row>
    <row r="39" spans="1:13">
      <c r="A39" s="254">
        <v>29</v>
      </c>
      <c r="B39" s="497" t="s">
        <v>44</v>
      </c>
      <c r="C39" s="494">
        <v>799.45</v>
      </c>
      <c r="D39" s="495">
        <v>802.75</v>
      </c>
      <c r="E39" s="495">
        <v>791.7</v>
      </c>
      <c r="F39" s="495">
        <v>783.95</v>
      </c>
      <c r="G39" s="495">
        <v>772.90000000000009</v>
      </c>
      <c r="H39" s="495">
        <v>810.5</v>
      </c>
      <c r="I39" s="495">
        <v>821.55</v>
      </c>
      <c r="J39" s="495">
        <v>829.3</v>
      </c>
      <c r="K39" s="494">
        <v>813.8</v>
      </c>
      <c r="L39" s="494">
        <v>795</v>
      </c>
      <c r="M39" s="494">
        <v>15.91677</v>
      </c>
    </row>
    <row r="40" spans="1:13">
      <c r="A40" s="254">
        <v>30</v>
      </c>
      <c r="B40" s="497" t="s">
        <v>296</v>
      </c>
      <c r="C40" s="494">
        <v>3135.4</v>
      </c>
      <c r="D40" s="495">
        <v>3130.6</v>
      </c>
      <c r="E40" s="495">
        <v>3031.35</v>
      </c>
      <c r="F40" s="495">
        <v>2927.3</v>
      </c>
      <c r="G40" s="495">
        <v>2828.05</v>
      </c>
      <c r="H40" s="495">
        <v>3234.6499999999996</v>
      </c>
      <c r="I40" s="495">
        <v>3333.8999999999996</v>
      </c>
      <c r="J40" s="495">
        <v>3437.9499999999994</v>
      </c>
      <c r="K40" s="494">
        <v>3229.85</v>
      </c>
      <c r="L40" s="494">
        <v>3026.55</v>
      </c>
      <c r="M40" s="494">
        <v>0.89544000000000001</v>
      </c>
    </row>
    <row r="41" spans="1:13">
      <c r="A41" s="254">
        <v>31</v>
      </c>
      <c r="B41" s="497" t="s">
        <v>45</v>
      </c>
      <c r="C41" s="494">
        <v>304.3</v>
      </c>
      <c r="D41" s="495">
        <v>305.34999999999997</v>
      </c>
      <c r="E41" s="495">
        <v>298.49999999999994</v>
      </c>
      <c r="F41" s="495">
        <v>292.7</v>
      </c>
      <c r="G41" s="495">
        <v>285.84999999999997</v>
      </c>
      <c r="H41" s="495">
        <v>311.14999999999992</v>
      </c>
      <c r="I41" s="495">
        <v>317.99999999999994</v>
      </c>
      <c r="J41" s="495">
        <v>323.7999999999999</v>
      </c>
      <c r="K41" s="494">
        <v>312.2</v>
      </c>
      <c r="L41" s="494">
        <v>299.55</v>
      </c>
      <c r="M41" s="494">
        <v>105.20708999999999</v>
      </c>
    </row>
    <row r="42" spans="1:13">
      <c r="A42" s="254">
        <v>32</v>
      </c>
      <c r="B42" s="497" t="s">
        <v>46</v>
      </c>
      <c r="C42" s="494">
        <v>3004.75</v>
      </c>
      <c r="D42" s="495">
        <v>3034.2666666666664</v>
      </c>
      <c r="E42" s="495">
        <v>2949.5333333333328</v>
      </c>
      <c r="F42" s="495">
        <v>2894.3166666666666</v>
      </c>
      <c r="G42" s="495">
        <v>2809.583333333333</v>
      </c>
      <c r="H42" s="495">
        <v>3089.4833333333327</v>
      </c>
      <c r="I42" s="495">
        <v>3174.2166666666662</v>
      </c>
      <c r="J42" s="495">
        <v>3229.4333333333325</v>
      </c>
      <c r="K42" s="494">
        <v>3119</v>
      </c>
      <c r="L42" s="494">
        <v>2979.05</v>
      </c>
      <c r="M42" s="494">
        <v>9.6154899999999994</v>
      </c>
    </row>
    <row r="43" spans="1:13">
      <c r="A43" s="254">
        <v>33</v>
      </c>
      <c r="B43" s="497" t="s">
        <v>47</v>
      </c>
      <c r="C43" s="494">
        <v>203.5</v>
      </c>
      <c r="D43" s="495">
        <v>208.63333333333333</v>
      </c>
      <c r="E43" s="495">
        <v>197.36666666666665</v>
      </c>
      <c r="F43" s="495">
        <v>191.23333333333332</v>
      </c>
      <c r="G43" s="495">
        <v>179.96666666666664</v>
      </c>
      <c r="H43" s="495">
        <v>214.76666666666665</v>
      </c>
      <c r="I43" s="495">
        <v>226.0333333333333</v>
      </c>
      <c r="J43" s="495">
        <v>232.16666666666666</v>
      </c>
      <c r="K43" s="494">
        <v>219.9</v>
      </c>
      <c r="L43" s="494">
        <v>202.5</v>
      </c>
      <c r="M43" s="494">
        <v>62.178289999999997</v>
      </c>
    </row>
    <row r="44" spans="1:13">
      <c r="A44" s="254">
        <v>34</v>
      </c>
      <c r="B44" s="497" t="s">
        <v>48</v>
      </c>
      <c r="C44" s="494">
        <v>112.15</v>
      </c>
      <c r="D44" s="495">
        <v>113.41666666666667</v>
      </c>
      <c r="E44" s="495">
        <v>109.48333333333335</v>
      </c>
      <c r="F44" s="495">
        <v>106.81666666666668</v>
      </c>
      <c r="G44" s="495">
        <v>102.88333333333335</v>
      </c>
      <c r="H44" s="495">
        <v>116.08333333333334</v>
      </c>
      <c r="I44" s="495">
        <v>120.01666666666665</v>
      </c>
      <c r="J44" s="495">
        <v>122.68333333333334</v>
      </c>
      <c r="K44" s="494">
        <v>117.35</v>
      </c>
      <c r="L44" s="494">
        <v>110.75</v>
      </c>
      <c r="M44" s="494">
        <v>361.08789000000002</v>
      </c>
    </row>
    <row r="45" spans="1:13">
      <c r="A45" s="254">
        <v>35</v>
      </c>
      <c r="B45" s="497" t="s">
        <v>297</v>
      </c>
      <c r="C45" s="494">
        <v>87.35</v>
      </c>
      <c r="D45" s="495">
        <v>89.133333333333326</v>
      </c>
      <c r="E45" s="495">
        <v>83.266666666666652</v>
      </c>
      <c r="F45" s="495">
        <v>79.183333333333323</v>
      </c>
      <c r="G45" s="495">
        <v>73.316666666666649</v>
      </c>
      <c r="H45" s="495">
        <v>93.216666666666654</v>
      </c>
      <c r="I45" s="495">
        <v>99.083333333333329</v>
      </c>
      <c r="J45" s="495">
        <v>103.16666666666666</v>
      </c>
      <c r="K45" s="494">
        <v>95</v>
      </c>
      <c r="L45" s="494">
        <v>85.05</v>
      </c>
      <c r="M45" s="494">
        <v>17.763750000000002</v>
      </c>
    </row>
    <row r="46" spans="1:13">
      <c r="A46" s="254">
        <v>36</v>
      </c>
      <c r="B46" s="497" t="s">
        <v>50</v>
      </c>
      <c r="C46" s="494">
        <v>2602.1999999999998</v>
      </c>
      <c r="D46" s="495">
        <v>2589.0666666666666</v>
      </c>
      <c r="E46" s="495">
        <v>2568.1333333333332</v>
      </c>
      <c r="F46" s="495">
        <v>2534.0666666666666</v>
      </c>
      <c r="G46" s="495">
        <v>2513.1333333333332</v>
      </c>
      <c r="H46" s="495">
        <v>2623.1333333333332</v>
      </c>
      <c r="I46" s="495">
        <v>2644.0666666666666</v>
      </c>
      <c r="J46" s="495">
        <v>2678.1333333333332</v>
      </c>
      <c r="K46" s="494">
        <v>2610</v>
      </c>
      <c r="L46" s="494">
        <v>2555</v>
      </c>
      <c r="M46" s="494">
        <v>14.276910000000001</v>
      </c>
    </row>
    <row r="47" spans="1:13">
      <c r="A47" s="254">
        <v>37</v>
      </c>
      <c r="B47" s="497" t="s">
        <v>298</v>
      </c>
      <c r="C47" s="494">
        <v>142.94999999999999</v>
      </c>
      <c r="D47" s="495">
        <v>143.78333333333333</v>
      </c>
      <c r="E47" s="495">
        <v>140.16666666666666</v>
      </c>
      <c r="F47" s="495">
        <v>137.38333333333333</v>
      </c>
      <c r="G47" s="495">
        <v>133.76666666666665</v>
      </c>
      <c r="H47" s="495">
        <v>146.56666666666666</v>
      </c>
      <c r="I47" s="495">
        <v>150.18333333333334</v>
      </c>
      <c r="J47" s="495">
        <v>152.96666666666667</v>
      </c>
      <c r="K47" s="494">
        <v>147.4</v>
      </c>
      <c r="L47" s="494">
        <v>141</v>
      </c>
      <c r="M47" s="494">
        <v>22.153400000000001</v>
      </c>
    </row>
    <row r="48" spans="1:13">
      <c r="A48" s="254">
        <v>38</v>
      </c>
      <c r="B48" s="497" t="s">
        <v>299</v>
      </c>
      <c r="C48" s="494">
        <v>3389.95</v>
      </c>
      <c r="D48" s="495">
        <v>3353.1666666666665</v>
      </c>
      <c r="E48" s="495">
        <v>3236.333333333333</v>
      </c>
      <c r="F48" s="495">
        <v>3082.7166666666667</v>
      </c>
      <c r="G48" s="495">
        <v>2965.8833333333332</v>
      </c>
      <c r="H48" s="495">
        <v>3506.7833333333328</v>
      </c>
      <c r="I48" s="495">
        <v>3623.6166666666659</v>
      </c>
      <c r="J48" s="495">
        <v>3777.2333333333327</v>
      </c>
      <c r="K48" s="494">
        <v>3470</v>
      </c>
      <c r="L48" s="494">
        <v>3199.55</v>
      </c>
      <c r="M48" s="494">
        <v>1.38127</v>
      </c>
    </row>
    <row r="49" spans="1:13">
      <c r="A49" s="254">
        <v>39</v>
      </c>
      <c r="B49" s="497" t="s">
        <v>300</v>
      </c>
      <c r="C49" s="494">
        <v>1514.9</v>
      </c>
      <c r="D49" s="495">
        <v>1528.4333333333334</v>
      </c>
      <c r="E49" s="495">
        <v>1492.0166666666669</v>
      </c>
      <c r="F49" s="495">
        <v>1469.1333333333334</v>
      </c>
      <c r="G49" s="495">
        <v>1432.7166666666669</v>
      </c>
      <c r="H49" s="495">
        <v>1551.3166666666668</v>
      </c>
      <c r="I49" s="495">
        <v>1587.7333333333333</v>
      </c>
      <c r="J49" s="495">
        <v>1610.6166666666668</v>
      </c>
      <c r="K49" s="494">
        <v>1564.85</v>
      </c>
      <c r="L49" s="494">
        <v>1505.55</v>
      </c>
      <c r="M49" s="494">
        <v>2.2239399999999998</v>
      </c>
    </row>
    <row r="50" spans="1:13">
      <c r="A50" s="254">
        <v>40</v>
      </c>
      <c r="B50" s="497" t="s">
        <v>301</v>
      </c>
      <c r="C50" s="494">
        <v>7769.25</v>
      </c>
      <c r="D50" s="495">
        <v>7688.083333333333</v>
      </c>
      <c r="E50" s="495">
        <v>7426.1666666666661</v>
      </c>
      <c r="F50" s="495">
        <v>7083.083333333333</v>
      </c>
      <c r="G50" s="495">
        <v>6821.1666666666661</v>
      </c>
      <c r="H50" s="495">
        <v>8031.1666666666661</v>
      </c>
      <c r="I50" s="495">
        <v>8293.0833333333321</v>
      </c>
      <c r="J50" s="495">
        <v>8636.1666666666661</v>
      </c>
      <c r="K50" s="494">
        <v>7950</v>
      </c>
      <c r="L50" s="494">
        <v>7345</v>
      </c>
      <c r="M50" s="494">
        <v>0.34734999999999999</v>
      </c>
    </row>
    <row r="51" spans="1:13">
      <c r="A51" s="254">
        <v>41</v>
      </c>
      <c r="B51" s="497" t="s">
        <v>52</v>
      </c>
      <c r="C51" s="494">
        <v>915.2</v>
      </c>
      <c r="D51" s="495">
        <v>923.48333333333323</v>
      </c>
      <c r="E51" s="495">
        <v>897.71666666666647</v>
      </c>
      <c r="F51" s="495">
        <v>880.23333333333323</v>
      </c>
      <c r="G51" s="495">
        <v>854.46666666666647</v>
      </c>
      <c r="H51" s="495">
        <v>940.96666666666647</v>
      </c>
      <c r="I51" s="495">
        <v>966.73333333333312</v>
      </c>
      <c r="J51" s="495">
        <v>984.21666666666647</v>
      </c>
      <c r="K51" s="494">
        <v>949.25</v>
      </c>
      <c r="L51" s="494">
        <v>906</v>
      </c>
      <c r="M51" s="494">
        <v>29.74446</v>
      </c>
    </row>
    <row r="52" spans="1:13">
      <c r="A52" s="254">
        <v>42</v>
      </c>
      <c r="B52" s="497" t="s">
        <v>302</v>
      </c>
      <c r="C52" s="494">
        <v>451.95</v>
      </c>
      <c r="D52" s="495">
        <v>456.98333333333335</v>
      </c>
      <c r="E52" s="495">
        <v>438.9666666666667</v>
      </c>
      <c r="F52" s="495">
        <v>425.98333333333335</v>
      </c>
      <c r="G52" s="495">
        <v>407.9666666666667</v>
      </c>
      <c r="H52" s="495">
        <v>469.9666666666667</v>
      </c>
      <c r="I52" s="495">
        <v>487.98333333333335</v>
      </c>
      <c r="J52" s="495">
        <v>500.9666666666667</v>
      </c>
      <c r="K52" s="494">
        <v>475</v>
      </c>
      <c r="L52" s="494">
        <v>444</v>
      </c>
      <c r="M52" s="494">
        <v>3.9369999999999998</v>
      </c>
    </row>
    <row r="53" spans="1:13">
      <c r="A53" s="254">
        <v>43</v>
      </c>
      <c r="B53" s="497" t="s">
        <v>227</v>
      </c>
      <c r="C53" s="494">
        <v>2814.9</v>
      </c>
      <c r="D53" s="495">
        <v>2831.3333333333335</v>
      </c>
      <c r="E53" s="495">
        <v>2773.666666666667</v>
      </c>
      <c r="F53" s="495">
        <v>2732.4333333333334</v>
      </c>
      <c r="G53" s="495">
        <v>2674.7666666666669</v>
      </c>
      <c r="H53" s="495">
        <v>2872.5666666666671</v>
      </c>
      <c r="I53" s="495">
        <v>2930.233333333334</v>
      </c>
      <c r="J53" s="495">
        <v>2971.4666666666672</v>
      </c>
      <c r="K53" s="494">
        <v>2889</v>
      </c>
      <c r="L53" s="494">
        <v>2790.1</v>
      </c>
      <c r="M53" s="494">
        <v>4.7566100000000002</v>
      </c>
    </row>
    <row r="54" spans="1:13">
      <c r="A54" s="254">
        <v>44</v>
      </c>
      <c r="B54" s="497" t="s">
        <v>54</v>
      </c>
      <c r="C54" s="494">
        <v>635.6</v>
      </c>
      <c r="D54" s="495">
        <v>639.08333333333337</v>
      </c>
      <c r="E54" s="495">
        <v>623.16666666666674</v>
      </c>
      <c r="F54" s="495">
        <v>610.73333333333335</v>
      </c>
      <c r="G54" s="495">
        <v>594.81666666666672</v>
      </c>
      <c r="H54" s="495">
        <v>651.51666666666677</v>
      </c>
      <c r="I54" s="495">
        <v>667.43333333333351</v>
      </c>
      <c r="J54" s="495">
        <v>679.86666666666679</v>
      </c>
      <c r="K54" s="494">
        <v>655</v>
      </c>
      <c r="L54" s="494">
        <v>626.65</v>
      </c>
      <c r="M54" s="494">
        <v>146.49540999999999</v>
      </c>
    </row>
    <row r="55" spans="1:13">
      <c r="A55" s="254">
        <v>45</v>
      </c>
      <c r="B55" s="497" t="s">
        <v>303</v>
      </c>
      <c r="C55" s="494">
        <v>1940.4</v>
      </c>
      <c r="D55" s="495">
        <v>1969.0666666666666</v>
      </c>
      <c r="E55" s="495">
        <v>1893.5833333333333</v>
      </c>
      <c r="F55" s="495">
        <v>1846.7666666666667</v>
      </c>
      <c r="G55" s="495">
        <v>1771.2833333333333</v>
      </c>
      <c r="H55" s="495">
        <v>2015.8833333333332</v>
      </c>
      <c r="I55" s="495">
        <v>2091.3666666666668</v>
      </c>
      <c r="J55" s="495">
        <v>2138.1833333333334</v>
      </c>
      <c r="K55" s="494">
        <v>2044.55</v>
      </c>
      <c r="L55" s="494">
        <v>1922.25</v>
      </c>
      <c r="M55" s="494">
        <v>0.35283999999999999</v>
      </c>
    </row>
    <row r="56" spans="1:13">
      <c r="A56" s="254">
        <v>46</v>
      </c>
      <c r="B56" s="497" t="s">
        <v>304</v>
      </c>
      <c r="C56" s="494">
        <v>1169.6500000000001</v>
      </c>
      <c r="D56" s="495">
        <v>1187.3166666666666</v>
      </c>
      <c r="E56" s="495">
        <v>1137.8833333333332</v>
      </c>
      <c r="F56" s="495">
        <v>1106.1166666666666</v>
      </c>
      <c r="G56" s="495">
        <v>1056.6833333333332</v>
      </c>
      <c r="H56" s="495">
        <v>1219.0833333333333</v>
      </c>
      <c r="I56" s="495">
        <v>1268.5166666666667</v>
      </c>
      <c r="J56" s="495">
        <v>1300.2833333333333</v>
      </c>
      <c r="K56" s="494">
        <v>1236.75</v>
      </c>
      <c r="L56" s="494">
        <v>1155.55</v>
      </c>
      <c r="M56" s="494">
        <v>4.5709600000000004</v>
      </c>
    </row>
    <row r="57" spans="1:13">
      <c r="A57" s="254">
        <v>47</v>
      </c>
      <c r="B57" s="497" t="s">
        <v>305</v>
      </c>
      <c r="C57" s="494">
        <v>575.29999999999995</v>
      </c>
      <c r="D57" s="495">
        <v>580.48333333333323</v>
      </c>
      <c r="E57" s="495">
        <v>565.31666666666649</v>
      </c>
      <c r="F57" s="495">
        <v>555.33333333333326</v>
      </c>
      <c r="G57" s="495">
        <v>540.16666666666652</v>
      </c>
      <c r="H57" s="495">
        <v>590.46666666666647</v>
      </c>
      <c r="I57" s="495">
        <v>605.63333333333321</v>
      </c>
      <c r="J57" s="495">
        <v>615.61666666666645</v>
      </c>
      <c r="K57" s="494">
        <v>595.65</v>
      </c>
      <c r="L57" s="494">
        <v>570.5</v>
      </c>
      <c r="M57" s="494">
        <v>3.9643999999999999</v>
      </c>
    </row>
    <row r="58" spans="1:13">
      <c r="A58" s="254">
        <v>48</v>
      </c>
      <c r="B58" s="497" t="s">
        <v>55</v>
      </c>
      <c r="C58" s="494">
        <v>3541</v>
      </c>
      <c r="D58" s="495">
        <v>3540.0166666666664</v>
      </c>
      <c r="E58" s="495">
        <v>3481.0333333333328</v>
      </c>
      <c r="F58" s="495">
        <v>3421.0666666666666</v>
      </c>
      <c r="G58" s="495">
        <v>3362.083333333333</v>
      </c>
      <c r="H58" s="495">
        <v>3599.9833333333327</v>
      </c>
      <c r="I58" s="495">
        <v>3658.9666666666662</v>
      </c>
      <c r="J58" s="495">
        <v>3718.9333333333325</v>
      </c>
      <c r="K58" s="494">
        <v>3599</v>
      </c>
      <c r="L58" s="494">
        <v>3480.05</v>
      </c>
      <c r="M58" s="494">
        <v>7.2423000000000002</v>
      </c>
    </row>
    <row r="59" spans="1:13">
      <c r="A59" s="254">
        <v>49</v>
      </c>
      <c r="B59" s="497" t="s">
        <v>306</v>
      </c>
      <c r="C59" s="494">
        <v>269.95</v>
      </c>
      <c r="D59" s="495">
        <v>272.53333333333336</v>
      </c>
      <c r="E59" s="495">
        <v>265.06666666666672</v>
      </c>
      <c r="F59" s="495">
        <v>260.18333333333334</v>
      </c>
      <c r="G59" s="495">
        <v>252.7166666666667</v>
      </c>
      <c r="H59" s="495">
        <v>277.41666666666674</v>
      </c>
      <c r="I59" s="495">
        <v>284.88333333333333</v>
      </c>
      <c r="J59" s="495">
        <v>289.76666666666677</v>
      </c>
      <c r="K59" s="494">
        <v>280</v>
      </c>
      <c r="L59" s="494">
        <v>267.64999999999998</v>
      </c>
      <c r="M59" s="494">
        <v>11.07938</v>
      </c>
    </row>
    <row r="60" spans="1:13" ht="12" customHeight="1">
      <c r="A60" s="254">
        <v>50</v>
      </c>
      <c r="B60" s="497" t="s">
        <v>307</v>
      </c>
      <c r="C60" s="494">
        <v>1049.25</v>
      </c>
      <c r="D60" s="495">
        <v>1044.7333333333333</v>
      </c>
      <c r="E60" s="495">
        <v>1019.4666666666667</v>
      </c>
      <c r="F60" s="495">
        <v>989.68333333333339</v>
      </c>
      <c r="G60" s="495">
        <v>964.41666666666674</v>
      </c>
      <c r="H60" s="495">
        <v>1074.5166666666667</v>
      </c>
      <c r="I60" s="495">
        <v>1099.7833333333335</v>
      </c>
      <c r="J60" s="495">
        <v>1129.5666666666666</v>
      </c>
      <c r="K60" s="494">
        <v>1070</v>
      </c>
      <c r="L60" s="494">
        <v>1014.95</v>
      </c>
      <c r="M60" s="494">
        <v>1.4682299999999999</v>
      </c>
    </row>
    <row r="61" spans="1:13">
      <c r="A61" s="254">
        <v>51</v>
      </c>
      <c r="B61" s="497" t="s">
        <v>58</v>
      </c>
      <c r="C61" s="494">
        <v>4511</v>
      </c>
      <c r="D61" s="495">
        <v>4550.333333333333</v>
      </c>
      <c r="E61" s="495">
        <v>4360.6666666666661</v>
      </c>
      <c r="F61" s="495">
        <v>4210.333333333333</v>
      </c>
      <c r="G61" s="495">
        <v>4020.6666666666661</v>
      </c>
      <c r="H61" s="495">
        <v>4700.6666666666661</v>
      </c>
      <c r="I61" s="495">
        <v>4890.3333333333321</v>
      </c>
      <c r="J61" s="495">
        <v>5040.6666666666661</v>
      </c>
      <c r="K61" s="494">
        <v>4740</v>
      </c>
      <c r="L61" s="494">
        <v>4400</v>
      </c>
      <c r="M61" s="494">
        <v>45.000459999999997</v>
      </c>
    </row>
    <row r="62" spans="1:13">
      <c r="A62" s="254">
        <v>52</v>
      </c>
      <c r="B62" s="497" t="s">
        <v>57</v>
      </c>
      <c r="C62" s="494">
        <v>9163.15</v>
      </c>
      <c r="D62" s="495">
        <v>9219.5999999999985</v>
      </c>
      <c r="E62" s="495">
        <v>8979.3999999999978</v>
      </c>
      <c r="F62" s="495">
        <v>8795.65</v>
      </c>
      <c r="G62" s="495">
        <v>8555.4499999999989</v>
      </c>
      <c r="H62" s="495">
        <v>9403.3499999999967</v>
      </c>
      <c r="I62" s="495">
        <v>9643.5499999999975</v>
      </c>
      <c r="J62" s="495">
        <v>9827.2999999999956</v>
      </c>
      <c r="K62" s="494">
        <v>9459.7999999999993</v>
      </c>
      <c r="L62" s="494">
        <v>9035.85</v>
      </c>
      <c r="M62" s="494">
        <v>5.6683599999999998</v>
      </c>
    </row>
    <row r="63" spans="1:13">
      <c r="A63" s="254">
        <v>53</v>
      </c>
      <c r="B63" s="497" t="s">
        <v>228</v>
      </c>
      <c r="C63" s="494">
        <v>3279.95</v>
      </c>
      <c r="D63" s="495">
        <v>3290.6499999999996</v>
      </c>
      <c r="E63" s="495">
        <v>3214.4499999999994</v>
      </c>
      <c r="F63" s="495">
        <v>3148.95</v>
      </c>
      <c r="G63" s="495">
        <v>3072.7499999999995</v>
      </c>
      <c r="H63" s="495">
        <v>3356.1499999999992</v>
      </c>
      <c r="I63" s="495">
        <v>3432.35</v>
      </c>
      <c r="J63" s="495">
        <v>3497.849999999999</v>
      </c>
      <c r="K63" s="494">
        <v>3366.85</v>
      </c>
      <c r="L63" s="494">
        <v>3225.15</v>
      </c>
      <c r="M63" s="494">
        <v>0.38913999999999999</v>
      </c>
    </row>
    <row r="64" spans="1:13">
      <c r="A64" s="254">
        <v>54</v>
      </c>
      <c r="B64" s="497" t="s">
        <v>59</v>
      </c>
      <c r="C64" s="494">
        <v>1606.2</v>
      </c>
      <c r="D64" s="495">
        <v>1598.6166666666668</v>
      </c>
      <c r="E64" s="495">
        <v>1559.5833333333335</v>
      </c>
      <c r="F64" s="495">
        <v>1512.9666666666667</v>
      </c>
      <c r="G64" s="495">
        <v>1473.9333333333334</v>
      </c>
      <c r="H64" s="495">
        <v>1645.2333333333336</v>
      </c>
      <c r="I64" s="495">
        <v>1684.2666666666669</v>
      </c>
      <c r="J64" s="495">
        <v>1730.8833333333337</v>
      </c>
      <c r="K64" s="494">
        <v>1637.65</v>
      </c>
      <c r="L64" s="494">
        <v>1552</v>
      </c>
      <c r="M64" s="494">
        <v>7.9322699999999999</v>
      </c>
    </row>
    <row r="65" spans="1:13">
      <c r="A65" s="254">
        <v>55</v>
      </c>
      <c r="B65" s="497" t="s">
        <v>308</v>
      </c>
      <c r="C65" s="494">
        <v>120.95</v>
      </c>
      <c r="D65" s="495">
        <v>122.95</v>
      </c>
      <c r="E65" s="495">
        <v>118</v>
      </c>
      <c r="F65" s="495">
        <v>115.05</v>
      </c>
      <c r="G65" s="495">
        <v>110.1</v>
      </c>
      <c r="H65" s="495">
        <v>125.9</v>
      </c>
      <c r="I65" s="495">
        <v>130.85000000000002</v>
      </c>
      <c r="J65" s="495">
        <v>133.80000000000001</v>
      </c>
      <c r="K65" s="494">
        <v>127.9</v>
      </c>
      <c r="L65" s="494">
        <v>120</v>
      </c>
      <c r="M65" s="494">
        <v>5.9142000000000001</v>
      </c>
    </row>
    <row r="66" spans="1:13">
      <c r="A66" s="254">
        <v>56</v>
      </c>
      <c r="B66" s="497" t="s">
        <v>309</v>
      </c>
      <c r="C66" s="494">
        <v>226.95</v>
      </c>
      <c r="D66" s="495">
        <v>229.5</v>
      </c>
      <c r="E66" s="495">
        <v>219.65</v>
      </c>
      <c r="F66" s="495">
        <v>212.35</v>
      </c>
      <c r="G66" s="495">
        <v>202.5</v>
      </c>
      <c r="H66" s="495">
        <v>236.8</v>
      </c>
      <c r="I66" s="495">
        <v>246.65000000000003</v>
      </c>
      <c r="J66" s="495">
        <v>253.95000000000002</v>
      </c>
      <c r="K66" s="494">
        <v>239.35</v>
      </c>
      <c r="L66" s="494">
        <v>222.2</v>
      </c>
      <c r="M66" s="494">
        <v>33.213169999999998</v>
      </c>
    </row>
    <row r="67" spans="1:13">
      <c r="A67" s="254">
        <v>57</v>
      </c>
      <c r="B67" s="497" t="s">
        <v>229</v>
      </c>
      <c r="C67" s="494">
        <v>327.55</v>
      </c>
      <c r="D67" s="495">
        <v>331.63333333333338</v>
      </c>
      <c r="E67" s="495">
        <v>313.36666666666679</v>
      </c>
      <c r="F67" s="495">
        <v>299.18333333333339</v>
      </c>
      <c r="G67" s="495">
        <v>280.9166666666668</v>
      </c>
      <c r="H67" s="495">
        <v>345.81666666666678</v>
      </c>
      <c r="I67" s="495">
        <v>364.08333333333331</v>
      </c>
      <c r="J67" s="495">
        <v>378.26666666666677</v>
      </c>
      <c r="K67" s="494">
        <v>349.9</v>
      </c>
      <c r="L67" s="494">
        <v>317.45</v>
      </c>
      <c r="M67" s="494">
        <v>104.76624</v>
      </c>
    </row>
    <row r="68" spans="1:13">
      <c r="A68" s="254">
        <v>58</v>
      </c>
      <c r="B68" s="497" t="s">
        <v>60</v>
      </c>
      <c r="C68" s="494">
        <v>66.099999999999994</v>
      </c>
      <c r="D68" s="495">
        <v>67.11666666666666</v>
      </c>
      <c r="E68" s="495">
        <v>62.23333333333332</v>
      </c>
      <c r="F68" s="495">
        <v>58.36666666666666</v>
      </c>
      <c r="G68" s="495">
        <v>53.48333333333332</v>
      </c>
      <c r="H68" s="495">
        <v>70.98333333333332</v>
      </c>
      <c r="I68" s="495">
        <v>75.866666666666674</v>
      </c>
      <c r="J68" s="495">
        <v>79.73333333333332</v>
      </c>
      <c r="K68" s="494">
        <v>72</v>
      </c>
      <c r="L68" s="494">
        <v>63.25</v>
      </c>
      <c r="M68" s="494">
        <v>770.84142999999995</v>
      </c>
    </row>
    <row r="69" spans="1:13">
      <c r="A69" s="254">
        <v>59</v>
      </c>
      <c r="B69" s="497" t="s">
        <v>61</v>
      </c>
      <c r="C69" s="494">
        <v>66.650000000000006</v>
      </c>
      <c r="D69" s="495">
        <v>67.38333333333334</v>
      </c>
      <c r="E69" s="495">
        <v>62.916666666666686</v>
      </c>
      <c r="F69" s="495">
        <v>59.183333333333344</v>
      </c>
      <c r="G69" s="495">
        <v>54.71666666666669</v>
      </c>
      <c r="H69" s="495">
        <v>71.116666666666674</v>
      </c>
      <c r="I69" s="495">
        <v>75.583333333333343</v>
      </c>
      <c r="J69" s="495">
        <v>79.316666666666677</v>
      </c>
      <c r="K69" s="494">
        <v>71.849999999999994</v>
      </c>
      <c r="L69" s="494">
        <v>63.65</v>
      </c>
      <c r="M69" s="494">
        <v>142.00290000000001</v>
      </c>
    </row>
    <row r="70" spans="1:13">
      <c r="A70" s="254">
        <v>60</v>
      </c>
      <c r="B70" s="497" t="s">
        <v>310</v>
      </c>
      <c r="C70" s="494">
        <v>22.85</v>
      </c>
      <c r="D70" s="495">
        <v>23.133333333333336</v>
      </c>
      <c r="E70" s="495">
        <v>22.016666666666673</v>
      </c>
      <c r="F70" s="495">
        <v>21.183333333333337</v>
      </c>
      <c r="G70" s="495">
        <v>20.066666666666674</v>
      </c>
      <c r="H70" s="495">
        <v>23.966666666666672</v>
      </c>
      <c r="I70" s="495">
        <v>25.083333333333339</v>
      </c>
      <c r="J70" s="495">
        <v>25.916666666666671</v>
      </c>
      <c r="K70" s="494">
        <v>24.25</v>
      </c>
      <c r="L70" s="494">
        <v>22.3</v>
      </c>
      <c r="M70" s="494">
        <v>274.36858000000001</v>
      </c>
    </row>
    <row r="71" spans="1:13">
      <c r="A71" s="254">
        <v>61</v>
      </c>
      <c r="B71" s="497" t="s">
        <v>62</v>
      </c>
      <c r="C71" s="494">
        <v>1305.9000000000001</v>
      </c>
      <c r="D71" s="495">
        <v>1329.6166666666668</v>
      </c>
      <c r="E71" s="495">
        <v>1274.2833333333335</v>
      </c>
      <c r="F71" s="495">
        <v>1242.6666666666667</v>
      </c>
      <c r="G71" s="495">
        <v>1187.3333333333335</v>
      </c>
      <c r="H71" s="495">
        <v>1361.2333333333336</v>
      </c>
      <c r="I71" s="495">
        <v>1416.5666666666666</v>
      </c>
      <c r="J71" s="495">
        <v>1448.1833333333336</v>
      </c>
      <c r="K71" s="494">
        <v>1384.95</v>
      </c>
      <c r="L71" s="494">
        <v>1298</v>
      </c>
      <c r="M71" s="494">
        <v>8.2402999999999995</v>
      </c>
    </row>
    <row r="72" spans="1:13">
      <c r="A72" s="254">
        <v>62</v>
      </c>
      <c r="B72" s="497" t="s">
        <v>311</v>
      </c>
      <c r="C72" s="494">
        <v>5114.6499999999996</v>
      </c>
      <c r="D72" s="495">
        <v>5144.2499999999991</v>
      </c>
      <c r="E72" s="495">
        <v>5040.5499999999984</v>
      </c>
      <c r="F72" s="495">
        <v>4966.4499999999989</v>
      </c>
      <c r="G72" s="495">
        <v>4862.7499999999982</v>
      </c>
      <c r="H72" s="495">
        <v>5218.3499999999985</v>
      </c>
      <c r="I72" s="495">
        <v>5322.0499999999993</v>
      </c>
      <c r="J72" s="495">
        <v>5396.1499999999987</v>
      </c>
      <c r="K72" s="494">
        <v>5247.95</v>
      </c>
      <c r="L72" s="494">
        <v>5070.1499999999996</v>
      </c>
      <c r="M72" s="494">
        <v>0.14910999999999999</v>
      </c>
    </row>
    <row r="73" spans="1:13">
      <c r="A73" s="254">
        <v>63</v>
      </c>
      <c r="B73" s="497" t="s">
        <v>65</v>
      </c>
      <c r="C73" s="494">
        <v>728.2</v>
      </c>
      <c r="D73" s="495">
        <v>729.61666666666667</v>
      </c>
      <c r="E73" s="495">
        <v>712.33333333333337</v>
      </c>
      <c r="F73" s="495">
        <v>696.4666666666667</v>
      </c>
      <c r="G73" s="495">
        <v>679.18333333333339</v>
      </c>
      <c r="H73" s="495">
        <v>745.48333333333335</v>
      </c>
      <c r="I73" s="495">
        <v>762.76666666666665</v>
      </c>
      <c r="J73" s="495">
        <v>778.63333333333333</v>
      </c>
      <c r="K73" s="494">
        <v>746.9</v>
      </c>
      <c r="L73" s="494">
        <v>713.75</v>
      </c>
      <c r="M73" s="494">
        <v>6.59253</v>
      </c>
    </row>
    <row r="74" spans="1:13">
      <c r="A74" s="254">
        <v>64</v>
      </c>
      <c r="B74" s="497" t="s">
        <v>312</v>
      </c>
      <c r="C74" s="494">
        <v>333.85</v>
      </c>
      <c r="D74" s="495">
        <v>333.11666666666667</v>
      </c>
      <c r="E74" s="495">
        <v>326.23333333333335</v>
      </c>
      <c r="F74" s="495">
        <v>318.61666666666667</v>
      </c>
      <c r="G74" s="495">
        <v>311.73333333333335</v>
      </c>
      <c r="H74" s="495">
        <v>340.73333333333335</v>
      </c>
      <c r="I74" s="495">
        <v>347.61666666666667</v>
      </c>
      <c r="J74" s="495">
        <v>355.23333333333335</v>
      </c>
      <c r="K74" s="494">
        <v>340</v>
      </c>
      <c r="L74" s="494">
        <v>325.5</v>
      </c>
      <c r="M74" s="494">
        <v>2.5832799999999998</v>
      </c>
    </row>
    <row r="75" spans="1:13">
      <c r="A75" s="254">
        <v>65</v>
      </c>
      <c r="B75" s="497" t="s">
        <v>64</v>
      </c>
      <c r="C75" s="494">
        <v>121.9</v>
      </c>
      <c r="D75" s="495">
        <v>123.63333333333333</v>
      </c>
      <c r="E75" s="495">
        <v>118.76666666666665</v>
      </c>
      <c r="F75" s="495">
        <v>115.63333333333333</v>
      </c>
      <c r="G75" s="495">
        <v>110.76666666666665</v>
      </c>
      <c r="H75" s="495">
        <v>126.76666666666665</v>
      </c>
      <c r="I75" s="495">
        <v>131.63333333333333</v>
      </c>
      <c r="J75" s="495">
        <v>134.76666666666665</v>
      </c>
      <c r="K75" s="494">
        <v>128.5</v>
      </c>
      <c r="L75" s="494">
        <v>120.5</v>
      </c>
      <c r="M75" s="494">
        <v>118.33034000000001</v>
      </c>
    </row>
    <row r="76" spans="1:13" s="13" customFormat="1">
      <c r="A76" s="254">
        <v>66</v>
      </c>
      <c r="B76" s="497" t="s">
        <v>66</v>
      </c>
      <c r="C76" s="494">
        <v>581</v>
      </c>
      <c r="D76" s="495">
        <v>585.1</v>
      </c>
      <c r="E76" s="495">
        <v>570.20000000000005</v>
      </c>
      <c r="F76" s="495">
        <v>559.4</v>
      </c>
      <c r="G76" s="495">
        <v>544.5</v>
      </c>
      <c r="H76" s="495">
        <v>595.90000000000009</v>
      </c>
      <c r="I76" s="495">
        <v>610.79999999999995</v>
      </c>
      <c r="J76" s="495">
        <v>621.60000000000014</v>
      </c>
      <c r="K76" s="494">
        <v>600</v>
      </c>
      <c r="L76" s="494">
        <v>574.29999999999995</v>
      </c>
      <c r="M76" s="494">
        <v>15.34224</v>
      </c>
    </row>
    <row r="77" spans="1:13" s="13" customFormat="1">
      <c r="A77" s="254">
        <v>67</v>
      </c>
      <c r="B77" s="497" t="s">
        <v>69</v>
      </c>
      <c r="C77" s="494">
        <v>45.05</v>
      </c>
      <c r="D77" s="495">
        <v>46.449999999999996</v>
      </c>
      <c r="E77" s="495">
        <v>42.899999999999991</v>
      </c>
      <c r="F77" s="495">
        <v>40.749999999999993</v>
      </c>
      <c r="G77" s="495">
        <v>37.199999999999989</v>
      </c>
      <c r="H77" s="495">
        <v>48.599999999999994</v>
      </c>
      <c r="I77" s="495">
        <v>52.149999999999991</v>
      </c>
      <c r="J77" s="495">
        <v>54.3</v>
      </c>
      <c r="K77" s="494">
        <v>50</v>
      </c>
      <c r="L77" s="494">
        <v>44.3</v>
      </c>
      <c r="M77" s="494">
        <v>876.01427999999999</v>
      </c>
    </row>
    <row r="78" spans="1:13" s="13" customFormat="1">
      <c r="A78" s="254">
        <v>68</v>
      </c>
      <c r="B78" s="497" t="s">
        <v>73</v>
      </c>
      <c r="C78" s="494">
        <v>403.95</v>
      </c>
      <c r="D78" s="495">
        <v>408.45</v>
      </c>
      <c r="E78" s="495">
        <v>397.5</v>
      </c>
      <c r="F78" s="495">
        <v>391.05</v>
      </c>
      <c r="G78" s="495">
        <v>380.1</v>
      </c>
      <c r="H78" s="495">
        <v>414.9</v>
      </c>
      <c r="I78" s="495">
        <v>425.84999999999991</v>
      </c>
      <c r="J78" s="495">
        <v>432.29999999999995</v>
      </c>
      <c r="K78" s="494">
        <v>419.4</v>
      </c>
      <c r="L78" s="494">
        <v>402</v>
      </c>
      <c r="M78" s="494">
        <v>61.840470000000003</v>
      </c>
    </row>
    <row r="79" spans="1:13" s="13" customFormat="1">
      <c r="A79" s="254">
        <v>69</v>
      </c>
      <c r="B79" s="497" t="s">
        <v>739</v>
      </c>
      <c r="C79" s="494">
        <v>9666.6</v>
      </c>
      <c r="D79" s="495">
        <v>9783.9</v>
      </c>
      <c r="E79" s="495">
        <v>9317.7999999999993</v>
      </c>
      <c r="F79" s="495">
        <v>8969</v>
      </c>
      <c r="G79" s="495">
        <v>8502.9</v>
      </c>
      <c r="H79" s="495">
        <v>10132.699999999999</v>
      </c>
      <c r="I79" s="495">
        <v>10598.800000000001</v>
      </c>
      <c r="J79" s="495">
        <v>10947.599999999999</v>
      </c>
      <c r="K79" s="494">
        <v>10250</v>
      </c>
      <c r="L79" s="494">
        <v>9435.1</v>
      </c>
      <c r="M79" s="494">
        <v>4.0660000000000002E-2</v>
      </c>
    </row>
    <row r="80" spans="1:13" s="13" customFormat="1">
      <c r="A80" s="254">
        <v>70</v>
      </c>
      <c r="B80" s="497" t="s">
        <v>68</v>
      </c>
      <c r="C80" s="494">
        <v>522.45000000000005</v>
      </c>
      <c r="D80" s="495">
        <v>526.6</v>
      </c>
      <c r="E80" s="495">
        <v>514.35</v>
      </c>
      <c r="F80" s="495">
        <v>506.25</v>
      </c>
      <c r="G80" s="495">
        <v>494</v>
      </c>
      <c r="H80" s="495">
        <v>534.70000000000005</v>
      </c>
      <c r="I80" s="495">
        <v>546.95000000000005</v>
      </c>
      <c r="J80" s="495">
        <v>555.05000000000007</v>
      </c>
      <c r="K80" s="494">
        <v>538.85</v>
      </c>
      <c r="L80" s="494">
        <v>518.5</v>
      </c>
      <c r="M80" s="494">
        <v>96.878460000000004</v>
      </c>
    </row>
    <row r="81" spans="1:13" s="13" customFormat="1">
      <c r="A81" s="254">
        <v>71</v>
      </c>
      <c r="B81" s="497" t="s">
        <v>70</v>
      </c>
      <c r="C81" s="494">
        <v>404.3</v>
      </c>
      <c r="D81" s="495">
        <v>408.59999999999997</v>
      </c>
      <c r="E81" s="495">
        <v>396.69999999999993</v>
      </c>
      <c r="F81" s="495">
        <v>389.09999999999997</v>
      </c>
      <c r="G81" s="495">
        <v>377.19999999999993</v>
      </c>
      <c r="H81" s="495">
        <v>416.19999999999993</v>
      </c>
      <c r="I81" s="495">
        <v>428.09999999999991</v>
      </c>
      <c r="J81" s="495">
        <v>435.69999999999993</v>
      </c>
      <c r="K81" s="494">
        <v>420.5</v>
      </c>
      <c r="L81" s="494">
        <v>401</v>
      </c>
      <c r="M81" s="494">
        <v>35.994300000000003</v>
      </c>
    </row>
    <row r="82" spans="1:13" s="13" customFormat="1">
      <c r="A82" s="254">
        <v>72</v>
      </c>
      <c r="B82" s="497" t="s">
        <v>313</v>
      </c>
      <c r="C82" s="494">
        <v>922.1</v>
      </c>
      <c r="D82" s="495">
        <v>936.41666666666663</v>
      </c>
      <c r="E82" s="495">
        <v>896.83333333333326</v>
      </c>
      <c r="F82" s="495">
        <v>871.56666666666661</v>
      </c>
      <c r="G82" s="495">
        <v>831.98333333333323</v>
      </c>
      <c r="H82" s="495">
        <v>961.68333333333328</v>
      </c>
      <c r="I82" s="495">
        <v>1001.2666666666665</v>
      </c>
      <c r="J82" s="495">
        <v>1026.5333333333333</v>
      </c>
      <c r="K82" s="494">
        <v>976</v>
      </c>
      <c r="L82" s="494">
        <v>911.15</v>
      </c>
      <c r="M82" s="494">
        <v>2.01186</v>
      </c>
    </row>
    <row r="83" spans="1:13" s="13" customFormat="1">
      <c r="A83" s="254">
        <v>73</v>
      </c>
      <c r="B83" s="497" t="s">
        <v>314</v>
      </c>
      <c r="C83" s="494">
        <v>256.85000000000002</v>
      </c>
      <c r="D83" s="495">
        <v>259.13333333333338</v>
      </c>
      <c r="E83" s="495">
        <v>249.91666666666674</v>
      </c>
      <c r="F83" s="495">
        <v>242.98333333333335</v>
      </c>
      <c r="G83" s="495">
        <v>233.76666666666671</v>
      </c>
      <c r="H83" s="495">
        <v>266.06666666666678</v>
      </c>
      <c r="I83" s="495">
        <v>275.28333333333336</v>
      </c>
      <c r="J83" s="495">
        <v>282.21666666666681</v>
      </c>
      <c r="K83" s="494">
        <v>268.35000000000002</v>
      </c>
      <c r="L83" s="494">
        <v>252.2</v>
      </c>
      <c r="M83" s="494">
        <v>12.714549999999999</v>
      </c>
    </row>
    <row r="84" spans="1:13" s="13" customFormat="1">
      <c r="A84" s="254">
        <v>74</v>
      </c>
      <c r="B84" s="497" t="s">
        <v>315</v>
      </c>
      <c r="C84" s="494">
        <v>96</v>
      </c>
      <c r="D84" s="495">
        <v>97.333333333333329</v>
      </c>
      <c r="E84" s="495">
        <v>92.666666666666657</v>
      </c>
      <c r="F84" s="495">
        <v>89.333333333333329</v>
      </c>
      <c r="G84" s="495">
        <v>84.666666666666657</v>
      </c>
      <c r="H84" s="495">
        <v>100.66666666666666</v>
      </c>
      <c r="I84" s="495">
        <v>105.33333333333331</v>
      </c>
      <c r="J84" s="495">
        <v>108.66666666666666</v>
      </c>
      <c r="K84" s="494">
        <v>102</v>
      </c>
      <c r="L84" s="494">
        <v>94</v>
      </c>
      <c r="M84" s="494">
        <v>3.38334</v>
      </c>
    </row>
    <row r="85" spans="1:13" s="13" customFormat="1">
      <c r="A85" s="254">
        <v>75</v>
      </c>
      <c r="B85" s="497" t="s">
        <v>316</v>
      </c>
      <c r="C85" s="494">
        <v>5234.1000000000004</v>
      </c>
      <c r="D85" s="495">
        <v>5234.6833333333334</v>
      </c>
      <c r="E85" s="495">
        <v>5120.416666666667</v>
      </c>
      <c r="F85" s="495">
        <v>5006.7333333333336</v>
      </c>
      <c r="G85" s="495">
        <v>4892.4666666666672</v>
      </c>
      <c r="H85" s="495">
        <v>5348.3666666666668</v>
      </c>
      <c r="I85" s="495">
        <v>5462.6333333333332</v>
      </c>
      <c r="J85" s="495">
        <v>5576.3166666666666</v>
      </c>
      <c r="K85" s="494">
        <v>5348.95</v>
      </c>
      <c r="L85" s="494">
        <v>5121</v>
      </c>
      <c r="M85" s="494">
        <v>0.26247999999999999</v>
      </c>
    </row>
    <row r="86" spans="1:13" s="13" customFormat="1">
      <c r="A86" s="254">
        <v>76</v>
      </c>
      <c r="B86" s="497" t="s">
        <v>317</v>
      </c>
      <c r="C86" s="494">
        <v>867.9</v>
      </c>
      <c r="D86" s="495">
        <v>875.69999999999993</v>
      </c>
      <c r="E86" s="495">
        <v>839.24999999999989</v>
      </c>
      <c r="F86" s="495">
        <v>810.59999999999991</v>
      </c>
      <c r="G86" s="495">
        <v>774.14999999999986</v>
      </c>
      <c r="H86" s="495">
        <v>904.34999999999991</v>
      </c>
      <c r="I86" s="495">
        <v>940.8</v>
      </c>
      <c r="J86" s="495">
        <v>969.44999999999993</v>
      </c>
      <c r="K86" s="494">
        <v>912.15</v>
      </c>
      <c r="L86" s="494">
        <v>847.05</v>
      </c>
      <c r="M86" s="494">
        <v>1.53284</v>
      </c>
    </row>
    <row r="87" spans="1:13" s="13" customFormat="1">
      <c r="A87" s="254">
        <v>77</v>
      </c>
      <c r="B87" s="497" t="s">
        <v>230</v>
      </c>
      <c r="C87" s="494">
        <v>1185.45</v>
      </c>
      <c r="D87" s="495">
        <v>1203.6500000000001</v>
      </c>
      <c r="E87" s="495">
        <v>1157.4000000000001</v>
      </c>
      <c r="F87" s="495">
        <v>1129.3499999999999</v>
      </c>
      <c r="G87" s="495">
        <v>1083.0999999999999</v>
      </c>
      <c r="H87" s="495">
        <v>1231.7000000000003</v>
      </c>
      <c r="I87" s="495">
        <v>1277.9500000000003</v>
      </c>
      <c r="J87" s="495">
        <v>1306.0000000000005</v>
      </c>
      <c r="K87" s="494">
        <v>1249.9000000000001</v>
      </c>
      <c r="L87" s="494">
        <v>1175.5999999999999</v>
      </c>
      <c r="M87" s="494">
        <v>0.95494000000000001</v>
      </c>
    </row>
    <row r="88" spans="1:13" s="13" customFormat="1">
      <c r="A88" s="254">
        <v>78</v>
      </c>
      <c r="B88" s="497" t="s">
        <v>318</v>
      </c>
      <c r="C88" s="494">
        <v>68.2</v>
      </c>
      <c r="D88" s="495">
        <v>69.066666666666663</v>
      </c>
      <c r="E88" s="495">
        <v>66.383333333333326</v>
      </c>
      <c r="F88" s="495">
        <v>64.566666666666663</v>
      </c>
      <c r="G88" s="495">
        <v>61.883333333333326</v>
      </c>
      <c r="H88" s="495">
        <v>70.883333333333326</v>
      </c>
      <c r="I88" s="495">
        <v>73.566666666666663</v>
      </c>
      <c r="J88" s="495">
        <v>75.383333333333326</v>
      </c>
      <c r="K88" s="494">
        <v>71.75</v>
      </c>
      <c r="L88" s="494">
        <v>67.25</v>
      </c>
      <c r="M88" s="494">
        <v>14.447979999999999</v>
      </c>
    </row>
    <row r="89" spans="1:13" s="13" customFormat="1">
      <c r="A89" s="254">
        <v>79</v>
      </c>
      <c r="B89" s="497" t="s">
        <v>71</v>
      </c>
      <c r="C89" s="494">
        <v>13681.95</v>
      </c>
      <c r="D89" s="495">
        <v>13894.15</v>
      </c>
      <c r="E89" s="495">
        <v>13408.3</v>
      </c>
      <c r="F89" s="495">
        <v>13134.65</v>
      </c>
      <c r="G89" s="495">
        <v>12648.8</v>
      </c>
      <c r="H89" s="495">
        <v>14167.8</v>
      </c>
      <c r="I89" s="495">
        <v>14653.650000000001</v>
      </c>
      <c r="J89" s="495">
        <v>14927.3</v>
      </c>
      <c r="K89" s="494">
        <v>14380</v>
      </c>
      <c r="L89" s="494">
        <v>13620.5</v>
      </c>
      <c r="M89" s="494">
        <v>0.47149000000000002</v>
      </c>
    </row>
    <row r="90" spans="1:13" s="13" customFormat="1">
      <c r="A90" s="254">
        <v>80</v>
      </c>
      <c r="B90" s="497" t="s">
        <v>319</v>
      </c>
      <c r="C90" s="494">
        <v>255.8</v>
      </c>
      <c r="D90" s="495">
        <v>256.66666666666669</v>
      </c>
      <c r="E90" s="495">
        <v>249.38333333333338</v>
      </c>
      <c r="F90" s="495">
        <v>242.9666666666667</v>
      </c>
      <c r="G90" s="495">
        <v>235.68333333333339</v>
      </c>
      <c r="H90" s="495">
        <v>263.08333333333337</v>
      </c>
      <c r="I90" s="495">
        <v>270.36666666666667</v>
      </c>
      <c r="J90" s="495">
        <v>276.78333333333336</v>
      </c>
      <c r="K90" s="494">
        <v>263.95</v>
      </c>
      <c r="L90" s="494">
        <v>250.25</v>
      </c>
      <c r="M90" s="494">
        <v>19.04626</v>
      </c>
    </row>
    <row r="91" spans="1:13" s="13" customFormat="1">
      <c r="A91" s="254">
        <v>81</v>
      </c>
      <c r="B91" s="497" t="s">
        <v>74</v>
      </c>
      <c r="C91" s="494">
        <v>3812.75</v>
      </c>
      <c r="D91" s="495">
        <v>3804.25</v>
      </c>
      <c r="E91" s="495">
        <v>3758.5</v>
      </c>
      <c r="F91" s="495">
        <v>3704.25</v>
      </c>
      <c r="G91" s="495">
        <v>3658.5</v>
      </c>
      <c r="H91" s="495">
        <v>3858.5</v>
      </c>
      <c r="I91" s="495">
        <v>3904.25</v>
      </c>
      <c r="J91" s="495">
        <v>3958.5</v>
      </c>
      <c r="K91" s="494">
        <v>3850</v>
      </c>
      <c r="L91" s="494">
        <v>3750</v>
      </c>
      <c r="M91" s="494">
        <v>11.0891</v>
      </c>
    </row>
    <row r="92" spans="1:13" s="13" customFormat="1">
      <c r="A92" s="254">
        <v>82</v>
      </c>
      <c r="B92" s="497" t="s">
        <v>320</v>
      </c>
      <c r="C92" s="494">
        <v>446.65</v>
      </c>
      <c r="D92" s="495">
        <v>450.7833333333333</v>
      </c>
      <c r="E92" s="495">
        <v>430.66666666666663</v>
      </c>
      <c r="F92" s="495">
        <v>414.68333333333334</v>
      </c>
      <c r="G92" s="495">
        <v>394.56666666666666</v>
      </c>
      <c r="H92" s="495">
        <v>466.76666666666659</v>
      </c>
      <c r="I92" s="495">
        <v>486.88333333333327</v>
      </c>
      <c r="J92" s="495">
        <v>502.86666666666656</v>
      </c>
      <c r="K92" s="494">
        <v>470.9</v>
      </c>
      <c r="L92" s="494">
        <v>434.8</v>
      </c>
      <c r="M92" s="494">
        <v>2.6879</v>
      </c>
    </row>
    <row r="93" spans="1:13" s="13" customFormat="1">
      <c r="A93" s="254">
        <v>83</v>
      </c>
      <c r="B93" s="497" t="s">
        <v>321</v>
      </c>
      <c r="C93" s="494">
        <v>232.7</v>
      </c>
      <c r="D93" s="495">
        <v>235.66666666666666</v>
      </c>
      <c r="E93" s="495">
        <v>226.63333333333333</v>
      </c>
      <c r="F93" s="495">
        <v>220.56666666666666</v>
      </c>
      <c r="G93" s="495">
        <v>211.53333333333333</v>
      </c>
      <c r="H93" s="495">
        <v>241.73333333333332</v>
      </c>
      <c r="I93" s="495">
        <v>250.76666666666668</v>
      </c>
      <c r="J93" s="495">
        <v>256.83333333333331</v>
      </c>
      <c r="K93" s="494">
        <v>244.7</v>
      </c>
      <c r="L93" s="494">
        <v>229.6</v>
      </c>
      <c r="M93" s="494">
        <v>1.8983699999999999</v>
      </c>
    </row>
    <row r="94" spans="1:13" s="13" customFormat="1">
      <c r="A94" s="254">
        <v>84</v>
      </c>
      <c r="B94" s="497" t="s">
        <v>80</v>
      </c>
      <c r="C94" s="494">
        <v>590.15</v>
      </c>
      <c r="D94" s="495">
        <v>595.73333333333323</v>
      </c>
      <c r="E94" s="495">
        <v>582.51666666666642</v>
      </c>
      <c r="F94" s="495">
        <v>574.88333333333321</v>
      </c>
      <c r="G94" s="495">
        <v>561.6666666666664</v>
      </c>
      <c r="H94" s="495">
        <v>603.36666666666645</v>
      </c>
      <c r="I94" s="495">
        <v>616.58333333333337</v>
      </c>
      <c r="J94" s="495">
        <v>624.21666666666647</v>
      </c>
      <c r="K94" s="494">
        <v>608.95000000000005</v>
      </c>
      <c r="L94" s="494">
        <v>588.1</v>
      </c>
      <c r="M94" s="494">
        <v>6.7079399999999998</v>
      </c>
    </row>
    <row r="95" spans="1:13" s="13" customFormat="1">
      <c r="A95" s="254">
        <v>85</v>
      </c>
      <c r="B95" s="497" t="s">
        <v>322</v>
      </c>
      <c r="C95" s="494">
        <v>1812.65</v>
      </c>
      <c r="D95" s="495">
        <v>1806.3</v>
      </c>
      <c r="E95" s="495">
        <v>1765.6</v>
      </c>
      <c r="F95" s="495">
        <v>1718.55</v>
      </c>
      <c r="G95" s="495">
        <v>1677.85</v>
      </c>
      <c r="H95" s="495">
        <v>1853.35</v>
      </c>
      <c r="I95" s="495">
        <v>1894.0500000000002</v>
      </c>
      <c r="J95" s="495">
        <v>1941.1</v>
      </c>
      <c r="K95" s="494">
        <v>1847</v>
      </c>
      <c r="L95" s="494">
        <v>1759.25</v>
      </c>
      <c r="M95" s="494">
        <v>0.23909</v>
      </c>
    </row>
    <row r="96" spans="1:13" s="13" customFormat="1">
      <c r="A96" s="254">
        <v>86</v>
      </c>
      <c r="B96" s="497" t="s">
        <v>783</v>
      </c>
      <c r="C96" s="494">
        <v>253.55</v>
      </c>
      <c r="D96" s="495">
        <v>256.28333333333336</v>
      </c>
      <c r="E96" s="495">
        <v>246.26666666666671</v>
      </c>
      <c r="F96" s="495">
        <v>238.98333333333335</v>
      </c>
      <c r="G96" s="495">
        <v>228.9666666666667</v>
      </c>
      <c r="H96" s="495">
        <v>263.56666666666672</v>
      </c>
      <c r="I96" s="495">
        <v>273.58333333333337</v>
      </c>
      <c r="J96" s="495">
        <v>280.86666666666673</v>
      </c>
      <c r="K96" s="494">
        <v>266.3</v>
      </c>
      <c r="L96" s="494">
        <v>249</v>
      </c>
      <c r="M96" s="494">
        <v>5.9666300000000003</v>
      </c>
    </row>
    <row r="97" spans="1:13" s="13" customFormat="1">
      <c r="A97" s="254">
        <v>87</v>
      </c>
      <c r="B97" s="497" t="s">
        <v>75</v>
      </c>
      <c r="C97" s="494">
        <v>499.7</v>
      </c>
      <c r="D97" s="495">
        <v>508.68333333333339</v>
      </c>
      <c r="E97" s="495">
        <v>485.36666666666679</v>
      </c>
      <c r="F97" s="495">
        <v>471.03333333333342</v>
      </c>
      <c r="G97" s="495">
        <v>447.71666666666681</v>
      </c>
      <c r="H97" s="495">
        <v>523.01666666666677</v>
      </c>
      <c r="I97" s="495">
        <v>546.33333333333337</v>
      </c>
      <c r="J97" s="495">
        <v>560.66666666666674</v>
      </c>
      <c r="K97" s="494">
        <v>532</v>
      </c>
      <c r="L97" s="494">
        <v>494.35</v>
      </c>
      <c r="M97" s="494">
        <v>268.81035000000003</v>
      </c>
    </row>
    <row r="98" spans="1:13" s="13" customFormat="1">
      <c r="A98" s="254">
        <v>88</v>
      </c>
      <c r="B98" s="497" t="s">
        <v>323</v>
      </c>
      <c r="C98" s="494">
        <v>512.15</v>
      </c>
      <c r="D98" s="495">
        <v>517.4666666666667</v>
      </c>
      <c r="E98" s="495">
        <v>488.93333333333339</v>
      </c>
      <c r="F98" s="495">
        <v>465.7166666666667</v>
      </c>
      <c r="G98" s="495">
        <v>437.18333333333339</v>
      </c>
      <c r="H98" s="495">
        <v>540.68333333333339</v>
      </c>
      <c r="I98" s="495">
        <v>569.2166666666667</v>
      </c>
      <c r="J98" s="495">
        <v>592.43333333333339</v>
      </c>
      <c r="K98" s="494">
        <v>546</v>
      </c>
      <c r="L98" s="494">
        <v>494.25</v>
      </c>
      <c r="M98" s="494">
        <v>6.8660199999999998</v>
      </c>
    </row>
    <row r="99" spans="1:13" s="13" customFormat="1">
      <c r="A99" s="254">
        <v>89</v>
      </c>
      <c r="B99" s="497" t="s">
        <v>76</v>
      </c>
      <c r="C99" s="494">
        <v>132.19999999999999</v>
      </c>
      <c r="D99" s="495">
        <v>135.5</v>
      </c>
      <c r="E99" s="495">
        <v>127.05000000000001</v>
      </c>
      <c r="F99" s="495">
        <v>121.9</v>
      </c>
      <c r="G99" s="495">
        <v>113.45000000000002</v>
      </c>
      <c r="H99" s="495">
        <v>140.65</v>
      </c>
      <c r="I99" s="495">
        <v>149.1</v>
      </c>
      <c r="J99" s="495">
        <v>154.25</v>
      </c>
      <c r="K99" s="494">
        <v>143.94999999999999</v>
      </c>
      <c r="L99" s="494">
        <v>130.35</v>
      </c>
      <c r="M99" s="494">
        <v>279.39947000000001</v>
      </c>
    </row>
    <row r="100" spans="1:13" s="13" customFormat="1">
      <c r="A100" s="254">
        <v>90</v>
      </c>
      <c r="B100" s="497" t="s">
        <v>324</v>
      </c>
      <c r="C100" s="494">
        <v>450.55</v>
      </c>
      <c r="D100" s="495">
        <v>457.5333333333333</v>
      </c>
      <c r="E100" s="495">
        <v>441.01666666666659</v>
      </c>
      <c r="F100" s="495">
        <v>431.48333333333329</v>
      </c>
      <c r="G100" s="495">
        <v>414.96666666666658</v>
      </c>
      <c r="H100" s="495">
        <v>467.06666666666661</v>
      </c>
      <c r="I100" s="495">
        <v>483.58333333333326</v>
      </c>
      <c r="J100" s="495">
        <v>493.11666666666662</v>
      </c>
      <c r="K100" s="494">
        <v>474.05</v>
      </c>
      <c r="L100" s="494">
        <v>448</v>
      </c>
      <c r="M100" s="494">
        <v>1.73183</v>
      </c>
    </row>
    <row r="101" spans="1:13">
      <c r="A101" s="254">
        <v>91</v>
      </c>
      <c r="B101" s="497" t="s">
        <v>325</v>
      </c>
      <c r="C101" s="494">
        <v>393.75</v>
      </c>
      <c r="D101" s="495">
        <v>395.05</v>
      </c>
      <c r="E101" s="495">
        <v>391.70000000000005</v>
      </c>
      <c r="F101" s="495">
        <v>389.65000000000003</v>
      </c>
      <c r="G101" s="495">
        <v>386.30000000000007</v>
      </c>
      <c r="H101" s="495">
        <v>397.1</v>
      </c>
      <c r="I101" s="495">
        <v>400.45000000000005</v>
      </c>
      <c r="J101" s="495">
        <v>402.5</v>
      </c>
      <c r="K101" s="494">
        <v>398.4</v>
      </c>
      <c r="L101" s="494">
        <v>393</v>
      </c>
      <c r="M101" s="494">
        <v>1.1736500000000001</v>
      </c>
    </row>
    <row r="102" spans="1:13">
      <c r="A102" s="254">
        <v>92</v>
      </c>
      <c r="B102" s="497" t="s">
        <v>326</v>
      </c>
      <c r="C102" s="494">
        <v>500.75</v>
      </c>
      <c r="D102" s="495">
        <v>504.48333333333335</v>
      </c>
      <c r="E102" s="495">
        <v>491.9666666666667</v>
      </c>
      <c r="F102" s="495">
        <v>483.18333333333334</v>
      </c>
      <c r="G102" s="495">
        <v>470.66666666666669</v>
      </c>
      <c r="H102" s="495">
        <v>513.26666666666665</v>
      </c>
      <c r="I102" s="495">
        <v>525.7833333333333</v>
      </c>
      <c r="J102" s="495">
        <v>534.56666666666672</v>
      </c>
      <c r="K102" s="494">
        <v>517</v>
      </c>
      <c r="L102" s="494">
        <v>495.7</v>
      </c>
      <c r="M102" s="494">
        <v>0.94284999999999997</v>
      </c>
    </row>
    <row r="103" spans="1:13">
      <c r="A103" s="254">
        <v>93</v>
      </c>
      <c r="B103" s="497" t="s">
        <v>77</v>
      </c>
      <c r="C103" s="494">
        <v>122.7</v>
      </c>
      <c r="D103" s="495">
        <v>123.33333333333333</v>
      </c>
      <c r="E103" s="495">
        <v>117.76666666666665</v>
      </c>
      <c r="F103" s="495">
        <v>112.83333333333333</v>
      </c>
      <c r="G103" s="495">
        <v>107.26666666666665</v>
      </c>
      <c r="H103" s="495">
        <v>128.26666666666665</v>
      </c>
      <c r="I103" s="495">
        <v>133.83333333333334</v>
      </c>
      <c r="J103" s="495">
        <v>138.76666666666665</v>
      </c>
      <c r="K103" s="494">
        <v>128.9</v>
      </c>
      <c r="L103" s="494">
        <v>118.4</v>
      </c>
      <c r="M103" s="494">
        <v>14.909219999999999</v>
      </c>
    </row>
    <row r="104" spans="1:13">
      <c r="A104" s="254">
        <v>94</v>
      </c>
      <c r="B104" s="497" t="s">
        <v>327</v>
      </c>
      <c r="C104" s="494">
        <v>1445.75</v>
      </c>
      <c r="D104" s="495">
        <v>1467.1000000000001</v>
      </c>
      <c r="E104" s="495">
        <v>1400.2000000000003</v>
      </c>
      <c r="F104" s="495">
        <v>1354.65</v>
      </c>
      <c r="G104" s="495">
        <v>1287.7500000000002</v>
      </c>
      <c r="H104" s="495">
        <v>1512.6500000000003</v>
      </c>
      <c r="I104" s="495">
        <v>1579.5500000000004</v>
      </c>
      <c r="J104" s="495">
        <v>1625.1000000000004</v>
      </c>
      <c r="K104" s="494">
        <v>1534</v>
      </c>
      <c r="L104" s="494">
        <v>1421.55</v>
      </c>
      <c r="M104" s="494">
        <v>1.76722</v>
      </c>
    </row>
    <row r="105" spans="1:13">
      <c r="A105" s="254">
        <v>95</v>
      </c>
      <c r="B105" s="497" t="s">
        <v>328</v>
      </c>
      <c r="C105" s="494">
        <v>16.899999999999999</v>
      </c>
      <c r="D105" s="495">
        <v>17.466666666666665</v>
      </c>
      <c r="E105" s="495">
        <v>16.083333333333329</v>
      </c>
      <c r="F105" s="495">
        <v>15.266666666666662</v>
      </c>
      <c r="G105" s="495">
        <v>13.883333333333326</v>
      </c>
      <c r="H105" s="495">
        <v>18.283333333333331</v>
      </c>
      <c r="I105" s="495">
        <v>19.666666666666664</v>
      </c>
      <c r="J105" s="495">
        <v>20.483333333333334</v>
      </c>
      <c r="K105" s="494">
        <v>18.850000000000001</v>
      </c>
      <c r="L105" s="494">
        <v>16.649999999999999</v>
      </c>
      <c r="M105" s="494">
        <v>197.86438999999999</v>
      </c>
    </row>
    <row r="106" spans="1:13">
      <c r="A106" s="254">
        <v>96</v>
      </c>
      <c r="B106" s="497" t="s">
        <v>329</v>
      </c>
      <c r="C106" s="494">
        <v>706.15</v>
      </c>
      <c r="D106" s="495">
        <v>712.44999999999993</v>
      </c>
      <c r="E106" s="495">
        <v>684.94999999999982</v>
      </c>
      <c r="F106" s="495">
        <v>663.74999999999989</v>
      </c>
      <c r="G106" s="495">
        <v>636.24999999999977</v>
      </c>
      <c r="H106" s="495">
        <v>733.64999999999986</v>
      </c>
      <c r="I106" s="495">
        <v>761.15000000000009</v>
      </c>
      <c r="J106" s="495">
        <v>782.34999999999991</v>
      </c>
      <c r="K106" s="494">
        <v>739.95</v>
      </c>
      <c r="L106" s="494">
        <v>691.25</v>
      </c>
      <c r="M106" s="494">
        <v>9.8630999999999993</v>
      </c>
    </row>
    <row r="107" spans="1:13">
      <c r="A107" s="254">
        <v>97</v>
      </c>
      <c r="B107" s="497" t="s">
        <v>330</v>
      </c>
      <c r="C107" s="494">
        <v>292.14999999999998</v>
      </c>
      <c r="D107" s="495">
        <v>300.81666666666666</v>
      </c>
      <c r="E107" s="495">
        <v>277.63333333333333</v>
      </c>
      <c r="F107" s="495">
        <v>263.11666666666667</v>
      </c>
      <c r="G107" s="495">
        <v>239.93333333333334</v>
      </c>
      <c r="H107" s="495">
        <v>315.33333333333331</v>
      </c>
      <c r="I107" s="495">
        <v>338.51666666666659</v>
      </c>
      <c r="J107" s="495">
        <v>353.0333333333333</v>
      </c>
      <c r="K107" s="494">
        <v>324</v>
      </c>
      <c r="L107" s="494">
        <v>286.3</v>
      </c>
      <c r="M107" s="494">
        <v>2.1854300000000002</v>
      </c>
    </row>
    <row r="108" spans="1:13">
      <c r="A108" s="254">
        <v>98</v>
      </c>
      <c r="B108" s="497" t="s">
        <v>79</v>
      </c>
      <c r="C108" s="494">
        <v>455.35</v>
      </c>
      <c r="D108" s="495">
        <v>459.35000000000008</v>
      </c>
      <c r="E108" s="495">
        <v>441.60000000000014</v>
      </c>
      <c r="F108" s="495">
        <v>427.85000000000008</v>
      </c>
      <c r="G108" s="495">
        <v>410.10000000000014</v>
      </c>
      <c r="H108" s="495">
        <v>473.10000000000014</v>
      </c>
      <c r="I108" s="495">
        <v>490.85</v>
      </c>
      <c r="J108" s="495">
        <v>504.60000000000014</v>
      </c>
      <c r="K108" s="494">
        <v>477.1</v>
      </c>
      <c r="L108" s="494">
        <v>445.6</v>
      </c>
      <c r="M108" s="494">
        <v>5.9252399999999996</v>
      </c>
    </row>
    <row r="109" spans="1:13">
      <c r="A109" s="254">
        <v>99</v>
      </c>
      <c r="B109" s="497" t="s">
        <v>331</v>
      </c>
      <c r="C109" s="494">
        <v>3757.65</v>
      </c>
      <c r="D109" s="495">
        <v>3752.8333333333335</v>
      </c>
      <c r="E109" s="495">
        <v>3705.666666666667</v>
      </c>
      <c r="F109" s="495">
        <v>3653.6833333333334</v>
      </c>
      <c r="G109" s="495">
        <v>3606.5166666666669</v>
      </c>
      <c r="H109" s="495">
        <v>3804.8166666666671</v>
      </c>
      <c r="I109" s="495">
        <v>3851.983333333334</v>
      </c>
      <c r="J109" s="495">
        <v>3903.9666666666672</v>
      </c>
      <c r="K109" s="494">
        <v>3800</v>
      </c>
      <c r="L109" s="494">
        <v>3700.85</v>
      </c>
      <c r="M109" s="494">
        <v>4.9480000000000003E-2</v>
      </c>
    </row>
    <row r="110" spans="1:13">
      <c r="A110" s="254">
        <v>100</v>
      </c>
      <c r="B110" s="497" t="s">
        <v>332</v>
      </c>
      <c r="C110" s="494">
        <v>137.75</v>
      </c>
      <c r="D110" s="495">
        <v>139.75</v>
      </c>
      <c r="E110" s="495">
        <v>134.69999999999999</v>
      </c>
      <c r="F110" s="495">
        <v>131.64999999999998</v>
      </c>
      <c r="G110" s="495">
        <v>126.59999999999997</v>
      </c>
      <c r="H110" s="495">
        <v>142.80000000000001</v>
      </c>
      <c r="I110" s="495">
        <v>147.85000000000002</v>
      </c>
      <c r="J110" s="495">
        <v>150.90000000000003</v>
      </c>
      <c r="K110" s="494">
        <v>144.80000000000001</v>
      </c>
      <c r="L110" s="494">
        <v>136.69999999999999</v>
      </c>
      <c r="M110" s="494">
        <v>2.89899</v>
      </c>
    </row>
    <row r="111" spans="1:13">
      <c r="A111" s="254">
        <v>101</v>
      </c>
      <c r="B111" s="497" t="s">
        <v>333</v>
      </c>
      <c r="C111" s="494">
        <v>225.35</v>
      </c>
      <c r="D111" s="495">
        <v>225.56666666666669</v>
      </c>
      <c r="E111" s="495">
        <v>221.13333333333338</v>
      </c>
      <c r="F111" s="495">
        <v>216.91666666666669</v>
      </c>
      <c r="G111" s="495">
        <v>212.48333333333338</v>
      </c>
      <c r="H111" s="495">
        <v>229.78333333333339</v>
      </c>
      <c r="I111" s="495">
        <v>234.21666666666673</v>
      </c>
      <c r="J111" s="495">
        <v>238.43333333333339</v>
      </c>
      <c r="K111" s="494">
        <v>230</v>
      </c>
      <c r="L111" s="494">
        <v>221.35</v>
      </c>
      <c r="M111" s="494">
        <v>5.0253800000000002</v>
      </c>
    </row>
    <row r="112" spans="1:13">
      <c r="A112" s="254">
        <v>102</v>
      </c>
      <c r="B112" s="497" t="s">
        <v>334</v>
      </c>
      <c r="C112" s="494">
        <v>93.55</v>
      </c>
      <c r="D112" s="495">
        <v>95.55</v>
      </c>
      <c r="E112" s="495">
        <v>91.05</v>
      </c>
      <c r="F112" s="495">
        <v>88.55</v>
      </c>
      <c r="G112" s="495">
        <v>84.05</v>
      </c>
      <c r="H112" s="495">
        <v>98.05</v>
      </c>
      <c r="I112" s="495">
        <v>102.55</v>
      </c>
      <c r="J112" s="495">
        <v>105.05</v>
      </c>
      <c r="K112" s="494">
        <v>100.05</v>
      </c>
      <c r="L112" s="494">
        <v>93.05</v>
      </c>
      <c r="M112" s="494">
        <v>6.6383799999999997</v>
      </c>
    </row>
    <row r="113" spans="1:13">
      <c r="A113" s="254">
        <v>103</v>
      </c>
      <c r="B113" s="497" t="s">
        <v>335</v>
      </c>
      <c r="C113" s="494">
        <v>567.5</v>
      </c>
      <c r="D113" s="495">
        <v>571.6</v>
      </c>
      <c r="E113" s="495">
        <v>558.70000000000005</v>
      </c>
      <c r="F113" s="495">
        <v>549.9</v>
      </c>
      <c r="G113" s="495">
        <v>537</v>
      </c>
      <c r="H113" s="495">
        <v>580.40000000000009</v>
      </c>
      <c r="I113" s="495">
        <v>593.29999999999995</v>
      </c>
      <c r="J113" s="495">
        <v>602.10000000000014</v>
      </c>
      <c r="K113" s="494">
        <v>584.5</v>
      </c>
      <c r="L113" s="494">
        <v>562.79999999999995</v>
      </c>
      <c r="M113" s="494">
        <v>0.36897000000000002</v>
      </c>
    </row>
    <row r="114" spans="1:13">
      <c r="A114" s="254">
        <v>104</v>
      </c>
      <c r="B114" s="497" t="s">
        <v>81</v>
      </c>
      <c r="C114" s="494">
        <v>510.85</v>
      </c>
      <c r="D114" s="495">
        <v>519.85</v>
      </c>
      <c r="E114" s="495">
        <v>494.70000000000005</v>
      </c>
      <c r="F114" s="495">
        <v>478.55</v>
      </c>
      <c r="G114" s="495">
        <v>453.40000000000003</v>
      </c>
      <c r="H114" s="495">
        <v>536</v>
      </c>
      <c r="I114" s="495">
        <v>561.14999999999986</v>
      </c>
      <c r="J114" s="495">
        <v>577.30000000000007</v>
      </c>
      <c r="K114" s="494">
        <v>545</v>
      </c>
      <c r="L114" s="494">
        <v>503.7</v>
      </c>
      <c r="M114" s="494">
        <v>58.225070000000002</v>
      </c>
    </row>
    <row r="115" spans="1:13">
      <c r="A115" s="254">
        <v>105</v>
      </c>
      <c r="B115" s="497" t="s">
        <v>82</v>
      </c>
      <c r="C115" s="494">
        <v>902.4</v>
      </c>
      <c r="D115" s="495">
        <v>907.18333333333339</v>
      </c>
      <c r="E115" s="495">
        <v>874.36666666666679</v>
      </c>
      <c r="F115" s="495">
        <v>846.33333333333337</v>
      </c>
      <c r="G115" s="495">
        <v>813.51666666666677</v>
      </c>
      <c r="H115" s="495">
        <v>935.21666666666681</v>
      </c>
      <c r="I115" s="495">
        <v>968.03333333333342</v>
      </c>
      <c r="J115" s="495">
        <v>996.06666666666683</v>
      </c>
      <c r="K115" s="494">
        <v>940</v>
      </c>
      <c r="L115" s="494">
        <v>879.15</v>
      </c>
      <c r="M115" s="494">
        <v>301.41861</v>
      </c>
    </row>
    <row r="116" spans="1:13">
      <c r="A116" s="254">
        <v>106</v>
      </c>
      <c r="B116" s="497" t="s">
        <v>231</v>
      </c>
      <c r="C116" s="494">
        <v>159.6</v>
      </c>
      <c r="D116" s="495">
        <v>160.15</v>
      </c>
      <c r="E116" s="495">
        <v>156.55000000000001</v>
      </c>
      <c r="F116" s="495">
        <v>153.5</v>
      </c>
      <c r="G116" s="495">
        <v>149.9</v>
      </c>
      <c r="H116" s="495">
        <v>163.20000000000002</v>
      </c>
      <c r="I116" s="495">
        <v>166.79999999999998</v>
      </c>
      <c r="J116" s="495">
        <v>169.85000000000002</v>
      </c>
      <c r="K116" s="494">
        <v>163.75</v>
      </c>
      <c r="L116" s="494">
        <v>157.1</v>
      </c>
      <c r="M116" s="494">
        <v>35.822499999999998</v>
      </c>
    </row>
    <row r="117" spans="1:13">
      <c r="A117" s="254">
        <v>107</v>
      </c>
      <c r="B117" s="497" t="s">
        <v>83</v>
      </c>
      <c r="C117" s="494">
        <v>124.7</v>
      </c>
      <c r="D117" s="495">
        <v>125.53333333333335</v>
      </c>
      <c r="E117" s="495">
        <v>122.76666666666668</v>
      </c>
      <c r="F117" s="495">
        <v>120.83333333333333</v>
      </c>
      <c r="G117" s="495">
        <v>118.06666666666666</v>
      </c>
      <c r="H117" s="495">
        <v>127.4666666666667</v>
      </c>
      <c r="I117" s="495">
        <v>130.23333333333338</v>
      </c>
      <c r="J117" s="495">
        <v>132.16666666666671</v>
      </c>
      <c r="K117" s="494">
        <v>128.30000000000001</v>
      </c>
      <c r="L117" s="494">
        <v>123.6</v>
      </c>
      <c r="M117" s="494">
        <v>113.34755</v>
      </c>
    </row>
    <row r="118" spans="1:13">
      <c r="A118" s="254">
        <v>108</v>
      </c>
      <c r="B118" s="497" t="s">
        <v>336</v>
      </c>
      <c r="C118" s="494">
        <v>356.65</v>
      </c>
      <c r="D118" s="495">
        <v>360.08333333333331</v>
      </c>
      <c r="E118" s="495">
        <v>350.51666666666665</v>
      </c>
      <c r="F118" s="495">
        <v>344.38333333333333</v>
      </c>
      <c r="G118" s="495">
        <v>334.81666666666666</v>
      </c>
      <c r="H118" s="495">
        <v>366.21666666666664</v>
      </c>
      <c r="I118" s="495">
        <v>375.78333333333336</v>
      </c>
      <c r="J118" s="495">
        <v>381.91666666666663</v>
      </c>
      <c r="K118" s="494">
        <v>369.65</v>
      </c>
      <c r="L118" s="494">
        <v>353.95</v>
      </c>
      <c r="M118" s="494">
        <v>2.2017199999999999</v>
      </c>
    </row>
    <row r="119" spans="1:13">
      <c r="A119" s="254">
        <v>109</v>
      </c>
      <c r="B119" s="497" t="s">
        <v>822</v>
      </c>
      <c r="C119" s="494">
        <v>3118.3</v>
      </c>
      <c r="D119" s="495">
        <v>3117.9166666666665</v>
      </c>
      <c r="E119" s="495">
        <v>3040.3833333333332</v>
      </c>
      <c r="F119" s="495">
        <v>2962.4666666666667</v>
      </c>
      <c r="G119" s="495">
        <v>2884.9333333333334</v>
      </c>
      <c r="H119" s="495">
        <v>3195.833333333333</v>
      </c>
      <c r="I119" s="495">
        <v>3273.3666666666668</v>
      </c>
      <c r="J119" s="495">
        <v>3351.2833333333328</v>
      </c>
      <c r="K119" s="494">
        <v>3195.45</v>
      </c>
      <c r="L119" s="494">
        <v>3040</v>
      </c>
      <c r="M119" s="494">
        <v>6.8624400000000003</v>
      </c>
    </row>
    <row r="120" spans="1:13">
      <c r="A120" s="254">
        <v>110</v>
      </c>
      <c r="B120" s="497" t="s">
        <v>84</v>
      </c>
      <c r="C120" s="494">
        <v>1559.2</v>
      </c>
      <c r="D120" s="495">
        <v>1571.7333333333333</v>
      </c>
      <c r="E120" s="495">
        <v>1541.4666666666667</v>
      </c>
      <c r="F120" s="495">
        <v>1523.7333333333333</v>
      </c>
      <c r="G120" s="495">
        <v>1493.4666666666667</v>
      </c>
      <c r="H120" s="495">
        <v>1589.4666666666667</v>
      </c>
      <c r="I120" s="495">
        <v>1619.7333333333336</v>
      </c>
      <c r="J120" s="495">
        <v>1637.4666666666667</v>
      </c>
      <c r="K120" s="494">
        <v>1602</v>
      </c>
      <c r="L120" s="494">
        <v>1554</v>
      </c>
      <c r="M120" s="494">
        <v>3.9880300000000002</v>
      </c>
    </row>
    <row r="121" spans="1:13">
      <c r="A121" s="254">
        <v>111</v>
      </c>
      <c r="B121" s="497" t="s">
        <v>85</v>
      </c>
      <c r="C121" s="494">
        <v>565.25</v>
      </c>
      <c r="D121" s="495">
        <v>564.30000000000007</v>
      </c>
      <c r="E121" s="495">
        <v>552.95000000000016</v>
      </c>
      <c r="F121" s="495">
        <v>540.65000000000009</v>
      </c>
      <c r="G121" s="495">
        <v>529.30000000000018</v>
      </c>
      <c r="H121" s="495">
        <v>576.60000000000014</v>
      </c>
      <c r="I121" s="495">
        <v>587.95000000000005</v>
      </c>
      <c r="J121" s="495">
        <v>600.25000000000011</v>
      </c>
      <c r="K121" s="494">
        <v>575.65</v>
      </c>
      <c r="L121" s="494">
        <v>552</v>
      </c>
      <c r="M121" s="494">
        <v>18.750080000000001</v>
      </c>
    </row>
    <row r="122" spans="1:13">
      <c r="A122" s="254">
        <v>112</v>
      </c>
      <c r="B122" s="497" t="s">
        <v>232</v>
      </c>
      <c r="C122" s="494">
        <v>756.9</v>
      </c>
      <c r="D122" s="495">
        <v>755.86666666666679</v>
      </c>
      <c r="E122" s="495">
        <v>741.73333333333358</v>
      </c>
      <c r="F122" s="495">
        <v>726.56666666666683</v>
      </c>
      <c r="G122" s="495">
        <v>712.43333333333362</v>
      </c>
      <c r="H122" s="495">
        <v>771.03333333333353</v>
      </c>
      <c r="I122" s="495">
        <v>785.16666666666674</v>
      </c>
      <c r="J122" s="495">
        <v>800.33333333333348</v>
      </c>
      <c r="K122" s="494">
        <v>770</v>
      </c>
      <c r="L122" s="494">
        <v>740.7</v>
      </c>
      <c r="M122" s="494">
        <v>3.3762599999999998</v>
      </c>
    </row>
    <row r="123" spans="1:13">
      <c r="A123" s="254">
        <v>113</v>
      </c>
      <c r="B123" s="497" t="s">
        <v>337</v>
      </c>
      <c r="C123" s="494">
        <v>562.04999999999995</v>
      </c>
      <c r="D123" s="495">
        <v>577.16666666666663</v>
      </c>
      <c r="E123" s="495">
        <v>539.33333333333326</v>
      </c>
      <c r="F123" s="495">
        <v>516.61666666666667</v>
      </c>
      <c r="G123" s="495">
        <v>478.7833333333333</v>
      </c>
      <c r="H123" s="495">
        <v>599.88333333333321</v>
      </c>
      <c r="I123" s="495">
        <v>637.71666666666647</v>
      </c>
      <c r="J123" s="495">
        <v>660.43333333333317</v>
      </c>
      <c r="K123" s="494">
        <v>615</v>
      </c>
      <c r="L123" s="494">
        <v>554.45000000000005</v>
      </c>
      <c r="M123" s="494">
        <v>2.1908599999999998</v>
      </c>
    </row>
    <row r="124" spans="1:13">
      <c r="A124" s="254">
        <v>114</v>
      </c>
      <c r="B124" s="497" t="s">
        <v>233</v>
      </c>
      <c r="C124" s="494">
        <v>381.75</v>
      </c>
      <c r="D124" s="495">
        <v>383.61666666666662</v>
      </c>
      <c r="E124" s="495">
        <v>376.73333333333323</v>
      </c>
      <c r="F124" s="495">
        <v>371.71666666666664</v>
      </c>
      <c r="G124" s="495">
        <v>364.83333333333326</v>
      </c>
      <c r="H124" s="495">
        <v>388.63333333333321</v>
      </c>
      <c r="I124" s="495">
        <v>395.51666666666654</v>
      </c>
      <c r="J124" s="495">
        <v>400.53333333333319</v>
      </c>
      <c r="K124" s="494">
        <v>390.5</v>
      </c>
      <c r="L124" s="494">
        <v>378.6</v>
      </c>
      <c r="M124" s="494">
        <v>18.289560000000002</v>
      </c>
    </row>
    <row r="125" spans="1:13">
      <c r="A125" s="254">
        <v>115</v>
      </c>
      <c r="B125" s="497" t="s">
        <v>86</v>
      </c>
      <c r="C125" s="494">
        <v>818.45</v>
      </c>
      <c r="D125" s="495">
        <v>833.7833333333333</v>
      </c>
      <c r="E125" s="495">
        <v>798.66666666666663</v>
      </c>
      <c r="F125" s="495">
        <v>778.88333333333333</v>
      </c>
      <c r="G125" s="495">
        <v>743.76666666666665</v>
      </c>
      <c r="H125" s="495">
        <v>853.56666666666661</v>
      </c>
      <c r="I125" s="495">
        <v>888.68333333333339</v>
      </c>
      <c r="J125" s="495">
        <v>908.46666666666658</v>
      </c>
      <c r="K125" s="494">
        <v>868.9</v>
      </c>
      <c r="L125" s="494">
        <v>814</v>
      </c>
      <c r="M125" s="494">
        <v>5.92537</v>
      </c>
    </row>
    <row r="126" spans="1:13">
      <c r="A126" s="254">
        <v>116</v>
      </c>
      <c r="B126" s="497" t="s">
        <v>338</v>
      </c>
      <c r="C126" s="494">
        <v>662.55</v>
      </c>
      <c r="D126" s="495">
        <v>670.19999999999993</v>
      </c>
      <c r="E126" s="495">
        <v>648.49999999999989</v>
      </c>
      <c r="F126" s="495">
        <v>634.44999999999993</v>
      </c>
      <c r="G126" s="495">
        <v>612.74999999999989</v>
      </c>
      <c r="H126" s="495">
        <v>684.24999999999989</v>
      </c>
      <c r="I126" s="495">
        <v>705.94999999999993</v>
      </c>
      <c r="J126" s="495">
        <v>719.99999999999989</v>
      </c>
      <c r="K126" s="494">
        <v>691.9</v>
      </c>
      <c r="L126" s="494">
        <v>656.15</v>
      </c>
      <c r="M126" s="494">
        <v>1.50105</v>
      </c>
    </row>
    <row r="127" spans="1:13">
      <c r="A127" s="254">
        <v>117</v>
      </c>
      <c r="B127" s="497" t="s">
        <v>339</v>
      </c>
      <c r="C127" s="494">
        <v>85.8</v>
      </c>
      <c r="D127" s="495">
        <v>87.416666666666671</v>
      </c>
      <c r="E127" s="495">
        <v>83.38333333333334</v>
      </c>
      <c r="F127" s="495">
        <v>80.966666666666669</v>
      </c>
      <c r="G127" s="495">
        <v>76.933333333333337</v>
      </c>
      <c r="H127" s="495">
        <v>89.833333333333343</v>
      </c>
      <c r="I127" s="495">
        <v>93.866666666666674</v>
      </c>
      <c r="J127" s="495">
        <v>96.283333333333346</v>
      </c>
      <c r="K127" s="494">
        <v>91.45</v>
      </c>
      <c r="L127" s="494">
        <v>85</v>
      </c>
      <c r="M127" s="494">
        <v>3.17774</v>
      </c>
    </row>
    <row r="128" spans="1:13">
      <c r="A128" s="254">
        <v>118</v>
      </c>
      <c r="B128" s="497" t="s">
        <v>340</v>
      </c>
      <c r="C128" s="494">
        <v>92.3</v>
      </c>
      <c r="D128" s="495">
        <v>94.399999999999991</v>
      </c>
      <c r="E128" s="495">
        <v>89.899999999999977</v>
      </c>
      <c r="F128" s="495">
        <v>87.499999999999986</v>
      </c>
      <c r="G128" s="495">
        <v>82.999999999999972</v>
      </c>
      <c r="H128" s="495">
        <v>96.799999999999983</v>
      </c>
      <c r="I128" s="495">
        <v>101.30000000000001</v>
      </c>
      <c r="J128" s="495">
        <v>103.69999999999999</v>
      </c>
      <c r="K128" s="494">
        <v>98.9</v>
      </c>
      <c r="L128" s="494">
        <v>92</v>
      </c>
      <c r="M128" s="494">
        <v>28.801649999999999</v>
      </c>
    </row>
    <row r="129" spans="1:13">
      <c r="A129" s="254">
        <v>119</v>
      </c>
      <c r="B129" s="497" t="s">
        <v>341</v>
      </c>
      <c r="C129" s="494">
        <v>528.25</v>
      </c>
      <c r="D129" s="495">
        <v>537.65</v>
      </c>
      <c r="E129" s="495">
        <v>511.5</v>
      </c>
      <c r="F129" s="495">
        <v>494.75</v>
      </c>
      <c r="G129" s="495">
        <v>468.6</v>
      </c>
      <c r="H129" s="495">
        <v>554.4</v>
      </c>
      <c r="I129" s="495">
        <v>580.54999999999984</v>
      </c>
      <c r="J129" s="495">
        <v>597.29999999999995</v>
      </c>
      <c r="K129" s="494">
        <v>563.79999999999995</v>
      </c>
      <c r="L129" s="494">
        <v>520.9</v>
      </c>
      <c r="M129" s="494">
        <v>1.1068800000000001</v>
      </c>
    </row>
    <row r="130" spans="1:13">
      <c r="A130" s="254">
        <v>120</v>
      </c>
      <c r="B130" s="497" t="s">
        <v>92</v>
      </c>
      <c r="C130" s="494">
        <v>246.6</v>
      </c>
      <c r="D130" s="495">
        <v>254.48333333333335</v>
      </c>
      <c r="E130" s="495">
        <v>236.11666666666667</v>
      </c>
      <c r="F130" s="495">
        <v>225.63333333333333</v>
      </c>
      <c r="G130" s="495">
        <v>207.26666666666665</v>
      </c>
      <c r="H130" s="495">
        <v>264.9666666666667</v>
      </c>
      <c r="I130" s="495">
        <v>283.33333333333337</v>
      </c>
      <c r="J130" s="495">
        <v>293.81666666666672</v>
      </c>
      <c r="K130" s="494">
        <v>272.85000000000002</v>
      </c>
      <c r="L130" s="494">
        <v>244</v>
      </c>
      <c r="M130" s="494">
        <v>186.57763</v>
      </c>
    </row>
    <row r="131" spans="1:13">
      <c r="A131" s="254">
        <v>121</v>
      </c>
      <c r="B131" s="497" t="s">
        <v>87</v>
      </c>
      <c r="C131" s="494">
        <v>554.75</v>
      </c>
      <c r="D131" s="495">
        <v>555.23333333333335</v>
      </c>
      <c r="E131" s="495">
        <v>549.01666666666665</v>
      </c>
      <c r="F131" s="495">
        <v>543.2833333333333</v>
      </c>
      <c r="G131" s="495">
        <v>537.06666666666661</v>
      </c>
      <c r="H131" s="495">
        <v>560.9666666666667</v>
      </c>
      <c r="I131" s="495">
        <v>567.18333333333339</v>
      </c>
      <c r="J131" s="495">
        <v>572.91666666666674</v>
      </c>
      <c r="K131" s="494">
        <v>561.45000000000005</v>
      </c>
      <c r="L131" s="494">
        <v>549.5</v>
      </c>
      <c r="M131" s="494">
        <v>20.614070000000002</v>
      </c>
    </row>
    <row r="132" spans="1:13">
      <c r="A132" s="254">
        <v>122</v>
      </c>
      <c r="B132" s="497" t="s">
        <v>234</v>
      </c>
      <c r="C132" s="494">
        <v>1479.75</v>
      </c>
      <c r="D132" s="495">
        <v>1486.2166666666665</v>
      </c>
      <c r="E132" s="495">
        <v>1432.4333333333329</v>
      </c>
      <c r="F132" s="495">
        <v>1385.1166666666666</v>
      </c>
      <c r="G132" s="495">
        <v>1331.333333333333</v>
      </c>
      <c r="H132" s="495">
        <v>1533.5333333333328</v>
      </c>
      <c r="I132" s="495">
        <v>1587.3166666666662</v>
      </c>
      <c r="J132" s="495">
        <v>1634.6333333333328</v>
      </c>
      <c r="K132" s="494">
        <v>1540</v>
      </c>
      <c r="L132" s="494">
        <v>1438.9</v>
      </c>
      <c r="M132" s="494">
        <v>0.51295999999999997</v>
      </c>
    </row>
    <row r="133" spans="1:13">
      <c r="A133" s="254">
        <v>123</v>
      </c>
      <c r="B133" s="497" t="s">
        <v>342</v>
      </c>
      <c r="C133" s="494">
        <v>1582.8</v>
      </c>
      <c r="D133" s="495">
        <v>1608.7166666666665</v>
      </c>
      <c r="E133" s="495">
        <v>1547.4333333333329</v>
      </c>
      <c r="F133" s="495">
        <v>1512.0666666666664</v>
      </c>
      <c r="G133" s="495">
        <v>1450.7833333333328</v>
      </c>
      <c r="H133" s="495">
        <v>1644.083333333333</v>
      </c>
      <c r="I133" s="495">
        <v>1705.3666666666663</v>
      </c>
      <c r="J133" s="495">
        <v>1740.7333333333331</v>
      </c>
      <c r="K133" s="494">
        <v>1670</v>
      </c>
      <c r="L133" s="494">
        <v>1573.35</v>
      </c>
      <c r="M133" s="494">
        <v>8.1597600000000003</v>
      </c>
    </row>
    <row r="134" spans="1:13">
      <c r="A134" s="254">
        <v>124</v>
      </c>
      <c r="B134" s="497" t="s">
        <v>343</v>
      </c>
      <c r="C134" s="494">
        <v>151.6</v>
      </c>
      <c r="D134" s="495">
        <v>154.56666666666669</v>
      </c>
      <c r="E134" s="495">
        <v>147.13333333333338</v>
      </c>
      <c r="F134" s="495">
        <v>142.66666666666669</v>
      </c>
      <c r="G134" s="495">
        <v>135.23333333333338</v>
      </c>
      <c r="H134" s="495">
        <v>159.03333333333339</v>
      </c>
      <c r="I134" s="495">
        <v>166.46666666666673</v>
      </c>
      <c r="J134" s="495">
        <v>170.93333333333339</v>
      </c>
      <c r="K134" s="494">
        <v>162</v>
      </c>
      <c r="L134" s="494">
        <v>150.1</v>
      </c>
      <c r="M134" s="494">
        <v>34.939100000000003</v>
      </c>
    </row>
    <row r="135" spans="1:13">
      <c r="A135" s="254">
        <v>125</v>
      </c>
      <c r="B135" s="497" t="s">
        <v>833</v>
      </c>
      <c r="C135" s="494">
        <v>211.35</v>
      </c>
      <c r="D135" s="495">
        <v>212.5</v>
      </c>
      <c r="E135" s="495">
        <v>210.2</v>
      </c>
      <c r="F135" s="495">
        <v>209.04999999999998</v>
      </c>
      <c r="G135" s="495">
        <v>206.74999999999997</v>
      </c>
      <c r="H135" s="495">
        <v>213.65</v>
      </c>
      <c r="I135" s="495">
        <v>215.95000000000002</v>
      </c>
      <c r="J135" s="495">
        <v>217.10000000000002</v>
      </c>
      <c r="K135" s="494">
        <v>214.8</v>
      </c>
      <c r="L135" s="494">
        <v>211.35</v>
      </c>
      <c r="M135" s="494">
        <v>38.429070000000003</v>
      </c>
    </row>
    <row r="136" spans="1:13">
      <c r="A136" s="254">
        <v>126</v>
      </c>
      <c r="B136" s="497" t="s">
        <v>740</v>
      </c>
      <c r="C136" s="494">
        <v>719.75</v>
      </c>
      <c r="D136" s="495">
        <v>721.7833333333333</v>
      </c>
      <c r="E136" s="495">
        <v>702.21666666666658</v>
      </c>
      <c r="F136" s="495">
        <v>684.68333333333328</v>
      </c>
      <c r="G136" s="495">
        <v>665.11666666666656</v>
      </c>
      <c r="H136" s="495">
        <v>739.31666666666661</v>
      </c>
      <c r="I136" s="495">
        <v>758.88333333333321</v>
      </c>
      <c r="J136" s="495">
        <v>776.41666666666663</v>
      </c>
      <c r="K136" s="494">
        <v>741.35</v>
      </c>
      <c r="L136" s="494">
        <v>704.25</v>
      </c>
      <c r="M136" s="494">
        <v>0.97585999999999995</v>
      </c>
    </row>
    <row r="137" spans="1:13">
      <c r="A137" s="254">
        <v>127</v>
      </c>
      <c r="B137" s="497" t="s">
        <v>345</v>
      </c>
      <c r="C137" s="494">
        <v>558.45000000000005</v>
      </c>
      <c r="D137" s="495">
        <v>559.23333333333335</v>
      </c>
      <c r="E137" s="495">
        <v>541.4666666666667</v>
      </c>
      <c r="F137" s="495">
        <v>524.48333333333335</v>
      </c>
      <c r="G137" s="495">
        <v>506.7166666666667</v>
      </c>
      <c r="H137" s="495">
        <v>576.2166666666667</v>
      </c>
      <c r="I137" s="495">
        <v>593.98333333333335</v>
      </c>
      <c r="J137" s="495">
        <v>610.9666666666667</v>
      </c>
      <c r="K137" s="494">
        <v>577</v>
      </c>
      <c r="L137" s="494">
        <v>542.25</v>
      </c>
      <c r="M137" s="494">
        <v>3.2381700000000002</v>
      </c>
    </row>
    <row r="138" spans="1:13">
      <c r="A138" s="254">
        <v>128</v>
      </c>
      <c r="B138" s="497" t="s">
        <v>89</v>
      </c>
      <c r="C138" s="494">
        <v>9.25</v>
      </c>
      <c r="D138" s="495">
        <v>9.3666666666666671</v>
      </c>
      <c r="E138" s="495">
        <v>8.8833333333333346</v>
      </c>
      <c r="F138" s="495">
        <v>8.5166666666666675</v>
      </c>
      <c r="G138" s="495">
        <v>8.033333333333335</v>
      </c>
      <c r="H138" s="495">
        <v>9.7333333333333343</v>
      </c>
      <c r="I138" s="495">
        <v>10.216666666666669</v>
      </c>
      <c r="J138" s="495">
        <v>10.583333333333334</v>
      </c>
      <c r="K138" s="494">
        <v>9.85</v>
      </c>
      <c r="L138" s="494">
        <v>9</v>
      </c>
      <c r="M138" s="494">
        <v>59.991570000000003</v>
      </c>
    </row>
    <row r="139" spans="1:13">
      <c r="A139" s="254">
        <v>129</v>
      </c>
      <c r="B139" s="497" t="s">
        <v>346</v>
      </c>
      <c r="C139" s="494">
        <v>111.1</v>
      </c>
      <c r="D139" s="495">
        <v>113.68333333333334</v>
      </c>
      <c r="E139" s="495">
        <v>107.41666666666667</v>
      </c>
      <c r="F139" s="495">
        <v>103.73333333333333</v>
      </c>
      <c r="G139" s="495">
        <v>97.466666666666669</v>
      </c>
      <c r="H139" s="495">
        <v>117.36666666666667</v>
      </c>
      <c r="I139" s="495">
        <v>123.63333333333333</v>
      </c>
      <c r="J139" s="495">
        <v>127.31666666666668</v>
      </c>
      <c r="K139" s="494">
        <v>119.95</v>
      </c>
      <c r="L139" s="494">
        <v>110</v>
      </c>
      <c r="M139" s="494">
        <v>5.9435599999999997</v>
      </c>
    </row>
    <row r="140" spans="1:13">
      <c r="A140" s="254">
        <v>130</v>
      </c>
      <c r="B140" s="497" t="s">
        <v>90</v>
      </c>
      <c r="C140" s="494">
        <v>3779.65</v>
      </c>
      <c r="D140" s="495">
        <v>3784.2833333333328</v>
      </c>
      <c r="E140" s="495">
        <v>3670.5666666666657</v>
      </c>
      <c r="F140" s="495">
        <v>3561.4833333333327</v>
      </c>
      <c r="G140" s="495">
        <v>3447.7666666666655</v>
      </c>
      <c r="H140" s="495">
        <v>3893.3666666666659</v>
      </c>
      <c r="I140" s="495">
        <v>4007.083333333333</v>
      </c>
      <c r="J140" s="495">
        <v>4116.1666666666661</v>
      </c>
      <c r="K140" s="494">
        <v>3898</v>
      </c>
      <c r="L140" s="494">
        <v>3675.2</v>
      </c>
      <c r="M140" s="494">
        <v>19.59252</v>
      </c>
    </row>
    <row r="141" spans="1:13">
      <c r="A141" s="254">
        <v>131</v>
      </c>
      <c r="B141" s="497" t="s">
        <v>347</v>
      </c>
      <c r="C141" s="494">
        <v>3557.55</v>
      </c>
      <c r="D141" s="495">
        <v>3565.85</v>
      </c>
      <c r="E141" s="495">
        <v>3491.7</v>
      </c>
      <c r="F141" s="495">
        <v>3425.85</v>
      </c>
      <c r="G141" s="495">
        <v>3351.7</v>
      </c>
      <c r="H141" s="495">
        <v>3631.7</v>
      </c>
      <c r="I141" s="495">
        <v>3705.8500000000004</v>
      </c>
      <c r="J141" s="495">
        <v>3771.7</v>
      </c>
      <c r="K141" s="494">
        <v>3640</v>
      </c>
      <c r="L141" s="494">
        <v>3500</v>
      </c>
      <c r="M141" s="494">
        <v>3.7424599999999999</v>
      </c>
    </row>
    <row r="142" spans="1:13">
      <c r="A142" s="254">
        <v>132</v>
      </c>
      <c r="B142" s="497" t="s">
        <v>348</v>
      </c>
      <c r="C142" s="494">
        <v>3336.55</v>
      </c>
      <c r="D142" s="495">
        <v>3285.2833333333333</v>
      </c>
      <c r="E142" s="495">
        <v>3171.2666666666664</v>
      </c>
      <c r="F142" s="495">
        <v>3005.9833333333331</v>
      </c>
      <c r="G142" s="495">
        <v>2891.9666666666662</v>
      </c>
      <c r="H142" s="495">
        <v>3450.5666666666666</v>
      </c>
      <c r="I142" s="495">
        <v>3564.5833333333339</v>
      </c>
      <c r="J142" s="495">
        <v>3729.8666666666668</v>
      </c>
      <c r="K142" s="494">
        <v>3399.3</v>
      </c>
      <c r="L142" s="494">
        <v>3120</v>
      </c>
      <c r="M142" s="494">
        <v>20.432079999999999</v>
      </c>
    </row>
    <row r="143" spans="1:13">
      <c r="A143" s="254">
        <v>133</v>
      </c>
      <c r="B143" s="497" t="s">
        <v>93</v>
      </c>
      <c r="C143" s="494">
        <v>4996.95</v>
      </c>
      <c r="D143" s="495">
        <v>4937.3166666666666</v>
      </c>
      <c r="E143" s="495">
        <v>4754.6333333333332</v>
      </c>
      <c r="F143" s="495">
        <v>4512.3166666666666</v>
      </c>
      <c r="G143" s="495">
        <v>4329.6333333333332</v>
      </c>
      <c r="H143" s="495">
        <v>5179.6333333333332</v>
      </c>
      <c r="I143" s="495">
        <v>5362.3166666666657</v>
      </c>
      <c r="J143" s="495">
        <v>5604.6333333333332</v>
      </c>
      <c r="K143" s="494">
        <v>5120</v>
      </c>
      <c r="L143" s="494">
        <v>4695</v>
      </c>
      <c r="M143" s="494">
        <v>35.137650000000001</v>
      </c>
    </row>
    <row r="144" spans="1:13">
      <c r="A144" s="254">
        <v>134</v>
      </c>
      <c r="B144" s="497" t="s">
        <v>349</v>
      </c>
      <c r="C144" s="494">
        <v>311.05</v>
      </c>
      <c r="D144" s="495">
        <v>315.93333333333334</v>
      </c>
      <c r="E144" s="495">
        <v>303.9666666666667</v>
      </c>
      <c r="F144" s="495">
        <v>296.88333333333338</v>
      </c>
      <c r="G144" s="495">
        <v>284.91666666666674</v>
      </c>
      <c r="H144" s="495">
        <v>323.01666666666665</v>
      </c>
      <c r="I144" s="495">
        <v>334.98333333333323</v>
      </c>
      <c r="J144" s="495">
        <v>342.06666666666661</v>
      </c>
      <c r="K144" s="494">
        <v>327.9</v>
      </c>
      <c r="L144" s="494">
        <v>308.85000000000002</v>
      </c>
      <c r="M144" s="494">
        <v>3.70987</v>
      </c>
    </row>
    <row r="145" spans="1:13">
      <c r="A145" s="254">
        <v>135</v>
      </c>
      <c r="B145" s="497" t="s">
        <v>350</v>
      </c>
      <c r="C145" s="494">
        <v>87.25</v>
      </c>
      <c r="D145" s="495">
        <v>88.399999999999991</v>
      </c>
      <c r="E145" s="495">
        <v>85.84999999999998</v>
      </c>
      <c r="F145" s="495">
        <v>84.449999999999989</v>
      </c>
      <c r="G145" s="495">
        <v>81.899999999999977</v>
      </c>
      <c r="H145" s="495">
        <v>89.799999999999983</v>
      </c>
      <c r="I145" s="495">
        <v>92.35</v>
      </c>
      <c r="J145" s="495">
        <v>93.749999999999986</v>
      </c>
      <c r="K145" s="494">
        <v>90.95</v>
      </c>
      <c r="L145" s="494">
        <v>87</v>
      </c>
      <c r="M145" s="494">
        <v>9.8581599999999998</v>
      </c>
    </row>
    <row r="146" spans="1:13">
      <c r="A146" s="254">
        <v>136</v>
      </c>
      <c r="B146" s="497" t="s">
        <v>834</v>
      </c>
      <c r="C146" s="494">
        <v>212.6</v>
      </c>
      <c r="D146" s="495">
        <v>215.41666666666666</v>
      </c>
      <c r="E146" s="495">
        <v>207.13333333333333</v>
      </c>
      <c r="F146" s="495">
        <v>201.66666666666666</v>
      </c>
      <c r="G146" s="495">
        <v>193.38333333333333</v>
      </c>
      <c r="H146" s="495">
        <v>220.88333333333333</v>
      </c>
      <c r="I146" s="495">
        <v>229.16666666666669</v>
      </c>
      <c r="J146" s="495">
        <v>234.63333333333333</v>
      </c>
      <c r="K146" s="494">
        <v>223.7</v>
      </c>
      <c r="L146" s="494">
        <v>209.95</v>
      </c>
      <c r="M146" s="494">
        <v>3.4066700000000001</v>
      </c>
    </row>
    <row r="147" spans="1:13">
      <c r="A147" s="254">
        <v>137</v>
      </c>
      <c r="B147" s="497" t="s">
        <v>742</v>
      </c>
      <c r="C147" s="494">
        <v>1803.2</v>
      </c>
      <c r="D147" s="495">
        <v>1814.45</v>
      </c>
      <c r="E147" s="495">
        <v>1778.9</v>
      </c>
      <c r="F147" s="495">
        <v>1754.6000000000001</v>
      </c>
      <c r="G147" s="495">
        <v>1719.0500000000002</v>
      </c>
      <c r="H147" s="495">
        <v>1838.75</v>
      </c>
      <c r="I147" s="495">
        <v>1874.2999999999997</v>
      </c>
      <c r="J147" s="495">
        <v>1898.6</v>
      </c>
      <c r="K147" s="494">
        <v>1850</v>
      </c>
      <c r="L147" s="494">
        <v>1790.15</v>
      </c>
      <c r="M147" s="494">
        <v>8.2180000000000003E-2</v>
      </c>
    </row>
    <row r="148" spans="1:13">
      <c r="A148" s="254">
        <v>138</v>
      </c>
      <c r="B148" s="497" t="s">
        <v>235</v>
      </c>
      <c r="C148" s="494">
        <v>64.599999999999994</v>
      </c>
      <c r="D148" s="495">
        <v>65.3</v>
      </c>
      <c r="E148" s="495">
        <v>63.899999999999991</v>
      </c>
      <c r="F148" s="495">
        <v>63.199999999999989</v>
      </c>
      <c r="G148" s="495">
        <v>61.799999999999983</v>
      </c>
      <c r="H148" s="495">
        <v>66</v>
      </c>
      <c r="I148" s="495">
        <v>67.400000000000006</v>
      </c>
      <c r="J148" s="495">
        <v>68.100000000000009</v>
      </c>
      <c r="K148" s="494">
        <v>66.7</v>
      </c>
      <c r="L148" s="494">
        <v>64.599999999999994</v>
      </c>
      <c r="M148" s="494">
        <v>8.7506000000000004</v>
      </c>
    </row>
    <row r="149" spans="1:13">
      <c r="A149" s="254">
        <v>139</v>
      </c>
      <c r="B149" s="497" t="s">
        <v>94</v>
      </c>
      <c r="C149" s="494">
        <v>2427.1999999999998</v>
      </c>
      <c r="D149" s="495">
        <v>2444.1166666666668</v>
      </c>
      <c r="E149" s="495">
        <v>2378.2333333333336</v>
      </c>
      <c r="F149" s="495">
        <v>2329.2666666666669</v>
      </c>
      <c r="G149" s="495">
        <v>2263.3833333333337</v>
      </c>
      <c r="H149" s="495">
        <v>2493.0833333333335</v>
      </c>
      <c r="I149" s="495">
        <v>2558.9666666666667</v>
      </c>
      <c r="J149" s="495">
        <v>2607.9333333333334</v>
      </c>
      <c r="K149" s="494">
        <v>2510</v>
      </c>
      <c r="L149" s="494">
        <v>2395.15</v>
      </c>
      <c r="M149" s="494">
        <v>10.50225</v>
      </c>
    </row>
    <row r="150" spans="1:13">
      <c r="A150" s="254">
        <v>140</v>
      </c>
      <c r="B150" s="497" t="s">
        <v>351</v>
      </c>
      <c r="C150" s="494">
        <v>191.6</v>
      </c>
      <c r="D150" s="495">
        <v>193.68333333333331</v>
      </c>
      <c r="E150" s="495">
        <v>187.91666666666663</v>
      </c>
      <c r="F150" s="495">
        <v>184.23333333333332</v>
      </c>
      <c r="G150" s="495">
        <v>178.46666666666664</v>
      </c>
      <c r="H150" s="495">
        <v>197.36666666666662</v>
      </c>
      <c r="I150" s="495">
        <v>203.13333333333333</v>
      </c>
      <c r="J150" s="495">
        <v>206.81666666666661</v>
      </c>
      <c r="K150" s="494">
        <v>199.45</v>
      </c>
      <c r="L150" s="494">
        <v>190</v>
      </c>
      <c r="M150" s="494">
        <v>0.91071999999999997</v>
      </c>
    </row>
    <row r="151" spans="1:13">
      <c r="A151" s="254">
        <v>141</v>
      </c>
      <c r="B151" s="497" t="s">
        <v>236</v>
      </c>
      <c r="C151" s="494">
        <v>505.9</v>
      </c>
      <c r="D151" s="495">
        <v>507.24999999999994</v>
      </c>
      <c r="E151" s="495">
        <v>494.69999999999993</v>
      </c>
      <c r="F151" s="495">
        <v>483.5</v>
      </c>
      <c r="G151" s="495">
        <v>470.95</v>
      </c>
      <c r="H151" s="495">
        <v>518.44999999999982</v>
      </c>
      <c r="I151" s="495">
        <v>531</v>
      </c>
      <c r="J151" s="495">
        <v>542.19999999999982</v>
      </c>
      <c r="K151" s="494">
        <v>519.79999999999995</v>
      </c>
      <c r="L151" s="494">
        <v>496.05</v>
      </c>
      <c r="M151" s="494">
        <v>4.2856899999999998</v>
      </c>
    </row>
    <row r="152" spans="1:13">
      <c r="A152" s="254">
        <v>142</v>
      </c>
      <c r="B152" s="497" t="s">
        <v>237</v>
      </c>
      <c r="C152" s="494">
        <v>1295.2</v>
      </c>
      <c r="D152" s="495">
        <v>1315.0666666666666</v>
      </c>
      <c r="E152" s="495">
        <v>1260.1833333333332</v>
      </c>
      <c r="F152" s="495">
        <v>1225.1666666666665</v>
      </c>
      <c r="G152" s="495">
        <v>1170.2833333333331</v>
      </c>
      <c r="H152" s="495">
        <v>1350.0833333333333</v>
      </c>
      <c r="I152" s="495">
        <v>1404.9666666666665</v>
      </c>
      <c r="J152" s="495">
        <v>1439.9833333333333</v>
      </c>
      <c r="K152" s="494">
        <v>1369.95</v>
      </c>
      <c r="L152" s="494">
        <v>1280.05</v>
      </c>
      <c r="M152" s="494">
        <v>3.6764899999999998</v>
      </c>
    </row>
    <row r="153" spans="1:13">
      <c r="A153" s="254">
        <v>143</v>
      </c>
      <c r="B153" s="497" t="s">
        <v>238</v>
      </c>
      <c r="C153" s="494">
        <v>71.45</v>
      </c>
      <c r="D153" s="495">
        <v>72.483333333333334</v>
      </c>
      <c r="E153" s="495">
        <v>69.966666666666669</v>
      </c>
      <c r="F153" s="495">
        <v>68.483333333333334</v>
      </c>
      <c r="G153" s="495">
        <v>65.966666666666669</v>
      </c>
      <c r="H153" s="495">
        <v>73.966666666666669</v>
      </c>
      <c r="I153" s="495">
        <v>76.483333333333348</v>
      </c>
      <c r="J153" s="495">
        <v>77.966666666666669</v>
      </c>
      <c r="K153" s="494">
        <v>75</v>
      </c>
      <c r="L153" s="494">
        <v>71</v>
      </c>
      <c r="M153" s="494">
        <v>26.182680000000001</v>
      </c>
    </row>
    <row r="154" spans="1:13">
      <c r="A154" s="254">
        <v>144</v>
      </c>
      <c r="B154" s="497" t="s">
        <v>95</v>
      </c>
      <c r="C154" s="494">
        <v>77.55</v>
      </c>
      <c r="D154" s="495">
        <v>78.25</v>
      </c>
      <c r="E154" s="495">
        <v>74.5</v>
      </c>
      <c r="F154" s="495">
        <v>71.45</v>
      </c>
      <c r="G154" s="495">
        <v>67.7</v>
      </c>
      <c r="H154" s="495">
        <v>81.3</v>
      </c>
      <c r="I154" s="495">
        <v>85.05</v>
      </c>
      <c r="J154" s="495">
        <v>88.1</v>
      </c>
      <c r="K154" s="494">
        <v>82</v>
      </c>
      <c r="L154" s="494">
        <v>75.2</v>
      </c>
      <c r="M154" s="494">
        <v>20.088950000000001</v>
      </c>
    </row>
    <row r="155" spans="1:13">
      <c r="A155" s="254">
        <v>145</v>
      </c>
      <c r="B155" s="497" t="s">
        <v>352</v>
      </c>
      <c r="C155" s="494">
        <v>592.04999999999995</v>
      </c>
      <c r="D155" s="495">
        <v>599.93333333333328</v>
      </c>
      <c r="E155" s="495">
        <v>579.86666666666656</v>
      </c>
      <c r="F155" s="495">
        <v>567.68333333333328</v>
      </c>
      <c r="G155" s="495">
        <v>547.61666666666656</v>
      </c>
      <c r="H155" s="495">
        <v>612.11666666666656</v>
      </c>
      <c r="I155" s="495">
        <v>632.18333333333339</v>
      </c>
      <c r="J155" s="495">
        <v>644.36666666666656</v>
      </c>
      <c r="K155" s="494">
        <v>620</v>
      </c>
      <c r="L155" s="494">
        <v>587.75</v>
      </c>
      <c r="M155" s="494">
        <v>2.16025</v>
      </c>
    </row>
    <row r="156" spans="1:13">
      <c r="A156" s="254">
        <v>146</v>
      </c>
      <c r="B156" s="497" t="s">
        <v>96</v>
      </c>
      <c r="C156" s="494">
        <v>1216</v>
      </c>
      <c r="D156" s="495">
        <v>1221.1499999999999</v>
      </c>
      <c r="E156" s="495">
        <v>1187.8499999999997</v>
      </c>
      <c r="F156" s="495">
        <v>1159.6999999999998</v>
      </c>
      <c r="G156" s="495">
        <v>1126.3999999999996</v>
      </c>
      <c r="H156" s="495">
        <v>1249.2999999999997</v>
      </c>
      <c r="I156" s="495">
        <v>1282.5999999999999</v>
      </c>
      <c r="J156" s="495">
        <v>1310.7499999999998</v>
      </c>
      <c r="K156" s="494">
        <v>1254.45</v>
      </c>
      <c r="L156" s="494">
        <v>1193</v>
      </c>
      <c r="M156" s="494">
        <v>10.68953</v>
      </c>
    </row>
    <row r="157" spans="1:13">
      <c r="A157" s="254">
        <v>147</v>
      </c>
      <c r="B157" s="497" t="s">
        <v>97</v>
      </c>
      <c r="C157" s="494">
        <v>176.3</v>
      </c>
      <c r="D157" s="495">
        <v>178.79999999999998</v>
      </c>
      <c r="E157" s="495">
        <v>172.59999999999997</v>
      </c>
      <c r="F157" s="495">
        <v>168.89999999999998</v>
      </c>
      <c r="G157" s="495">
        <v>162.69999999999996</v>
      </c>
      <c r="H157" s="495">
        <v>182.49999999999997</v>
      </c>
      <c r="I157" s="495">
        <v>188.69999999999996</v>
      </c>
      <c r="J157" s="495">
        <v>192.39999999999998</v>
      </c>
      <c r="K157" s="494">
        <v>185</v>
      </c>
      <c r="L157" s="494">
        <v>175.1</v>
      </c>
      <c r="M157" s="494">
        <v>32.614849999999997</v>
      </c>
    </row>
    <row r="158" spans="1:13">
      <c r="A158" s="254">
        <v>148</v>
      </c>
      <c r="B158" s="497" t="s">
        <v>354</v>
      </c>
      <c r="C158" s="494">
        <v>302.55</v>
      </c>
      <c r="D158" s="495">
        <v>306.18333333333334</v>
      </c>
      <c r="E158" s="495">
        <v>292.36666666666667</v>
      </c>
      <c r="F158" s="495">
        <v>282.18333333333334</v>
      </c>
      <c r="G158" s="495">
        <v>268.36666666666667</v>
      </c>
      <c r="H158" s="495">
        <v>316.36666666666667</v>
      </c>
      <c r="I158" s="495">
        <v>330.18333333333339</v>
      </c>
      <c r="J158" s="495">
        <v>340.36666666666667</v>
      </c>
      <c r="K158" s="494">
        <v>320</v>
      </c>
      <c r="L158" s="494">
        <v>296</v>
      </c>
      <c r="M158" s="494">
        <v>14.082240000000001</v>
      </c>
    </row>
    <row r="159" spans="1:13">
      <c r="A159" s="254">
        <v>149</v>
      </c>
      <c r="B159" s="497" t="s">
        <v>98</v>
      </c>
      <c r="C159" s="494">
        <v>71.2</v>
      </c>
      <c r="D159" s="495">
        <v>72.55</v>
      </c>
      <c r="E159" s="495">
        <v>69</v>
      </c>
      <c r="F159" s="495">
        <v>66.8</v>
      </c>
      <c r="G159" s="495">
        <v>63.25</v>
      </c>
      <c r="H159" s="495">
        <v>74.75</v>
      </c>
      <c r="I159" s="495">
        <v>78.299999999999983</v>
      </c>
      <c r="J159" s="495">
        <v>80.5</v>
      </c>
      <c r="K159" s="494">
        <v>76.099999999999994</v>
      </c>
      <c r="L159" s="494">
        <v>70.349999999999994</v>
      </c>
      <c r="M159" s="494">
        <v>336.73975999999999</v>
      </c>
    </row>
    <row r="160" spans="1:13">
      <c r="A160" s="254">
        <v>150</v>
      </c>
      <c r="B160" s="497" t="s">
        <v>355</v>
      </c>
      <c r="C160" s="494">
        <v>2449.65</v>
      </c>
      <c r="D160" s="495">
        <v>2475</v>
      </c>
      <c r="E160" s="495">
        <v>2375.15</v>
      </c>
      <c r="F160" s="495">
        <v>2300.65</v>
      </c>
      <c r="G160" s="495">
        <v>2200.8000000000002</v>
      </c>
      <c r="H160" s="495">
        <v>2549.5</v>
      </c>
      <c r="I160" s="495">
        <v>2649.3500000000004</v>
      </c>
      <c r="J160" s="495">
        <v>2723.85</v>
      </c>
      <c r="K160" s="494">
        <v>2574.85</v>
      </c>
      <c r="L160" s="494">
        <v>2400.5</v>
      </c>
      <c r="M160" s="494">
        <v>0.61851999999999996</v>
      </c>
    </row>
    <row r="161" spans="1:13">
      <c r="A161" s="254">
        <v>151</v>
      </c>
      <c r="B161" s="497" t="s">
        <v>356</v>
      </c>
      <c r="C161" s="494">
        <v>359.8</v>
      </c>
      <c r="D161" s="495">
        <v>366.10000000000008</v>
      </c>
      <c r="E161" s="495">
        <v>352.30000000000018</v>
      </c>
      <c r="F161" s="495">
        <v>344.80000000000013</v>
      </c>
      <c r="G161" s="495">
        <v>331.00000000000023</v>
      </c>
      <c r="H161" s="495">
        <v>373.60000000000014</v>
      </c>
      <c r="I161" s="495">
        <v>387.4</v>
      </c>
      <c r="J161" s="495">
        <v>394.90000000000009</v>
      </c>
      <c r="K161" s="494">
        <v>379.9</v>
      </c>
      <c r="L161" s="494">
        <v>358.6</v>
      </c>
      <c r="M161" s="494">
        <v>1.2971699999999999</v>
      </c>
    </row>
    <row r="162" spans="1:13">
      <c r="A162" s="254">
        <v>152</v>
      </c>
      <c r="B162" s="497" t="s">
        <v>357</v>
      </c>
      <c r="C162" s="494">
        <v>676.1</v>
      </c>
      <c r="D162" s="495">
        <v>681.75</v>
      </c>
      <c r="E162" s="495">
        <v>664.5</v>
      </c>
      <c r="F162" s="495">
        <v>652.9</v>
      </c>
      <c r="G162" s="495">
        <v>635.65</v>
      </c>
      <c r="H162" s="495">
        <v>693.35</v>
      </c>
      <c r="I162" s="495">
        <v>710.6</v>
      </c>
      <c r="J162" s="495">
        <v>722.2</v>
      </c>
      <c r="K162" s="494">
        <v>699</v>
      </c>
      <c r="L162" s="494">
        <v>670.15</v>
      </c>
      <c r="M162" s="494">
        <v>2.6987000000000001</v>
      </c>
    </row>
    <row r="163" spans="1:13">
      <c r="A163" s="254">
        <v>153</v>
      </c>
      <c r="B163" s="497" t="s">
        <v>358</v>
      </c>
      <c r="C163" s="494">
        <v>111.8</v>
      </c>
      <c r="D163" s="495">
        <v>113.48333333333333</v>
      </c>
      <c r="E163" s="495">
        <v>107.61666666666667</v>
      </c>
      <c r="F163" s="495">
        <v>103.43333333333334</v>
      </c>
      <c r="G163" s="495">
        <v>97.566666666666677</v>
      </c>
      <c r="H163" s="495">
        <v>117.66666666666667</v>
      </c>
      <c r="I163" s="495">
        <v>123.53333333333332</v>
      </c>
      <c r="J163" s="495">
        <v>127.71666666666667</v>
      </c>
      <c r="K163" s="494">
        <v>119.35</v>
      </c>
      <c r="L163" s="494">
        <v>109.3</v>
      </c>
      <c r="M163" s="494">
        <v>55.845770000000002</v>
      </c>
    </row>
    <row r="164" spans="1:13">
      <c r="A164" s="254">
        <v>154</v>
      </c>
      <c r="B164" s="497" t="s">
        <v>359</v>
      </c>
      <c r="C164" s="494">
        <v>205.95</v>
      </c>
      <c r="D164" s="495">
        <v>207.65</v>
      </c>
      <c r="E164" s="495">
        <v>199.3</v>
      </c>
      <c r="F164" s="495">
        <v>192.65</v>
      </c>
      <c r="G164" s="495">
        <v>184.3</v>
      </c>
      <c r="H164" s="495">
        <v>214.3</v>
      </c>
      <c r="I164" s="495">
        <v>222.64999999999998</v>
      </c>
      <c r="J164" s="495">
        <v>229.3</v>
      </c>
      <c r="K164" s="494">
        <v>216</v>
      </c>
      <c r="L164" s="494">
        <v>201</v>
      </c>
      <c r="M164" s="494">
        <v>66.239599999999996</v>
      </c>
    </row>
    <row r="165" spans="1:13">
      <c r="A165" s="254">
        <v>155</v>
      </c>
      <c r="B165" s="497" t="s">
        <v>239</v>
      </c>
      <c r="C165" s="494">
        <v>6.75</v>
      </c>
      <c r="D165" s="495">
        <v>6.833333333333333</v>
      </c>
      <c r="E165" s="495">
        <v>6.5666666666666664</v>
      </c>
      <c r="F165" s="495">
        <v>6.3833333333333337</v>
      </c>
      <c r="G165" s="495">
        <v>6.1166666666666671</v>
      </c>
      <c r="H165" s="495">
        <v>7.0166666666666657</v>
      </c>
      <c r="I165" s="495">
        <v>7.2833333333333332</v>
      </c>
      <c r="J165" s="495">
        <v>7.466666666666665</v>
      </c>
      <c r="K165" s="494">
        <v>7.1</v>
      </c>
      <c r="L165" s="494">
        <v>6.65</v>
      </c>
      <c r="M165" s="494">
        <v>51.966410000000003</v>
      </c>
    </row>
    <row r="166" spans="1:13">
      <c r="A166" s="254">
        <v>156</v>
      </c>
      <c r="B166" s="497" t="s">
        <v>240</v>
      </c>
      <c r="C166" s="494">
        <v>47.15</v>
      </c>
      <c r="D166" s="495">
        <v>48.233333333333327</v>
      </c>
      <c r="E166" s="495">
        <v>46.066666666666656</v>
      </c>
      <c r="F166" s="495">
        <v>44.983333333333327</v>
      </c>
      <c r="G166" s="495">
        <v>42.816666666666656</v>
      </c>
      <c r="H166" s="495">
        <v>49.316666666666656</v>
      </c>
      <c r="I166" s="495">
        <v>51.483333333333327</v>
      </c>
      <c r="J166" s="495">
        <v>52.566666666666656</v>
      </c>
      <c r="K166" s="494">
        <v>50.4</v>
      </c>
      <c r="L166" s="494">
        <v>47.15</v>
      </c>
      <c r="M166" s="494">
        <v>29.068930000000002</v>
      </c>
    </row>
    <row r="167" spans="1:13">
      <c r="A167" s="254">
        <v>157</v>
      </c>
      <c r="B167" s="497" t="s">
        <v>99</v>
      </c>
      <c r="C167" s="494">
        <v>132.75</v>
      </c>
      <c r="D167" s="495">
        <v>132.98333333333332</v>
      </c>
      <c r="E167" s="495">
        <v>130.31666666666663</v>
      </c>
      <c r="F167" s="495">
        <v>127.88333333333333</v>
      </c>
      <c r="G167" s="495">
        <v>125.21666666666664</v>
      </c>
      <c r="H167" s="495">
        <v>135.41666666666663</v>
      </c>
      <c r="I167" s="495">
        <v>138.08333333333331</v>
      </c>
      <c r="J167" s="495">
        <v>140.51666666666662</v>
      </c>
      <c r="K167" s="494">
        <v>135.65</v>
      </c>
      <c r="L167" s="494">
        <v>130.55000000000001</v>
      </c>
      <c r="M167" s="494">
        <v>159.43353999999999</v>
      </c>
    </row>
    <row r="168" spans="1:13">
      <c r="A168" s="254">
        <v>158</v>
      </c>
      <c r="B168" s="497" t="s">
        <v>360</v>
      </c>
      <c r="C168" s="494">
        <v>261.60000000000002</v>
      </c>
      <c r="D168" s="495">
        <v>264.3</v>
      </c>
      <c r="E168" s="495">
        <v>257.3</v>
      </c>
      <c r="F168" s="495">
        <v>253</v>
      </c>
      <c r="G168" s="495">
        <v>246</v>
      </c>
      <c r="H168" s="495">
        <v>268.60000000000002</v>
      </c>
      <c r="I168" s="495">
        <v>275.60000000000002</v>
      </c>
      <c r="J168" s="495">
        <v>279.90000000000003</v>
      </c>
      <c r="K168" s="494">
        <v>271.3</v>
      </c>
      <c r="L168" s="494">
        <v>260</v>
      </c>
      <c r="M168" s="494">
        <v>0.80918000000000001</v>
      </c>
    </row>
    <row r="169" spans="1:13">
      <c r="A169" s="254">
        <v>159</v>
      </c>
      <c r="B169" s="497" t="s">
        <v>361</v>
      </c>
      <c r="C169" s="494">
        <v>221.1</v>
      </c>
      <c r="D169" s="495">
        <v>225.71666666666667</v>
      </c>
      <c r="E169" s="495">
        <v>215.48333333333335</v>
      </c>
      <c r="F169" s="495">
        <v>209.86666666666667</v>
      </c>
      <c r="G169" s="495">
        <v>199.63333333333335</v>
      </c>
      <c r="H169" s="495">
        <v>231.33333333333334</v>
      </c>
      <c r="I169" s="495">
        <v>241.56666666666663</v>
      </c>
      <c r="J169" s="495">
        <v>247.18333333333334</v>
      </c>
      <c r="K169" s="494">
        <v>235.95</v>
      </c>
      <c r="L169" s="494">
        <v>220.1</v>
      </c>
      <c r="M169" s="494">
        <v>2.4079899999999999</v>
      </c>
    </row>
    <row r="170" spans="1:13">
      <c r="A170" s="254">
        <v>160</v>
      </c>
      <c r="B170" s="497" t="s">
        <v>744</v>
      </c>
      <c r="C170" s="494">
        <v>4058.35</v>
      </c>
      <c r="D170" s="495">
        <v>4111.0999999999995</v>
      </c>
      <c r="E170" s="495">
        <v>3967.2499999999991</v>
      </c>
      <c r="F170" s="495">
        <v>3876.1499999999996</v>
      </c>
      <c r="G170" s="495">
        <v>3732.2999999999993</v>
      </c>
      <c r="H170" s="495">
        <v>4202.1999999999989</v>
      </c>
      <c r="I170" s="495">
        <v>4346.0499999999993</v>
      </c>
      <c r="J170" s="495">
        <v>4437.1499999999987</v>
      </c>
      <c r="K170" s="494">
        <v>4254.95</v>
      </c>
      <c r="L170" s="494">
        <v>4020</v>
      </c>
      <c r="M170" s="494">
        <v>0.76204000000000005</v>
      </c>
    </row>
    <row r="171" spans="1:13">
      <c r="A171" s="254">
        <v>161</v>
      </c>
      <c r="B171" s="497" t="s">
        <v>102</v>
      </c>
      <c r="C171" s="494">
        <v>23.4</v>
      </c>
      <c r="D171" s="495">
        <v>23.533333333333331</v>
      </c>
      <c r="E171" s="495">
        <v>22.666666666666664</v>
      </c>
      <c r="F171" s="495">
        <v>21.933333333333334</v>
      </c>
      <c r="G171" s="495">
        <v>21.066666666666666</v>
      </c>
      <c r="H171" s="495">
        <v>24.266666666666662</v>
      </c>
      <c r="I171" s="495">
        <v>25.133333333333329</v>
      </c>
      <c r="J171" s="495">
        <v>25.86666666666666</v>
      </c>
      <c r="K171" s="494">
        <v>24.4</v>
      </c>
      <c r="L171" s="494">
        <v>22.8</v>
      </c>
      <c r="M171" s="494">
        <v>262.40836999999999</v>
      </c>
    </row>
    <row r="172" spans="1:13">
      <c r="A172" s="254">
        <v>162</v>
      </c>
      <c r="B172" s="497" t="s">
        <v>362</v>
      </c>
      <c r="C172" s="494">
        <v>2592.9</v>
      </c>
      <c r="D172" s="495">
        <v>2602.2000000000003</v>
      </c>
      <c r="E172" s="495">
        <v>2546.6000000000004</v>
      </c>
      <c r="F172" s="495">
        <v>2500.3000000000002</v>
      </c>
      <c r="G172" s="495">
        <v>2444.7000000000003</v>
      </c>
      <c r="H172" s="495">
        <v>2648.5000000000005</v>
      </c>
      <c r="I172" s="495">
        <v>2704.1</v>
      </c>
      <c r="J172" s="495">
        <v>2750.4000000000005</v>
      </c>
      <c r="K172" s="494">
        <v>2657.8</v>
      </c>
      <c r="L172" s="494">
        <v>2555.9</v>
      </c>
      <c r="M172" s="494">
        <v>0.31930999999999998</v>
      </c>
    </row>
    <row r="173" spans="1:13">
      <c r="A173" s="254">
        <v>163</v>
      </c>
      <c r="B173" s="497" t="s">
        <v>745</v>
      </c>
      <c r="C173" s="494">
        <v>179.05</v>
      </c>
      <c r="D173" s="495">
        <v>180.55000000000004</v>
      </c>
      <c r="E173" s="495">
        <v>176.70000000000007</v>
      </c>
      <c r="F173" s="495">
        <v>174.35000000000002</v>
      </c>
      <c r="G173" s="495">
        <v>170.50000000000006</v>
      </c>
      <c r="H173" s="495">
        <v>182.90000000000009</v>
      </c>
      <c r="I173" s="495">
        <v>186.75000000000006</v>
      </c>
      <c r="J173" s="495">
        <v>189.10000000000011</v>
      </c>
      <c r="K173" s="494">
        <v>184.4</v>
      </c>
      <c r="L173" s="494">
        <v>178.2</v>
      </c>
      <c r="M173" s="494">
        <v>1.48306</v>
      </c>
    </row>
    <row r="174" spans="1:13">
      <c r="A174" s="254">
        <v>164</v>
      </c>
      <c r="B174" s="497" t="s">
        <v>363</v>
      </c>
      <c r="C174" s="494">
        <v>2592.5</v>
      </c>
      <c r="D174" s="495">
        <v>2616.15</v>
      </c>
      <c r="E174" s="495">
        <v>2541.6000000000004</v>
      </c>
      <c r="F174" s="495">
        <v>2490.7000000000003</v>
      </c>
      <c r="G174" s="495">
        <v>2416.1500000000005</v>
      </c>
      <c r="H174" s="495">
        <v>2667.05</v>
      </c>
      <c r="I174" s="495">
        <v>2741.6000000000004</v>
      </c>
      <c r="J174" s="495">
        <v>2792.5</v>
      </c>
      <c r="K174" s="494">
        <v>2690.7</v>
      </c>
      <c r="L174" s="494">
        <v>2565.25</v>
      </c>
      <c r="M174" s="494">
        <v>0.25751000000000002</v>
      </c>
    </row>
    <row r="175" spans="1:13">
      <c r="A175" s="254">
        <v>165</v>
      </c>
      <c r="B175" s="497" t="s">
        <v>241</v>
      </c>
      <c r="C175" s="494">
        <v>196.35</v>
      </c>
      <c r="D175" s="495">
        <v>199.66666666666666</v>
      </c>
      <c r="E175" s="495">
        <v>191.93333333333331</v>
      </c>
      <c r="F175" s="495">
        <v>187.51666666666665</v>
      </c>
      <c r="G175" s="495">
        <v>179.7833333333333</v>
      </c>
      <c r="H175" s="495">
        <v>204.08333333333331</v>
      </c>
      <c r="I175" s="495">
        <v>211.81666666666666</v>
      </c>
      <c r="J175" s="495">
        <v>216.23333333333332</v>
      </c>
      <c r="K175" s="494">
        <v>207.4</v>
      </c>
      <c r="L175" s="494">
        <v>195.25</v>
      </c>
      <c r="M175" s="494">
        <v>7.0168200000000001</v>
      </c>
    </row>
    <row r="176" spans="1:13">
      <c r="A176" s="254">
        <v>166</v>
      </c>
      <c r="B176" s="497" t="s">
        <v>364</v>
      </c>
      <c r="C176" s="494">
        <v>5425.8</v>
      </c>
      <c r="D176" s="495">
        <v>5453.75</v>
      </c>
      <c r="E176" s="495">
        <v>5382.55</v>
      </c>
      <c r="F176" s="495">
        <v>5339.3</v>
      </c>
      <c r="G176" s="495">
        <v>5268.1</v>
      </c>
      <c r="H176" s="495">
        <v>5497</v>
      </c>
      <c r="I176" s="495">
        <v>5568.2000000000007</v>
      </c>
      <c r="J176" s="495">
        <v>5611.45</v>
      </c>
      <c r="K176" s="494">
        <v>5524.95</v>
      </c>
      <c r="L176" s="494">
        <v>5410.5</v>
      </c>
      <c r="M176" s="494">
        <v>6.4079999999999998E-2</v>
      </c>
    </row>
    <row r="177" spans="1:13">
      <c r="A177" s="254">
        <v>167</v>
      </c>
      <c r="B177" s="497" t="s">
        <v>365</v>
      </c>
      <c r="C177" s="494">
        <v>1455.15</v>
      </c>
      <c r="D177" s="495">
        <v>1452.0333333333335</v>
      </c>
      <c r="E177" s="495">
        <v>1434.116666666667</v>
      </c>
      <c r="F177" s="495">
        <v>1413.0833333333335</v>
      </c>
      <c r="G177" s="495">
        <v>1395.166666666667</v>
      </c>
      <c r="H177" s="495">
        <v>1473.0666666666671</v>
      </c>
      <c r="I177" s="495">
        <v>1490.9833333333336</v>
      </c>
      <c r="J177" s="495">
        <v>1512.0166666666671</v>
      </c>
      <c r="K177" s="494">
        <v>1469.95</v>
      </c>
      <c r="L177" s="494">
        <v>1431</v>
      </c>
      <c r="M177" s="494">
        <v>0.70779999999999998</v>
      </c>
    </row>
    <row r="178" spans="1:13">
      <c r="A178" s="254">
        <v>168</v>
      </c>
      <c r="B178" s="497" t="s">
        <v>100</v>
      </c>
      <c r="C178" s="494">
        <v>497.95</v>
      </c>
      <c r="D178" s="495">
        <v>509.25</v>
      </c>
      <c r="E178" s="495">
        <v>481.5</v>
      </c>
      <c r="F178" s="495">
        <v>465.05</v>
      </c>
      <c r="G178" s="495">
        <v>437.3</v>
      </c>
      <c r="H178" s="495">
        <v>525.70000000000005</v>
      </c>
      <c r="I178" s="495">
        <v>553.45000000000005</v>
      </c>
      <c r="J178" s="495">
        <v>569.9</v>
      </c>
      <c r="K178" s="494">
        <v>537</v>
      </c>
      <c r="L178" s="494">
        <v>492.8</v>
      </c>
      <c r="M178" s="494">
        <v>49.92051</v>
      </c>
    </row>
    <row r="179" spans="1:13">
      <c r="A179" s="254">
        <v>169</v>
      </c>
      <c r="B179" s="497" t="s">
        <v>366</v>
      </c>
      <c r="C179" s="494">
        <v>883.15</v>
      </c>
      <c r="D179" s="495">
        <v>888.41666666666663</v>
      </c>
      <c r="E179" s="495">
        <v>874.83333333333326</v>
      </c>
      <c r="F179" s="495">
        <v>866.51666666666665</v>
      </c>
      <c r="G179" s="495">
        <v>852.93333333333328</v>
      </c>
      <c r="H179" s="495">
        <v>896.73333333333323</v>
      </c>
      <c r="I179" s="495">
        <v>910.31666666666649</v>
      </c>
      <c r="J179" s="495">
        <v>918.63333333333321</v>
      </c>
      <c r="K179" s="494">
        <v>902</v>
      </c>
      <c r="L179" s="494">
        <v>880.1</v>
      </c>
      <c r="M179" s="494">
        <v>0.26878000000000002</v>
      </c>
    </row>
    <row r="180" spans="1:13">
      <c r="A180" s="254">
        <v>170</v>
      </c>
      <c r="B180" s="497" t="s">
        <v>242</v>
      </c>
      <c r="C180" s="494">
        <v>504.05</v>
      </c>
      <c r="D180" s="495">
        <v>504.2166666666667</v>
      </c>
      <c r="E180" s="495">
        <v>498.43333333333339</v>
      </c>
      <c r="F180" s="495">
        <v>492.81666666666672</v>
      </c>
      <c r="G180" s="495">
        <v>487.03333333333342</v>
      </c>
      <c r="H180" s="495">
        <v>509.83333333333337</v>
      </c>
      <c r="I180" s="495">
        <v>515.61666666666667</v>
      </c>
      <c r="J180" s="495">
        <v>521.23333333333335</v>
      </c>
      <c r="K180" s="494">
        <v>510</v>
      </c>
      <c r="L180" s="494">
        <v>498.6</v>
      </c>
      <c r="M180" s="494">
        <v>1.59521</v>
      </c>
    </row>
    <row r="181" spans="1:13">
      <c r="A181" s="254">
        <v>171</v>
      </c>
      <c r="B181" s="497" t="s">
        <v>103</v>
      </c>
      <c r="C181" s="494">
        <v>715.4</v>
      </c>
      <c r="D181" s="495">
        <v>720.98333333333323</v>
      </c>
      <c r="E181" s="495">
        <v>701.01666666666642</v>
      </c>
      <c r="F181" s="495">
        <v>686.63333333333321</v>
      </c>
      <c r="G181" s="495">
        <v>666.6666666666664</v>
      </c>
      <c r="H181" s="495">
        <v>735.36666666666645</v>
      </c>
      <c r="I181" s="495">
        <v>755.33333333333337</v>
      </c>
      <c r="J181" s="495">
        <v>769.71666666666647</v>
      </c>
      <c r="K181" s="494">
        <v>740.95</v>
      </c>
      <c r="L181" s="494">
        <v>706.6</v>
      </c>
      <c r="M181" s="494">
        <v>21.065049999999999</v>
      </c>
    </row>
    <row r="182" spans="1:13">
      <c r="A182" s="254">
        <v>172</v>
      </c>
      <c r="B182" s="497" t="s">
        <v>243</v>
      </c>
      <c r="C182" s="494">
        <v>510</v>
      </c>
      <c r="D182" s="495">
        <v>517.36666666666667</v>
      </c>
      <c r="E182" s="495">
        <v>494.33333333333337</v>
      </c>
      <c r="F182" s="495">
        <v>478.66666666666669</v>
      </c>
      <c r="G182" s="495">
        <v>455.63333333333338</v>
      </c>
      <c r="H182" s="495">
        <v>533.0333333333333</v>
      </c>
      <c r="I182" s="495">
        <v>556.06666666666661</v>
      </c>
      <c r="J182" s="495">
        <v>571.73333333333335</v>
      </c>
      <c r="K182" s="494">
        <v>540.4</v>
      </c>
      <c r="L182" s="494">
        <v>501.7</v>
      </c>
      <c r="M182" s="494">
        <v>1.8980900000000001</v>
      </c>
    </row>
    <row r="183" spans="1:13">
      <c r="A183" s="254">
        <v>173</v>
      </c>
      <c r="B183" s="497" t="s">
        <v>244</v>
      </c>
      <c r="C183" s="494">
        <v>1269.45</v>
      </c>
      <c r="D183" s="495">
        <v>1278.5666666666666</v>
      </c>
      <c r="E183" s="495">
        <v>1235.4333333333332</v>
      </c>
      <c r="F183" s="495">
        <v>1201.4166666666665</v>
      </c>
      <c r="G183" s="495">
        <v>1158.2833333333331</v>
      </c>
      <c r="H183" s="495">
        <v>1312.5833333333333</v>
      </c>
      <c r="I183" s="495">
        <v>1355.7166666666665</v>
      </c>
      <c r="J183" s="495">
        <v>1389.7333333333333</v>
      </c>
      <c r="K183" s="494">
        <v>1321.7</v>
      </c>
      <c r="L183" s="494">
        <v>1244.55</v>
      </c>
      <c r="M183" s="494">
        <v>10.2456</v>
      </c>
    </row>
    <row r="184" spans="1:13">
      <c r="A184" s="254">
        <v>174</v>
      </c>
      <c r="B184" s="497" t="s">
        <v>367</v>
      </c>
      <c r="C184" s="494">
        <v>316.8</v>
      </c>
      <c r="D184" s="495">
        <v>323.93333333333334</v>
      </c>
      <c r="E184" s="495">
        <v>307.86666666666667</v>
      </c>
      <c r="F184" s="495">
        <v>298.93333333333334</v>
      </c>
      <c r="G184" s="495">
        <v>282.86666666666667</v>
      </c>
      <c r="H184" s="495">
        <v>332.86666666666667</v>
      </c>
      <c r="I184" s="495">
        <v>348.93333333333339</v>
      </c>
      <c r="J184" s="495">
        <v>357.86666666666667</v>
      </c>
      <c r="K184" s="494">
        <v>340</v>
      </c>
      <c r="L184" s="494">
        <v>315</v>
      </c>
      <c r="M184" s="494">
        <v>41.741680000000002</v>
      </c>
    </row>
    <row r="185" spans="1:13">
      <c r="A185" s="254">
        <v>175</v>
      </c>
      <c r="B185" s="497" t="s">
        <v>245</v>
      </c>
      <c r="C185" s="494">
        <v>583.95000000000005</v>
      </c>
      <c r="D185" s="495">
        <v>600.7833333333333</v>
      </c>
      <c r="E185" s="495">
        <v>553.16666666666663</v>
      </c>
      <c r="F185" s="495">
        <v>522.38333333333333</v>
      </c>
      <c r="G185" s="495">
        <v>474.76666666666665</v>
      </c>
      <c r="H185" s="495">
        <v>631.56666666666661</v>
      </c>
      <c r="I185" s="495">
        <v>679.18333333333339</v>
      </c>
      <c r="J185" s="495">
        <v>709.96666666666658</v>
      </c>
      <c r="K185" s="494">
        <v>648.4</v>
      </c>
      <c r="L185" s="494">
        <v>570</v>
      </c>
      <c r="M185" s="494">
        <v>40.77496</v>
      </c>
    </row>
    <row r="186" spans="1:13">
      <c r="A186" s="254">
        <v>176</v>
      </c>
      <c r="B186" s="497" t="s">
        <v>104</v>
      </c>
      <c r="C186" s="494">
        <v>1376.6</v>
      </c>
      <c r="D186" s="495">
        <v>1389.7</v>
      </c>
      <c r="E186" s="495">
        <v>1354.45</v>
      </c>
      <c r="F186" s="495">
        <v>1332.3</v>
      </c>
      <c r="G186" s="495">
        <v>1297.05</v>
      </c>
      <c r="H186" s="495">
        <v>1411.8500000000001</v>
      </c>
      <c r="I186" s="495">
        <v>1447.1000000000001</v>
      </c>
      <c r="J186" s="495">
        <v>1469.2500000000002</v>
      </c>
      <c r="K186" s="494">
        <v>1424.95</v>
      </c>
      <c r="L186" s="494">
        <v>1367.55</v>
      </c>
      <c r="M186" s="494">
        <v>13.2369</v>
      </c>
    </row>
    <row r="187" spans="1:13">
      <c r="A187" s="254">
        <v>177</v>
      </c>
      <c r="B187" s="497" t="s">
        <v>368</v>
      </c>
      <c r="C187" s="494">
        <v>281.2</v>
      </c>
      <c r="D187" s="495">
        <v>282.34999999999997</v>
      </c>
      <c r="E187" s="495">
        <v>261.64999999999992</v>
      </c>
      <c r="F187" s="495">
        <v>242.09999999999997</v>
      </c>
      <c r="G187" s="495">
        <v>221.39999999999992</v>
      </c>
      <c r="H187" s="495">
        <v>301.89999999999992</v>
      </c>
      <c r="I187" s="495">
        <v>322.59999999999997</v>
      </c>
      <c r="J187" s="495">
        <v>342.14999999999992</v>
      </c>
      <c r="K187" s="494">
        <v>303.05</v>
      </c>
      <c r="L187" s="494">
        <v>262.8</v>
      </c>
      <c r="M187" s="494">
        <v>2.0342199999999999</v>
      </c>
    </row>
    <row r="188" spans="1:13">
      <c r="A188" s="254">
        <v>178</v>
      </c>
      <c r="B188" s="497" t="s">
        <v>369</v>
      </c>
      <c r="C188" s="494">
        <v>122.15</v>
      </c>
      <c r="D188" s="495">
        <v>124.51666666666667</v>
      </c>
      <c r="E188" s="495">
        <v>118.13333333333333</v>
      </c>
      <c r="F188" s="495">
        <v>114.11666666666666</v>
      </c>
      <c r="G188" s="495">
        <v>107.73333333333332</v>
      </c>
      <c r="H188" s="495">
        <v>128.53333333333333</v>
      </c>
      <c r="I188" s="495">
        <v>134.91666666666669</v>
      </c>
      <c r="J188" s="495">
        <v>138.93333333333334</v>
      </c>
      <c r="K188" s="494">
        <v>130.9</v>
      </c>
      <c r="L188" s="494">
        <v>120.5</v>
      </c>
      <c r="M188" s="494">
        <v>14.336650000000001</v>
      </c>
    </row>
    <row r="189" spans="1:13">
      <c r="A189" s="254">
        <v>179</v>
      </c>
      <c r="B189" s="497" t="s">
        <v>370</v>
      </c>
      <c r="C189" s="494">
        <v>869.75</v>
      </c>
      <c r="D189" s="495">
        <v>879.91666666666663</v>
      </c>
      <c r="E189" s="495">
        <v>849.83333333333326</v>
      </c>
      <c r="F189" s="495">
        <v>829.91666666666663</v>
      </c>
      <c r="G189" s="495">
        <v>799.83333333333326</v>
      </c>
      <c r="H189" s="495">
        <v>899.83333333333326</v>
      </c>
      <c r="I189" s="495">
        <v>929.91666666666652</v>
      </c>
      <c r="J189" s="495">
        <v>949.83333333333326</v>
      </c>
      <c r="K189" s="494">
        <v>910</v>
      </c>
      <c r="L189" s="494">
        <v>860</v>
      </c>
      <c r="M189" s="494">
        <v>0.23025000000000001</v>
      </c>
    </row>
    <row r="190" spans="1:13">
      <c r="A190" s="254">
        <v>180</v>
      </c>
      <c r="B190" s="497" t="s">
        <v>371</v>
      </c>
      <c r="C190" s="494">
        <v>401.95</v>
      </c>
      <c r="D190" s="495">
        <v>409.09999999999997</v>
      </c>
      <c r="E190" s="495">
        <v>380.84999999999991</v>
      </c>
      <c r="F190" s="495">
        <v>359.74999999999994</v>
      </c>
      <c r="G190" s="495">
        <v>331.49999999999989</v>
      </c>
      <c r="H190" s="495">
        <v>430.19999999999993</v>
      </c>
      <c r="I190" s="495">
        <v>458.45000000000005</v>
      </c>
      <c r="J190" s="495">
        <v>479.54999999999995</v>
      </c>
      <c r="K190" s="494">
        <v>437.35</v>
      </c>
      <c r="L190" s="494">
        <v>388</v>
      </c>
      <c r="M190" s="494">
        <v>65.561459999999997</v>
      </c>
    </row>
    <row r="191" spans="1:13">
      <c r="A191" s="254">
        <v>181</v>
      </c>
      <c r="B191" s="497" t="s">
        <v>743</v>
      </c>
      <c r="C191" s="494">
        <v>131.75</v>
      </c>
      <c r="D191" s="495">
        <v>133.26666666666668</v>
      </c>
      <c r="E191" s="495">
        <v>128.48333333333335</v>
      </c>
      <c r="F191" s="495">
        <v>125.21666666666667</v>
      </c>
      <c r="G191" s="495">
        <v>120.43333333333334</v>
      </c>
      <c r="H191" s="495">
        <v>136.53333333333336</v>
      </c>
      <c r="I191" s="495">
        <v>141.31666666666672</v>
      </c>
      <c r="J191" s="495">
        <v>144.58333333333337</v>
      </c>
      <c r="K191" s="494">
        <v>138.05000000000001</v>
      </c>
      <c r="L191" s="494">
        <v>130</v>
      </c>
      <c r="M191" s="494">
        <v>3.3660000000000001</v>
      </c>
    </row>
    <row r="192" spans="1:13">
      <c r="A192" s="254">
        <v>182</v>
      </c>
      <c r="B192" s="497" t="s">
        <v>773</v>
      </c>
      <c r="C192" s="494">
        <v>707.7</v>
      </c>
      <c r="D192" s="495">
        <v>711.56666666666661</v>
      </c>
      <c r="E192" s="495">
        <v>658.13333333333321</v>
      </c>
      <c r="F192" s="495">
        <v>608.56666666666661</v>
      </c>
      <c r="G192" s="495">
        <v>555.13333333333321</v>
      </c>
      <c r="H192" s="495">
        <v>761.13333333333321</v>
      </c>
      <c r="I192" s="495">
        <v>814.56666666666661</v>
      </c>
      <c r="J192" s="495">
        <v>864.13333333333321</v>
      </c>
      <c r="K192" s="494">
        <v>765</v>
      </c>
      <c r="L192" s="494">
        <v>662</v>
      </c>
      <c r="M192" s="494">
        <v>10.266819999999999</v>
      </c>
    </row>
    <row r="193" spans="1:13">
      <c r="A193" s="254">
        <v>183</v>
      </c>
      <c r="B193" s="497" t="s">
        <v>372</v>
      </c>
      <c r="C193" s="494">
        <v>535.04999999999995</v>
      </c>
      <c r="D193" s="495">
        <v>540.61666666666667</v>
      </c>
      <c r="E193" s="495">
        <v>521.48333333333335</v>
      </c>
      <c r="F193" s="495">
        <v>507.91666666666663</v>
      </c>
      <c r="G193" s="495">
        <v>488.7833333333333</v>
      </c>
      <c r="H193" s="495">
        <v>554.18333333333339</v>
      </c>
      <c r="I193" s="495">
        <v>573.31666666666683</v>
      </c>
      <c r="J193" s="495">
        <v>586.88333333333344</v>
      </c>
      <c r="K193" s="494">
        <v>559.75</v>
      </c>
      <c r="L193" s="494">
        <v>527.04999999999995</v>
      </c>
      <c r="M193" s="494">
        <v>13.878880000000001</v>
      </c>
    </row>
    <row r="194" spans="1:13">
      <c r="A194" s="254">
        <v>184</v>
      </c>
      <c r="B194" s="497" t="s">
        <v>373</v>
      </c>
      <c r="C194" s="494">
        <v>55.25</v>
      </c>
      <c r="D194" s="495">
        <v>56.066666666666663</v>
      </c>
      <c r="E194" s="495">
        <v>54.133333333333326</v>
      </c>
      <c r="F194" s="495">
        <v>53.016666666666666</v>
      </c>
      <c r="G194" s="495">
        <v>51.083333333333329</v>
      </c>
      <c r="H194" s="495">
        <v>57.183333333333323</v>
      </c>
      <c r="I194" s="495">
        <v>59.11666666666666</v>
      </c>
      <c r="J194" s="495">
        <v>60.23333333333332</v>
      </c>
      <c r="K194" s="494">
        <v>58</v>
      </c>
      <c r="L194" s="494">
        <v>54.95</v>
      </c>
      <c r="M194" s="494">
        <v>16.282620000000001</v>
      </c>
    </row>
    <row r="195" spans="1:13">
      <c r="A195" s="254">
        <v>185</v>
      </c>
      <c r="B195" s="497" t="s">
        <v>374</v>
      </c>
      <c r="C195" s="494">
        <v>296.95</v>
      </c>
      <c r="D195" s="495">
        <v>300.40000000000003</v>
      </c>
      <c r="E195" s="495">
        <v>290.80000000000007</v>
      </c>
      <c r="F195" s="495">
        <v>284.65000000000003</v>
      </c>
      <c r="G195" s="495">
        <v>275.05000000000007</v>
      </c>
      <c r="H195" s="495">
        <v>306.55000000000007</v>
      </c>
      <c r="I195" s="495">
        <v>316.15000000000009</v>
      </c>
      <c r="J195" s="495">
        <v>322.30000000000007</v>
      </c>
      <c r="K195" s="494">
        <v>310</v>
      </c>
      <c r="L195" s="494">
        <v>294.25</v>
      </c>
      <c r="M195" s="494">
        <v>8.3627099999999999</v>
      </c>
    </row>
    <row r="196" spans="1:13">
      <c r="A196" s="254">
        <v>186</v>
      </c>
      <c r="B196" s="497" t="s">
        <v>375</v>
      </c>
      <c r="C196" s="494">
        <v>94.9</v>
      </c>
      <c r="D196" s="495">
        <v>96.233333333333334</v>
      </c>
      <c r="E196" s="495">
        <v>92.466666666666669</v>
      </c>
      <c r="F196" s="495">
        <v>90.033333333333331</v>
      </c>
      <c r="G196" s="495">
        <v>86.266666666666666</v>
      </c>
      <c r="H196" s="495">
        <v>98.666666666666671</v>
      </c>
      <c r="I196" s="495">
        <v>102.43333333333335</v>
      </c>
      <c r="J196" s="495">
        <v>104.86666666666667</v>
      </c>
      <c r="K196" s="494">
        <v>100</v>
      </c>
      <c r="L196" s="494">
        <v>93.8</v>
      </c>
      <c r="M196" s="494">
        <v>4.8016800000000002</v>
      </c>
    </row>
    <row r="197" spans="1:13">
      <c r="A197" s="254">
        <v>187</v>
      </c>
      <c r="B197" s="497" t="s">
        <v>376</v>
      </c>
      <c r="C197" s="494">
        <v>83.3</v>
      </c>
      <c r="D197" s="495">
        <v>84.266666666666666</v>
      </c>
      <c r="E197" s="495">
        <v>80.933333333333337</v>
      </c>
      <c r="F197" s="495">
        <v>78.566666666666677</v>
      </c>
      <c r="G197" s="495">
        <v>75.233333333333348</v>
      </c>
      <c r="H197" s="495">
        <v>86.633333333333326</v>
      </c>
      <c r="I197" s="495">
        <v>89.966666666666669</v>
      </c>
      <c r="J197" s="495">
        <v>92.333333333333314</v>
      </c>
      <c r="K197" s="494">
        <v>87.6</v>
      </c>
      <c r="L197" s="494">
        <v>81.900000000000006</v>
      </c>
      <c r="M197" s="494">
        <v>14.611510000000001</v>
      </c>
    </row>
    <row r="198" spans="1:13">
      <c r="A198" s="254">
        <v>188</v>
      </c>
      <c r="B198" s="497" t="s">
        <v>246</v>
      </c>
      <c r="C198" s="494">
        <v>255.45</v>
      </c>
      <c r="D198" s="495">
        <v>259.35000000000002</v>
      </c>
      <c r="E198" s="495">
        <v>248.70000000000005</v>
      </c>
      <c r="F198" s="495">
        <v>241.95000000000002</v>
      </c>
      <c r="G198" s="495">
        <v>231.30000000000004</v>
      </c>
      <c r="H198" s="495">
        <v>266.10000000000002</v>
      </c>
      <c r="I198" s="495">
        <v>276.75</v>
      </c>
      <c r="J198" s="495">
        <v>283.50000000000006</v>
      </c>
      <c r="K198" s="494">
        <v>270</v>
      </c>
      <c r="L198" s="494">
        <v>252.6</v>
      </c>
      <c r="M198" s="494">
        <v>11.74973</v>
      </c>
    </row>
    <row r="199" spans="1:13">
      <c r="A199" s="254">
        <v>189</v>
      </c>
      <c r="B199" s="497" t="s">
        <v>377</v>
      </c>
      <c r="C199" s="494">
        <v>699.6</v>
      </c>
      <c r="D199" s="495">
        <v>707.23333333333323</v>
      </c>
      <c r="E199" s="495">
        <v>687.36666666666645</v>
      </c>
      <c r="F199" s="495">
        <v>675.13333333333321</v>
      </c>
      <c r="G199" s="495">
        <v>655.26666666666642</v>
      </c>
      <c r="H199" s="495">
        <v>719.46666666666647</v>
      </c>
      <c r="I199" s="495">
        <v>739.33333333333326</v>
      </c>
      <c r="J199" s="495">
        <v>751.56666666666649</v>
      </c>
      <c r="K199" s="494">
        <v>727.1</v>
      </c>
      <c r="L199" s="494">
        <v>695</v>
      </c>
      <c r="M199" s="494">
        <v>0.14230000000000001</v>
      </c>
    </row>
    <row r="200" spans="1:13">
      <c r="A200" s="254">
        <v>190</v>
      </c>
      <c r="B200" s="497" t="s">
        <v>247</v>
      </c>
      <c r="C200" s="494">
        <v>2044.8</v>
      </c>
      <c r="D200" s="495">
        <v>2093.2000000000003</v>
      </c>
      <c r="E200" s="495">
        <v>1996.4000000000005</v>
      </c>
      <c r="F200" s="495">
        <v>1948.0000000000002</v>
      </c>
      <c r="G200" s="495">
        <v>1851.2000000000005</v>
      </c>
      <c r="H200" s="495">
        <v>2141.6000000000004</v>
      </c>
      <c r="I200" s="495">
        <v>2238.4000000000005</v>
      </c>
      <c r="J200" s="495">
        <v>2286.8000000000006</v>
      </c>
      <c r="K200" s="494">
        <v>2190</v>
      </c>
      <c r="L200" s="494">
        <v>2044.8</v>
      </c>
      <c r="M200" s="494">
        <v>6.4135299999999997</v>
      </c>
    </row>
    <row r="201" spans="1:13">
      <c r="A201" s="254">
        <v>191</v>
      </c>
      <c r="B201" s="497" t="s">
        <v>107</v>
      </c>
      <c r="C201" s="494">
        <v>1009.4</v>
      </c>
      <c r="D201" s="495">
        <v>1017.85</v>
      </c>
      <c r="E201" s="495">
        <v>992.75</v>
      </c>
      <c r="F201" s="495">
        <v>976.1</v>
      </c>
      <c r="G201" s="495">
        <v>951</v>
      </c>
      <c r="H201" s="495">
        <v>1034.5</v>
      </c>
      <c r="I201" s="495">
        <v>1059.6000000000001</v>
      </c>
      <c r="J201" s="495">
        <v>1076.25</v>
      </c>
      <c r="K201" s="494">
        <v>1042.95</v>
      </c>
      <c r="L201" s="494">
        <v>1001.2</v>
      </c>
      <c r="M201" s="494">
        <v>59.764270000000003</v>
      </c>
    </row>
    <row r="202" spans="1:13">
      <c r="A202" s="254">
        <v>192</v>
      </c>
      <c r="B202" s="497" t="s">
        <v>248</v>
      </c>
      <c r="C202" s="494">
        <v>2844.7</v>
      </c>
      <c r="D202" s="495">
        <v>2838.5666666666671</v>
      </c>
      <c r="E202" s="495">
        <v>2762.1333333333341</v>
      </c>
      <c r="F202" s="495">
        <v>2679.5666666666671</v>
      </c>
      <c r="G202" s="495">
        <v>2603.1333333333341</v>
      </c>
      <c r="H202" s="495">
        <v>2921.1333333333341</v>
      </c>
      <c r="I202" s="495">
        <v>2997.5666666666675</v>
      </c>
      <c r="J202" s="495">
        <v>3080.1333333333341</v>
      </c>
      <c r="K202" s="494">
        <v>2915</v>
      </c>
      <c r="L202" s="494">
        <v>2756</v>
      </c>
      <c r="M202" s="494">
        <v>3.3016000000000001</v>
      </c>
    </row>
    <row r="203" spans="1:13">
      <c r="A203" s="254">
        <v>193</v>
      </c>
      <c r="B203" s="497" t="s">
        <v>109</v>
      </c>
      <c r="C203" s="494">
        <v>1367.05</v>
      </c>
      <c r="D203" s="495">
        <v>1373.0166666666667</v>
      </c>
      <c r="E203" s="495">
        <v>1347.0333333333333</v>
      </c>
      <c r="F203" s="495">
        <v>1327.0166666666667</v>
      </c>
      <c r="G203" s="495">
        <v>1301.0333333333333</v>
      </c>
      <c r="H203" s="495">
        <v>1393.0333333333333</v>
      </c>
      <c r="I203" s="495">
        <v>1419.0166666666664</v>
      </c>
      <c r="J203" s="495">
        <v>1439.0333333333333</v>
      </c>
      <c r="K203" s="494">
        <v>1399</v>
      </c>
      <c r="L203" s="494">
        <v>1353</v>
      </c>
      <c r="M203" s="494">
        <v>112.74563999999999</v>
      </c>
    </row>
    <row r="204" spans="1:13">
      <c r="A204" s="254">
        <v>194</v>
      </c>
      <c r="B204" s="497" t="s">
        <v>249</v>
      </c>
      <c r="C204" s="494">
        <v>687.3</v>
      </c>
      <c r="D204" s="495">
        <v>685.63333333333333</v>
      </c>
      <c r="E204" s="495">
        <v>681.26666666666665</v>
      </c>
      <c r="F204" s="495">
        <v>675.23333333333335</v>
      </c>
      <c r="G204" s="495">
        <v>670.86666666666667</v>
      </c>
      <c r="H204" s="495">
        <v>691.66666666666663</v>
      </c>
      <c r="I204" s="495">
        <v>696.03333333333319</v>
      </c>
      <c r="J204" s="495">
        <v>702.06666666666661</v>
      </c>
      <c r="K204" s="494">
        <v>690</v>
      </c>
      <c r="L204" s="494">
        <v>679.6</v>
      </c>
      <c r="M204" s="494">
        <v>34.5747</v>
      </c>
    </row>
    <row r="205" spans="1:13">
      <c r="A205" s="254">
        <v>195</v>
      </c>
      <c r="B205" s="497" t="s">
        <v>382</v>
      </c>
      <c r="C205" s="494">
        <v>23.95</v>
      </c>
      <c r="D205" s="495">
        <v>23.95</v>
      </c>
      <c r="E205" s="495">
        <v>23</v>
      </c>
      <c r="F205" s="495">
        <v>22.05</v>
      </c>
      <c r="G205" s="495">
        <v>21.1</v>
      </c>
      <c r="H205" s="495">
        <v>24.9</v>
      </c>
      <c r="I205" s="495">
        <v>25.849999999999994</v>
      </c>
      <c r="J205" s="495">
        <v>26.799999999999997</v>
      </c>
      <c r="K205" s="494">
        <v>24.9</v>
      </c>
      <c r="L205" s="494">
        <v>23</v>
      </c>
      <c r="M205" s="494">
        <v>56.521819999999998</v>
      </c>
    </row>
    <row r="206" spans="1:13">
      <c r="A206" s="254">
        <v>196</v>
      </c>
      <c r="B206" s="497" t="s">
        <v>378</v>
      </c>
      <c r="C206" s="494">
        <v>22.25</v>
      </c>
      <c r="D206" s="495">
        <v>22.833333333333332</v>
      </c>
      <c r="E206" s="495">
        <v>21.566666666666663</v>
      </c>
      <c r="F206" s="495">
        <v>20.883333333333329</v>
      </c>
      <c r="G206" s="495">
        <v>19.61666666666666</v>
      </c>
      <c r="H206" s="495">
        <v>23.516666666666666</v>
      </c>
      <c r="I206" s="495">
        <v>24.783333333333339</v>
      </c>
      <c r="J206" s="495">
        <v>25.466666666666669</v>
      </c>
      <c r="K206" s="494">
        <v>24.1</v>
      </c>
      <c r="L206" s="494">
        <v>22.15</v>
      </c>
      <c r="M206" s="494">
        <v>13.761049999999999</v>
      </c>
    </row>
    <row r="207" spans="1:13">
      <c r="A207" s="254">
        <v>197</v>
      </c>
      <c r="B207" s="497" t="s">
        <v>379</v>
      </c>
      <c r="C207" s="494">
        <v>747.8</v>
      </c>
      <c r="D207" s="495">
        <v>742.6</v>
      </c>
      <c r="E207" s="495">
        <v>730.2</v>
      </c>
      <c r="F207" s="495">
        <v>712.6</v>
      </c>
      <c r="G207" s="495">
        <v>700.2</v>
      </c>
      <c r="H207" s="495">
        <v>760.2</v>
      </c>
      <c r="I207" s="495">
        <v>772.59999999999991</v>
      </c>
      <c r="J207" s="495">
        <v>790.2</v>
      </c>
      <c r="K207" s="494">
        <v>755</v>
      </c>
      <c r="L207" s="494">
        <v>725</v>
      </c>
      <c r="M207" s="494">
        <v>2.67313</v>
      </c>
    </row>
    <row r="208" spans="1:13">
      <c r="A208" s="254">
        <v>198</v>
      </c>
      <c r="B208" s="497" t="s">
        <v>105</v>
      </c>
      <c r="C208" s="494">
        <v>993.7</v>
      </c>
      <c r="D208" s="495">
        <v>1011.5</v>
      </c>
      <c r="E208" s="495">
        <v>972.2</v>
      </c>
      <c r="F208" s="495">
        <v>950.7</v>
      </c>
      <c r="G208" s="495">
        <v>911.40000000000009</v>
      </c>
      <c r="H208" s="495">
        <v>1033</v>
      </c>
      <c r="I208" s="495">
        <v>1072.3000000000002</v>
      </c>
      <c r="J208" s="495">
        <v>1093.8</v>
      </c>
      <c r="K208" s="494">
        <v>1050.8</v>
      </c>
      <c r="L208" s="494">
        <v>990</v>
      </c>
      <c r="M208" s="494">
        <v>14.848839999999999</v>
      </c>
    </row>
    <row r="209" spans="1:13">
      <c r="A209" s="254">
        <v>199</v>
      </c>
      <c r="B209" s="497" t="s">
        <v>380</v>
      </c>
      <c r="C209" s="494">
        <v>231.6</v>
      </c>
      <c r="D209" s="495">
        <v>231.75</v>
      </c>
      <c r="E209" s="495">
        <v>224.1</v>
      </c>
      <c r="F209" s="495">
        <v>216.6</v>
      </c>
      <c r="G209" s="495">
        <v>208.95</v>
      </c>
      <c r="H209" s="495">
        <v>239.25</v>
      </c>
      <c r="I209" s="495">
        <v>246.89999999999998</v>
      </c>
      <c r="J209" s="495">
        <v>254.4</v>
      </c>
      <c r="K209" s="494">
        <v>239.4</v>
      </c>
      <c r="L209" s="494">
        <v>224.25</v>
      </c>
      <c r="M209" s="494">
        <v>2.8341799999999999</v>
      </c>
    </row>
    <row r="210" spans="1:13">
      <c r="A210" s="254">
        <v>200</v>
      </c>
      <c r="B210" s="497" t="s">
        <v>381</v>
      </c>
      <c r="C210" s="494">
        <v>320.25</v>
      </c>
      <c r="D210" s="495">
        <v>323.08333333333331</v>
      </c>
      <c r="E210" s="495">
        <v>311.16666666666663</v>
      </c>
      <c r="F210" s="495">
        <v>302.08333333333331</v>
      </c>
      <c r="G210" s="495">
        <v>290.16666666666663</v>
      </c>
      <c r="H210" s="495">
        <v>332.16666666666663</v>
      </c>
      <c r="I210" s="495">
        <v>344.08333333333326</v>
      </c>
      <c r="J210" s="495">
        <v>353.16666666666663</v>
      </c>
      <c r="K210" s="494">
        <v>335</v>
      </c>
      <c r="L210" s="494">
        <v>314</v>
      </c>
      <c r="M210" s="494">
        <v>1.76197</v>
      </c>
    </row>
    <row r="211" spans="1:13">
      <c r="A211" s="254">
        <v>201</v>
      </c>
      <c r="B211" s="497" t="s">
        <v>110</v>
      </c>
      <c r="C211" s="494">
        <v>2786.1</v>
      </c>
      <c r="D211" s="495">
        <v>2805.7166666666667</v>
      </c>
      <c r="E211" s="495">
        <v>2721.4833333333336</v>
      </c>
      <c r="F211" s="495">
        <v>2656.8666666666668</v>
      </c>
      <c r="G211" s="495">
        <v>2572.6333333333337</v>
      </c>
      <c r="H211" s="495">
        <v>2870.3333333333335</v>
      </c>
      <c r="I211" s="495">
        <v>2954.5666666666662</v>
      </c>
      <c r="J211" s="495">
        <v>3019.1833333333334</v>
      </c>
      <c r="K211" s="494">
        <v>2889.95</v>
      </c>
      <c r="L211" s="494">
        <v>2741.1</v>
      </c>
      <c r="M211" s="494">
        <v>8.5930499999999999</v>
      </c>
    </row>
    <row r="212" spans="1:13">
      <c r="A212" s="254">
        <v>202</v>
      </c>
      <c r="B212" s="497" t="s">
        <v>383</v>
      </c>
      <c r="C212" s="494">
        <v>41.9</v>
      </c>
      <c r="D212" s="495">
        <v>42.349999999999994</v>
      </c>
      <c r="E212" s="495">
        <v>41.149999999999991</v>
      </c>
      <c r="F212" s="495">
        <v>40.4</v>
      </c>
      <c r="G212" s="495">
        <v>39.199999999999996</v>
      </c>
      <c r="H212" s="495">
        <v>43.099999999999987</v>
      </c>
      <c r="I212" s="495">
        <v>44.29999999999999</v>
      </c>
      <c r="J212" s="495">
        <v>45.049999999999983</v>
      </c>
      <c r="K212" s="494">
        <v>43.55</v>
      </c>
      <c r="L212" s="494">
        <v>41.6</v>
      </c>
      <c r="M212" s="494">
        <v>89.489570000000001</v>
      </c>
    </row>
    <row r="213" spans="1:13">
      <c r="A213" s="254">
        <v>203</v>
      </c>
      <c r="B213" s="497" t="s">
        <v>112</v>
      </c>
      <c r="C213" s="494">
        <v>336.2</v>
      </c>
      <c r="D213" s="495">
        <v>340.6</v>
      </c>
      <c r="E213" s="495">
        <v>327.20000000000005</v>
      </c>
      <c r="F213" s="495">
        <v>318.20000000000005</v>
      </c>
      <c r="G213" s="495">
        <v>304.80000000000007</v>
      </c>
      <c r="H213" s="495">
        <v>349.6</v>
      </c>
      <c r="I213" s="495">
        <v>363</v>
      </c>
      <c r="J213" s="495">
        <v>372</v>
      </c>
      <c r="K213" s="494">
        <v>354</v>
      </c>
      <c r="L213" s="494">
        <v>331.6</v>
      </c>
      <c r="M213" s="494">
        <v>160.96812</v>
      </c>
    </row>
    <row r="214" spans="1:13">
      <c r="A214" s="254">
        <v>204</v>
      </c>
      <c r="B214" s="497" t="s">
        <v>384</v>
      </c>
      <c r="C214" s="494">
        <v>957.4</v>
      </c>
      <c r="D214" s="495">
        <v>966.15</v>
      </c>
      <c r="E214" s="495">
        <v>939.3</v>
      </c>
      <c r="F214" s="495">
        <v>921.19999999999993</v>
      </c>
      <c r="G214" s="495">
        <v>894.34999999999991</v>
      </c>
      <c r="H214" s="495">
        <v>984.25</v>
      </c>
      <c r="I214" s="495">
        <v>1011.1000000000001</v>
      </c>
      <c r="J214" s="495">
        <v>1029.2</v>
      </c>
      <c r="K214" s="494">
        <v>993</v>
      </c>
      <c r="L214" s="494">
        <v>948.05</v>
      </c>
      <c r="M214" s="494">
        <v>2.1786300000000001</v>
      </c>
    </row>
    <row r="215" spans="1:13">
      <c r="A215" s="254">
        <v>205</v>
      </c>
      <c r="B215" s="497" t="s">
        <v>385</v>
      </c>
      <c r="C215" s="494">
        <v>131.25</v>
      </c>
      <c r="D215" s="495">
        <v>134.04999999999998</v>
      </c>
      <c r="E215" s="495">
        <v>127.39999999999998</v>
      </c>
      <c r="F215" s="495">
        <v>123.54999999999998</v>
      </c>
      <c r="G215" s="495">
        <v>116.89999999999998</v>
      </c>
      <c r="H215" s="495">
        <v>137.89999999999998</v>
      </c>
      <c r="I215" s="495">
        <v>144.55000000000001</v>
      </c>
      <c r="J215" s="495">
        <v>148.39999999999998</v>
      </c>
      <c r="K215" s="494">
        <v>140.69999999999999</v>
      </c>
      <c r="L215" s="494">
        <v>130.19999999999999</v>
      </c>
      <c r="M215" s="494">
        <v>43.423760000000001</v>
      </c>
    </row>
    <row r="216" spans="1:13">
      <c r="A216" s="254">
        <v>206</v>
      </c>
      <c r="B216" s="497" t="s">
        <v>113</v>
      </c>
      <c r="C216" s="494">
        <v>226.4</v>
      </c>
      <c r="D216" s="495">
        <v>227.31666666666669</v>
      </c>
      <c r="E216" s="495">
        <v>221.88333333333338</v>
      </c>
      <c r="F216" s="495">
        <v>217.3666666666667</v>
      </c>
      <c r="G216" s="495">
        <v>211.93333333333339</v>
      </c>
      <c r="H216" s="495">
        <v>231.83333333333337</v>
      </c>
      <c r="I216" s="495">
        <v>237.26666666666671</v>
      </c>
      <c r="J216" s="495">
        <v>241.78333333333336</v>
      </c>
      <c r="K216" s="494">
        <v>232.75</v>
      </c>
      <c r="L216" s="494">
        <v>222.8</v>
      </c>
      <c r="M216" s="494">
        <v>67.128910000000005</v>
      </c>
    </row>
    <row r="217" spans="1:13">
      <c r="A217" s="254">
        <v>207</v>
      </c>
      <c r="B217" s="497" t="s">
        <v>114</v>
      </c>
      <c r="C217" s="494">
        <v>2462</v>
      </c>
      <c r="D217" s="495">
        <v>2462.6166666666668</v>
      </c>
      <c r="E217" s="495">
        <v>2436.9833333333336</v>
      </c>
      <c r="F217" s="495">
        <v>2411.9666666666667</v>
      </c>
      <c r="G217" s="495">
        <v>2386.3333333333335</v>
      </c>
      <c r="H217" s="495">
        <v>2487.6333333333337</v>
      </c>
      <c r="I217" s="495">
        <v>2513.2666666666669</v>
      </c>
      <c r="J217" s="495">
        <v>2538.2833333333338</v>
      </c>
      <c r="K217" s="494">
        <v>2488.25</v>
      </c>
      <c r="L217" s="494">
        <v>2437.6</v>
      </c>
      <c r="M217" s="494">
        <v>22.619450000000001</v>
      </c>
    </row>
    <row r="218" spans="1:13">
      <c r="A218" s="254">
        <v>208</v>
      </c>
      <c r="B218" s="497" t="s">
        <v>250</v>
      </c>
      <c r="C218" s="494">
        <v>294.14999999999998</v>
      </c>
      <c r="D218" s="495">
        <v>295.05</v>
      </c>
      <c r="E218" s="495">
        <v>287.10000000000002</v>
      </c>
      <c r="F218" s="495">
        <v>280.05</v>
      </c>
      <c r="G218" s="495">
        <v>272.10000000000002</v>
      </c>
      <c r="H218" s="495">
        <v>302.10000000000002</v>
      </c>
      <c r="I218" s="495">
        <v>310.04999999999995</v>
      </c>
      <c r="J218" s="495">
        <v>317.10000000000002</v>
      </c>
      <c r="K218" s="494">
        <v>303</v>
      </c>
      <c r="L218" s="494">
        <v>288</v>
      </c>
      <c r="M218" s="494">
        <v>15.70309</v>
      </c>
    </row>
    <row r="219" spans="1:13">
      <c r="A219" s="254">
        <v>209</v>
      </c>
      <c r="B219" s="497" t="s">
        <v>386</v>
      </c>
      <c r="C219" s="494">
        <v>43261.05</v>
      </c>
      <c r="D219" s="495">
        <v>42657.01666666667</v>
      </c>
      <c r="E219" s="495">
        <v>41324.03333333334</v>
      </c>
      <c r="F219" s="495">
        <v>39387.01666666667</v>
      </c>
      <c r="G219" s="495">
        <v>38054.03333333334</v>
      </c>
      <c r="H219" s="495">
        <v>44594.03333333334</v>
      </c>
      <c r="I219" s="495">
        <v>45927.016666666663</v>
      </c>
      <c r="J219" s="495">
        <v>47864.03333333334</v>
      </c>
      <c r="K219" s="494">
        <v>43990</v>
      </c>
      <c r="L219" s="494">
        <v>40720</v>
      </c>
      <c r="M219" s="494">
        <v>0.10571</v>
      </c>
    </row>
    <row r="220" spans="1:13">
      <c r="A220" s="254">
        <v>210</v>
      </c>
      <c r="B220" s="497" t="s">
        <v>251</v>
      </c>
      <c r="C220" s="494">
        <v>40.1</v>
      </c>
      <c r="D220" s="495">
        <v>41.416666666666664</v>
      </c>
      <c r="E220" s="495">
        <v>38.533333333333331</v>
      </c>
      <c r="F220" s="495">
        <v>36.966666666666669</v>
      </c>
      <c r="G220" s="495">
        <v>34.083333333333336</v>
      </c>
      <c r="H220" s="495">
        <v>42.983333333333327</v>
      </c>
      <c r="I220" s="495">
        <v>45.866666666666667</v>
      </c>
      <c r="J220" s="495">
        <v>47.433333333333323</v>
      </c>
      <c r="K220" s="494">
        <v>44.3</v>
      </c>
      <c r="L220" s="494">
        <v>39.85</v>
      </c>
      <c r="M220" s="494">
        <v>40.37923</v>
      </c>
    </row>
    <row r="221" spans="1:13">
      <c r="A221" s="254">
        <v>211</v>
      </c>
      <c r="B221" s="497" t="s">
        <v>108</v>
      </c>
      <c r="C221" s="494">
        <v>2419.85</v>
      </c>
      <c r="D221" s="495">
        <v>2426.4333333333329</v>
      </c>
      <c r="E221" s="495">
        <v>2398.4166666666661</v>
      </c>
      <c r="F221" s="495">
        <v>2376.9833333333331</v>
      </c>
      <c r="G221" s="495">
        <v>2348.9666666666662</v>
      </c>
      <c r="H221" s="495">
        <v>2447.8666666666659</v>
      </c>
      <c r="I221" s="495">
        <v>2475.8833333333332</v>
      </c>
      <c r="J221" s="495">
        <v>2497.3166666666657</v>
      </c>
      <c r="K221" s="494">
        <v>2454.4499999999998</v>
      </c>
      <c r="L221" s="494">
        <v>2405</v>
      </c>
      <c r="M221" s="494">
        <v>37.727710000000002</v>
      </c>
    </row>
    <row r="222" spans="1:13">
      <c r="A222" s="254">
        <v>212</v>
      </c>
      <c r="B222" s="497" t="s">
        <v>835</v>
      </c>
      <c r="C222" s="494">
        <v>271.39999999999998</v>
      </c>
      <c r="D222" s="495">
        <v>271.55</v>
      </c>
      <c r="E222" s="495">
        <v>268.10000000000002</v>
      </c>
      <c r="F222" s="495">
        <v>264.8</v>
      </c>
      <c r="G222" s="495">
        <v>261.35000000000002</v>
      </c>
      <c r="H222" s="495">
        <v>274.85000000000002</v>
      </c>
      <c r="I222" s="495">
        <v>278.29999999999995</v>
      </c>
      <c r="J222" s="495">
        <v>281.60000000000002</v>
      </c>
      <c r="K222" s="494">
        <v>275</v>
      </c>
      <c r="L222" s="494">
        <v>268.25</v>
      </c>
      <c r="M222" s="494">
        <v>0.61636000000000002</v>
      </c>
    </row>
    <row r="223" spans="1:13">
      <c r="A223" s="254">
        <v>213</v>
      </c>
      <c r="B223" s="497" t="s">
        <v>116</v>
      </c>
      <c r="C223" s="494">
        <v>538.54999999999995</v>
      </c>
      <c r="D223" s="495">
        <v>540.55000000000007</v>
      </c>
      <c r="E223" s="495">
        <v>529.15000000000009</v>
      </c>
      <c r="F223" s="495">
        <v>519.75</v>
      </c>
      <c r="G223" s="495">
        <v>508.35</v>
      </c>
      <c r="H223" s="495">
        <v>549.95000000000016</v>
      </c>
      <c r="I223" s="495">
        <v>561.35</v>
      </c>
      <c r="J223" s="495">
        <v>570.75000000000023</v>
      </c>
      <c r="K223" s="494">
        <v>551.95000000000005</v>
      </c>
      <c r="L223" s="494">
        <v>531.15</v>
      </c>
      <c r="M223" s="494">
        <v>266.01702</v>
      </c>
    </row>
    <row r="224" spans="1:13">
      <c r="A224" s="254">
        <v>214</v>
      </c>
      <c r="B224" s="497" t="s">
        <v>252</v>
      </c>
      <c r="C224" s="494">
        <v>1351.05</v>
      </c>
      <c r="D224" s="495">
        <v>1366.8499999999997</v>
      </c>
      <c r="E224" s="495">
        <v>1314.0999999999995</v>
      </c>
      <c r="F224" s="495">
        <v>1277.1499999999999</v>
      </c>
      <c r="G224" s="495">
        <v>1224.3999999999996</v>
      </c>
      <c r="H224" s="495">
        <v>1403.7999999999993</v>
      </c>
      <c r="I224" s="495">
        <v>1456.5499999999997</v>
      </c>
      <c r="J224" s="495">
        <v>1493.4999999999991</v>
      </c>
      <c r="K224" s="494">
        <v>1419.6</v>
      </c>
      <c r="L224" s="494">
        <v>1329.9</v>
      </c>
      <c r="M224" s="494">
        <v>9.0203299999999995</v>
      </c>
    </row>
    <row r="225" spans="1:13">
      <c r="A225" s="254">
        <v>215</v>
      </c>
      <c r="B225" s="497" t="s">
        <v>117</v>
      </c>
      <c r="C225" s="494">
        <v>443.7</v>
      </c>
      <c r="D225" s="495">
        <v>441.66666666666669</v>
      </c>
      <c r="E225" s="495">
        <v>433.33333333333337</v>
      </c>
      <c r="F225" s="495">
        <v>422.9666666666667</v>
      </c>
      <c r="G225" s="495">
        <v>414.63333333333338</v>
      </c>
      <c r="H225" s="495">
        <v>452.03333333333336</v>
      </c>
      <c r="I225" s="495">
        <v>460.36666666666673</v>
      </c>
      <c r="J225" s="495">
        <v>470.73333333333335</v>
      </c>
      <c r="K225" s="494">
        <v>450</v>
      </c>
      <c r="L225" s="494">
        <v>431.3</v>
      </c>
      <c r="M225" s="494">
        <v>19.036020000000001</v>
      </c>
    </row>
    <row r="226" spans="1:13">
      <c r="A226" s="254">
        <v>216</v>
      </c>
      <c r="B226" s="497" t="s">
        <v>387</v>
      </c>
      <c r="C226" s="494">
        <v>390.15</v>
      </c>
      <c r="D226" s="495">
        <v>388.7166666666667</v>
      </c>
      <c r="E226" s="495">
        <v>381.43333333333339</v>
      </c>
      <c r="F226" s="495">
        <v>372.7166666666667</v>
      </c>
      <c r="G226" s="495">
        <v>365.43333333333339</v>
      </c>
      <c r="H226" s="495">
        <v>397.43333333333339</v>
      </c>
      <c r="I226" s="495">
        <v>404.7166666666667</v>
      </c>
      <c r="J226" s="495">
        <v>413.43333333333339</v>
      </c>
      <c r="K226" s="494">
        <v>396</v>
      </c>
      <c r="L226" s="494">
        <v>380</v>
      </c>
      <c r="M226" s="494">
        <v>6.9767999999999999</v>
      </c>
    </row>
    <row r="227" spans="1:13">
      <c r="A227" s="254">
        <v>217</v>
      </c>
      <c r="B227" s="497" t="s">
        <v>388</v>
      </c>
      <c r="C227" s="494">
        <v>3278.45</v>
      </c>
      <c r="D227" s="495">
        <v>3335.2833333333333</v>
      </c>
      <c r="E227" s="495">
        <v>3175.6666666666665</v>
      </c>
      <c r="F227" s="495">
        <v>3072.8833333333332</v>
      </c>
      <c r="G227" s="495">
        <v>2913.2666666666664</v>
      </c>
      <c r="H227" s="495">
        <v>3438.0666666666666</v>
      </c>
      <c r="I227" s="495">
        <v>3597.6833333333334</v>
      </c>
      <c r="J227" s="495">
        <v>3700.4666666666667</v>
      </c>
      <c r="K227" s="494">
        <v>3494.9</v>
      </c>
      <c r="L227" s="494">
        <v>3232.5</v>
      </c>
      <c r="M227" s="494">
        <v>0.12306</v>
      </c>
    </row>
    <row r="228" spans="1:13">
      <c r="A228" s="254">
        <v>218</v>
      </c>
      <c r="B228" s="497" t="s">
        <v>253</v>
      </c>
      <c r="C228" s="494">
        <v>33.799999999999997</v>
      </c>
      <c r="D228" s="495">
        <v>34.299999999999997</v>
      </c>
      <c r="E228" s="495">
        <v>32.799999999999997</v>
      </c>
      <c r="F228" s="495">
        <v>31.799999999999997</v>
      </c>
      <c r="G228" s="495">
        <v>30.299999999999997</v>
      </c>
      <c r="H228" s="495">
        <v>35.299999999999997</v>
      </c>
      <c r="I228" s="495">
        <v>36.799999999999997</v>
      </c>
      <c r="J228" s="495">
        <v>37.799999999999997</v>
      </c>
      <c r="K228" s="494">
        <v>35.799999999999997</v>
      </c>
      <c r="L228" s="494">
        <v>33.299999999999997</v>
      </c>
      <c r="M228" s="494">
        <v>211.73348999999999</v>
      </c>
    </row>
    <row r="229" spans="1:13">
      <c r="A229" s="254">
        <v>219</v>
      </c>
      <c r="B229" s="497" t="s">
        <v>119</v>
      </c>
      <c r="C229" s="494">
        <v>50.55</v>
      </c>
      <c r="D229" s="495">
        <v>50.65</v>
      </c>
      <c r="E229" s="495">
        <v>47.4</v>
      </c>
      <c r="F229" s="495">
        <v>44.25</v>
      </c>
      <c r="G229" s="495">
        <v>41</v>
      </c>
      <c r="H229" s="495">
        <v>53.8</v>
      </c>
      <c r="I229" s="495">
        <v>57.05</v>
      </c>
      <c r="J229" s="495">
        <v>60.199999999999996</v>
      </c>
      <c r="K229" s="494">
        <v>53.9</v>
      </c>
      <c r="L229" s="494">
        <v>47.5</v>
      </c>
      <c r="M229" s="494">
        <v>860.53992000000005</v>
      </c>
    </row>
    <row r="230" spans="1:13">
      <c r="A230" s="254">
        <v>220</v>
      </c>
      <c r="B230" s="497" t="s">
        <v>389</v>
      </c>
      <c r="C230" s="494">
        <v>48.25</v>
      </c>
      <c r="D230" s="495">
        <v>47.683333333333337</v>
      </c>
      <c r="E230" s="495">
        <v>45.266666666666673</v>
      </c>
      <c r="F230" s="495">
        <v>42.283333333333339</v>
      </c>
      <c r="G230" s="495">
        <v>39.866666666666674</v>
      </c>
      <c r="H230" s="495">
        <v>50.666666666666671</v>
      </c>
      <c r="I230" s="495">
        <v>53.083333333333329</v>
      </c>
      <c r="J230" s="495">
        <v>56.06666666666667</v>
      </c>
      <c r="K230" s="494">
        <v>50.1</v>
      </c>
      <c r="L230" s="494">
        <v>44.7</v>
      </c>
      <c r="M230" s="494">
        <v>110.30413</v>
      </c>
    </row>
    <row r="231" spans="1:13">
      <c r="A231" s="254">
        <v>221</v>
      </c>
      <c r="B231" s="497" t="s">
        <v>390</v>
      </c>
      <c r="C231" s="494">
        <v>1080.3</v>
      </c>
      <c r="D231" s="495">
        <v>1086.7833333333335</v>
      </c>
      <c r="E231" s="495">
        <v>1003.5666666666671</v>
      </c>
      <c r="F231" s="495">
        <v>926.83333333333348</v>
      </c>
      <c r="G231" s="495">
        <v>843.61666666666702</v>
      </c>
      <c r="H231" s="495">
        <v>1163.5166666666671</v>
      </c>
      <c r="I231" s="495">
        <v>1246.7333333333338</v>
      </c>
      <c r="J231" s="495">
        <v>1323.4666666666672</v>
      </c>
      <c r="K231" s="494">
        <v>1170</v>
      </c>
      <c r="L231" s="494">
        <v>1010.05</v>
      </c>
      <c r="M231" s="494">
        <v>1.0432999999999999</v>
      </c>
    </row>
    <row r="232" spans="1:13">
      <c r="A232" s="254">
        <v>222</v>
      </c>
      <c r="B232" s="497" t="s">
        <v>391</v>
      </c>
      <c r="C232" s="494">
        <v>264.3</v>
      </c>
      <c r="D232" s="495">
        <v>267.08333333333331</v>
      </c>
      <c r="E232" s="495">
        <v>261.51666666666665</v>
      </c>
      <c r="F232" s="495">
        <v>258.73333333333335</v>
      </c>
      <c r="G232" s="495">
        <v>253.16666666666669</v>
      </c>
      <c r="H232" s="495">
        <v>269.86666666666662</v>
      </c>
      <c r="I232" s="495">
        <v>275.43333333333334</v>
      </c>
      <c r="J232" s="495">
        <v>278.21666666666658</v>
      </c>
      <c r="K232" s="494">
        <v>272.64999999999998</v>
      </c>
      <c r="L232" s="494">
        <v>264.3</v>
      </c>
      <c r="M232" s="494">
        <v>1.6774500000000001</v>
      </c>
    </row>
    <row r="233" spans="1:13">
      <c r="A233" s="254">
        <v>223</v>
      </c>
      <c r="B233" s="497" t="s">
        <v>746</v>
      </c>
      <c r="C233" s="494">
        <v>1178.75</v>
      </c>
      <c r="D233" s="495">
        <v>1192.8999999999999</v>
      </c>
      <c r="E233" s="495">
        <v>1150.8499999999997</v>
      </c>
      <c r="F233" s="495">
        <v>1122.9499999999998</v>
      </c>
      <c r="G233" s="495">
        <v>1080.8999999999996</v>
      </c>
      <c r="H233" s="495">
        <v>1220.7999999999997</v>
      </c>
      <c r="I233" s="495">
        <v>1262.8499999999999</v>
      </c>
      <c r="J233" s="495">
        <v>1290.7499999999998</v>
      </c>
      <c r="K233" s="494">
        <v>1234.95</v>
      </c>
      <c r="L233" s="494">
        <v>1165</v>
      </c>
      <c r="M233" s="494">
        <v>9.5829999999999999E-2</v>
      </c>
    </row>
    <row r="234" spans="1:13">
      <c r="A234" s="254">
        <v>224</v>
      </c>
      <c r="B234" s="497" t="s">
        <v>750</v>
      </c>
      <c r="C234" s="494">
        <v>583.95000000000005</v>
      </c>
      <c r="D234" s="495">
        <v>595.55000000000007</v>
      </c>
      <c r="E234" s="495">
        <v>565.10000000000014</v>
      </c>
      <c r="F234" s="495">
        <v>546.25000000000011</v>
      </c>
      <c r="G234" s="495">
        <v>515.80000000000018</v>
      </c>
      <c r="H234" s="495">
        <v>614.40000000000009</v>
      </c>
      <c r="I234" s="495">
        <v>644.85000000000014</v>
      </c>
      <c r="J234" s="495">
        <v>663.7</v>
      </c>
      <c r="K234" s="494">
        <v>626</v>
      </c>
      <c r="L234" s="494">
        <v>576.70000000000005</v>
      </c>
      <c r="M234" s="494">
        <v>12.073969999999999</v>
      </c>
    </row>
    <row r="235" spans="1:13">
      <c r="A235" s="254">
        <v>225</v>
      </c>
      <c r="B235" s="497" t="s">
        <v>392</v>
      </c>
      <c r="C235" s="494">
        <v>104.15</v>
      </c>
      <c r="D235" s="495">
        <v>104.26666666666665</v>
      </c>
      <c r="E235" s="495">
        <v>100.48333333333331</v>
      </c>
      <c r="F235" s="495">
        <v>96.816666666666649</v>
      </c>
      <c r="G235" s="495">
        <v>93.033333333333303</v>
      </c>
      <c r="H235" s="495">
        <v>107.93333333333331</v>
      </c>
      <c r="I235" s="495">
        <v>111.71666666666667</v>
      </c>
      <c r="J235" s="495">
        <v>115.38333333333331</v>
      </c>
      <c r="K235" s="494">
        <v>108.05</v>
      </c>
      <c r="L235" s="494">
        <v>100.6</v>
      </c>
      <c r="M235" s="494">
        <v>11.658390000000001</v>
      </c>
    </row>
    <row r="236" spans="1:13">
      <c r="A236" s="254">
        <v>226</v>
      </c>
      <c r="B236" s="497" t="s">
        <v>393</v>
      </c>
      <c r="C236" s="494">
        <v>86.9</v>
      </c>
      <c r="D236" s="495">
        <v>87.266666666666666</v>
      </c>
      <c r="E236" s="495">
        <v>85.783333333333331</v>
      </c>
      <c r="F236" s="495">
        <v>84.666666666666671</v>
      </c>
      <c r="G236" s="495">
        <v>83.183333333333337</v>
      </c>
      <c r="H236" s="495">
        <v>88.383333333333326</v>
      </c>
      <c r="I236" s="495">
        <v>89.866666666666646</v>
      </c>
      <c r="J236" s="495">
        <v>90.98333333333332</v>
      </c>
      <c r="K236" s="494">
        <v>88.75</v>
      </c>
      <c r="L236" s="494">
        <v>86.15</v>
      </c>
      <c r="M236" s="494">
        <v>24.80237</v>
      </c>
    </row>
    <row r="237" spans="1:13">
      <c r="A237" s="254">
        <v>227</v>
      </c>
      <c r="B237" s="497" t="s">
        <v>126</v>
      </c>
      <c r="C237" s="494">
        <v>205.3</v>
      </c>
      <c r="D237" s="495">
        <v>207.1</v>
      </c>
      <c r="E237" s="495">
        <v>203.2</v>
      </c>
      <c r="F237" s="495">
        <v>201.1</v>
      </c>
      <c r="G237" s="495">
        <v>197.2</v>
      </c>
      <c r="H237" s="495">
        <v>209.2</v>
      </c>
      <c r="I237" s="495">
        <v>213.10000000000002</v>
      </c>
      <c r="J237" s="495">
        <v>215.2</v>
      </c>
      <c r="K237" s="494">
        <v>211</v>
      </c>
      <c r="L237" s="494">
        <v>205</v>
      </c>
      <c r="M237" s="494">
        <v>345.11669999999998</v>
      </c>
    </row>
    <row r="238" spans="1:13">
      <c r="A238" s="254">
        <v>228</v>
      </c>
      <c r="B238" s="497" t="s">
        <v>395</v>
      </c>
      <c r="C238" s="494">
        <v>107.95</v>
      </c>
      <c r="D238" s="495">
        <v>109.68333333333332</v>
      </c>
      <c r="E238" s="495">
        <v>105.36666666666665</v>
      </c>
      <c r="F238" s="495">
        <v>102.78333333333332</v>
      </c>
      <c r="G238" s="495">
        <v>98.46666666666664</v>
      </c>
      <c r="H238" s="495">
        <v>112.26666666666665</v>
      </c>
      <c r="I238" s="495">
        <v>116.58333333333334</v>
      </c>
      <c r="J238" s="495">
        <v>119.16666666666666</v>
      </c>
      <c r="K238" s="494">
        <v>114</v>
      </c>
      <c r="L238" s="494">
        <v>107.1</v>
      </c>
      <c r="M238" s="494">
        <v>4.2318699999999998</v>
      </c>
    </row>
    <row r="239" spans="1:13">
      <c r="A239" s="254">
        <v>229</v>
      </c>
      <c r="B239" s="497" t="s">
        <v>396</v>
      </c>
      <c r="C239" s="494">
        <v>169.85</v>
      </c>
      <c r="D239" s="495">
        <v>174.03333333333333</v>
      </c>
      <c r="E239" s="495">
        <v>163.46666666666667</v>
      </c>
      <c r="F239" s="495">
        <v>157.08333333333334</v>
      </c>
      <c r="G239" s="495">
        <v>146.51666666666668</v>
      </c>
      <c r="H239" s="495">
        <v>180.41666666666666</v>
      </c>
      <c r="I239" s="495">
        <v>190.98333333333332</v>
      </c>
      <c r="J239" s="495">
        <v>197.36666666666665</v>
      </c>
      <c r="K239" s="494">
        <v>184.6</v>
      </c>
      <c r="L239" s="494">
        <v>167.65</v>
      </c>
      <c r="M239" s="494">
        <v>43.601219999999998</v>
      </c>
    </row>
    <row r="240" spans="1:13">
      <c r="A240" s="254">
        <v>230</v>
      </c>
      <c r="B240" s="497" t="s">
        <v>115</v>
      </c>
      <c r="C240" s="494">
        <v>168.6</v>
      </c>
      <c r="D240" s="495">
        <v>174.01666666666665</v>
      </c>
      <c r="E240" s="495">
        <v>161.1333333333333</v>
      </c>
      <c r="F240" s="495">
        <v>153.66666666666666</v>
      </c>
      <c r="G240" s="495">
        <v>140.7833333333333</v>
      </c>
      <c r="H240" s="495">
        <v>181.48333333333329</v>
      </c>
      <c r="I240" s="495">
        <v>194.36666666666662</v>
      </c>
      <c r="J240" s="495">
        <v>201.83333333333329</v>
      </c>
      <c r="K240" s="494">
        <v>186.9</v>
      </c>
      <c r="L240" s="494">
        <v>166.55</v>
      </c>
      <c r="M240" s="494">
        <v>234.57222999999999</v>
      </c>
    </row>
    <row r="241" spans="1:13">
      <c r="A241" s="254">
        <v>231</v>
      </c>
      <c r="B241" s="497" t="s">
        <v>397</v>
      </c>
      <c r="C241" s="494">
        <v>77.099999999999994</v>
      </c>
      <c r="D241" s="495">
        <v>78.183333333333337</v>
      </c>
      <c r="E241" s="495">
        <v>73.616666666666674</v>
      </c>
      <c r="F241" s="495">
        <v>70.13333333333334</v>
      </c>
      <c r="G241" s="495">
        <v>65.566666666666677</v>
      </c>
      <c r="H241" s="495">
        <v>81.666666666666671</v>
      </c>
      <c r="I241" s="495">
        <v>86.233333333333334</v>
      </c>
      <c r="J241" s="495">
        <v>89.716666666666669</v>
      </c>
      <c r="K241" s="494">
        <v>82.75</v>
      </c>
      <c r="L241" s="494">
        <v>74.7</v>
      </c>
      <c r="M241" s="494">
        <v>108.77902</v>
      </c>
    </row>
    <row r="242" spans="1:13">
      <c r="A242" s="254">
        <v>232</v>
      </c>
      <c r="B242" s="497" t="s">
        <v>747</v>
      </c>
      <c r="C242" s="494">
        <v>7885.05</v>
      </c>
      <c r="D242" s="495">
        <v>7994.9666666666672</v>
      </c>
      <c r="E242" s="495">
        <v>7690.0833333333339</v>
      </c>
      <c r="F242" s="495">
        <v>7495.1166666666668</v>
      </c>
      <c r="G242" s="495">
        <v>7190.2333333333336</v>
      </c>
      <c r="H242" s="495">
        <v>8189.9333333333343</v>
      </c>
      <c r="I242" s="495">
        <v>8494.8166666666675</v>
      </c>
      <c r="J242" s="495">
        <v>8689.7833333333347</v>
      </c>
      <c r="K242" s="494">
        <v>8299.85</v>
      </c>
      <c r="L242" s="494">
        <v>7800</v>
      </c>
      <c r="M242" s="494">
        <v>1.15446</v>
      </c>
    </row>
    <row r="243" spans="1:13">
      <c r="A243" s="254">
        <v>233</v>
      </c>
      <c r="B243" s="497" t="s">
        <v>254</v>
      </c>
      <c r="C243" s="494">
        <v>104.7</v>
      </c>
      <c r="D243" s="495">
        <v>107.5</v>
      </c>
      <c r="E243" s="495">
        <v>100.65</v>
      </c>
      <c r="F243" s="495">
        <v>96.600000000000009</v>
      </c>
      <c r="G243" s="495">
        <v>89.750000000000014</v>
      </c>
      <c r="H243" s="495">
        <v>111.55</v>
      </c>
      <c r="I243" s="495">
        <v>118.39999999999999</v>
      </c>
      <c r="J243" s="495">
        <v>122.44999999999999</v>
      </c>
      <c r="K243" s="494">
        <v>114.35</v>
      </c>
      <c r="L243" s="494">
        <v>103.45</v>
      </c>
      <c r="M243" s="494">
        <v>46.992080000000001</v>
      </c>
    </row>
    <row r="244" spans="1:13">
      <c r="A244" s="254">
        <v>234</v>
      </c>
      <c r="B244" s="497" t="s">
        <v>398</v>
      </c>
      <c r="C244" s="494">
        <v>337.85</v>
      </c>
      <c r="D244" s="495">
        <v>335.13333333333338</v>
      </c>
      <c r="E244" s="495">
        <v>325.26666666666677</v>
      </c>
      <c r="F244" s="495">
        <v>312.68333333333339</v>
      </c>
      <c r="G244" s="495">
        <v>302.81666666666678</v>
      </c>
      <c r="H244" s="495">
        <v>347.71666666666675</v>
      </c>
      <c r="I244" s="495">
        <v>357.58333333333343</v>
      </c>
      <c r="J244" s="495">
        <v>370.16666666666674</v>
      </c>
      <c r="K244" s="494">
        <v>345</v>
      </c>
      <c r="L244" s="494">
        <v>322.55</v>
      </c>
      <c r="M244" s="494">
        <v>22.501619999999999</v>
      </c>
    </row>
    <row r="245" spans="1:13">
      <c r="A245" s="254">
        <v>235</v>
      </c>
      <c r="B245" s="497" t="s">
        <v>255</v>
      </c>
      <c r="C245" s="494">
        <v>104.6</v>
      </c>
      <c r="D245" s="495">
        <v>105.51666666666667</v>
      </c>
      <c r="E245" s="495">
        <v>103.08333333333333</v>
      </c>
      <c r="F245" s="495">
        <v>101.56666666666666</v>
      </c>
      <c r="G245" s="495">
        <v>99.133333333333326</v>
      </c>
      <c r="H245" s="495">
        <v>107.03333333333333</v>
      </c>
      <c r="I245" s="495">
        <v>109.46666666666667</v>
      </c>
      <c r="J245" s="495">
        <v>110.98333333333333</v>
      </c>
      <c r="K245" s="494">
        <v>107.95</v>
      </c>
      <c r="L245" s="494">
        <v>104</v>
      </c>
      <c r="M245" s="494">
        <v>19.365210000000001</v>
      </c>
    </row>
    <row r="246" spans="1:13">
      <c r="A246" s="254">
        <v>236</v>
      </c>
      <c r="B246" s="497" t="s">
        <v>125</v>
      </c>
      <c r="C246" s="494">
        <v>87</v>
      </c>
      <c r="D246" s="495">
        <v>88.066666666666663</v>
      </c>
      <c r="E246" s="495">
        <v>85.683333333333323</v>
      </c>
      <c r="F246" s="495">
        <v>84.36666666666666</v>
      </c>
      <c r="G246" s="495">
        <v>81.98333333333332</v>
      </c>
      <c r="H246" s="495">
        <v>89.383333333333326</v>
      </c>
      <c r="I246" s="495">
        <v>91.766666666666652</v>
      </c>
      <c r="J246" s="495">
        <v>93.083333333333329</v>
      </c>
      <c r="K246" s="494">
        <v>90.45</v>
      </c>
      <c r="L246" s="494">
        <v>86.75</v>
      </c>
      <c r="M246" s="494">
        <v>199.62491</v>
      </c>
    </row>
    <row r="247" spans="1:13">
      <c r="A247" s="254">
        <v>237</v>
      </c>
      <c r="B247" s="497" t="s">
        <v>399</v>
      </c>
      <c r="C247" s="494">
        <v>16.100000000000001</v>
      </c>
      <c r="D247" s="495">
        <v>16.3</v>
      </c>
      <c r="E247" s="495">
        <v>15.3</v>
      </c>
      <c r="F247" s="495">
        <v>14.5</v>
      </c>
      <c r="G247" s="495">
        <v>13.5</v>
      </c>
      <c r="H247" s="495">
        <v>17.100000000000001</v>
      </c>
      <c r="I247" s="495">
        <v>18.100000000000001</v>
      </c>
      <c r="J247" s="495">
        <v>18.900000000000002</v>
      </c>
      <c r="K247" s="494">
        <v>17.3</v>
      </c>
      <c r="L247" s="494">
        <v>15.5</v>
      </c>
      <c r="M247" s="494">
        <v>394.88761</v>
      </c>
    </row>
    <row r="248" spans="1:13">
      <c r="A248" s="254">
        <v>238</v>
      </c>
      <c r="B248" s="497" t="s">
        <v>772</v>
      </c>
      <c r="C248" s="494">
        <v>1582</v>
      </c>
      <c r="D248" s="495">
        <v>1617.7166666666665</v>
      </c>
      <c r="E248" s="495">
        <v>1537.7333333333329</v>
      </c>
      <c r="F248" s="495">
        <v>1493.4666666666665</v>
      </c>
      <c r="G248" s="495">
        <v>1413.4833333333329</v>
      </c>
      <c r="H248" s="495">
        <v>1661.9833333333329</v>
      </c>
      <c r="I248" s="495">
        <v>1741.9666666666665</v>
      </c>
      <c r="J248" s="495">
        <v>1786.2333333333329</v>
      </c>
      <c r="K248" s="494">
        <v>1697.7</v>
      </c>
      <c r="L248" s="494">
        <v>1573.45</v>
      </c>
      <c r="M248" s="494">
        <v>28.072590000000002</v>
      </c>
    </row>
    <row r="249" spans="1:13">
      <c r="A249" s="254">
        <v>239</v>
      </c>
      <c r="B249" s="497" t="s">
        <v>748</v>
      </c>
      <c r="C249" s="494">
        <v>304.95</v>
      </c>
      <c r="D249" s="495">
        <v>308.7833333333333</v>
      </c>
      <c r="E249" s="495">
        <v>298.86666666666662</v>
      </c>
      <c r="F249" s="495">
        <v>292.7833333333333</v>
      </c>
      <c r="G249" s="495">
        <v>282.86666666666662</v>
      </c>
      <c r="H249" s="495">
        <v>314.86666666666662</v>
      </c>
      <c r="I249" s="495">
        <v>324.78333333333336</v>
      </c>
      <c r="J249" s="495">
        <v>330.86666666666662</v>
      </c>
      <c r="K249" s="494">
        <v>318.7</v>
      </c>
      <c r="L249" s="494">
        <v>302.7</v>
      </c>
      <c r="M249" s="494">
        <v>0.87548000000000004</v>
      </c>
    </row>
    <row r="250" spans="1:13">
      <c r="A250" s="254">
        <v>240</v>
      </c>
      <c r="B250" s="497" t="s">
        <v>120</v>
      </c>
      <c r="C250" s="494">
        <v>516.65</v>
      </c>
      <c r="D250" s="495">
        <v>515.31666666666661</v>
      </c>
      <c r="E250" s="495">
        <v>500.33333333333326</v>
      </c>
      <c r="F250" s="495">
        <v>484.01666666666665</v>
      </c>
      <c r="G250" s="495">
        <v>469.0333333333333</v>
      </c>
      <c r="H250" s="495">
        <v>531.63333333333321</v>
      </c>
      <c r="I250" s="495">
        <v>546.61666666666656</v>
      </c>
      <c r="J250" s="495">
        <v>562.93333333333317</v>
      </c>
      <c r="K250" s="494">
        <v>530.29999999999995</v>
      </c>
      <c r="L250" s="494">
        <v>499</v>
      </c>
      <c r="M250" s="494">
        <v>27.74898</v>
      </c>
    </row>
    <row r="251" spans="1:13">
      <c r="A251" s="254">
        <v>241</v>
      </c>
      <c r="B251" s="497" t="s">
        <v>826</v>
      </c>
      <c r="C251" s="494">
        <v>242.9</v>
      </c>
      <c r="D251" s="495">
        <v>245.63333333333333</v>
      </c>
      <c r="E251" s="495">
        <v>238.26666666666665</v>
      </c>
      <c r="F251" s="495">
        <v>233.63333333333333</v>
      </c>
      <c r="G251" s="495">
        <v>226.26666666666665</v>
      </c>
      <c r="H251" s="495">
        <v>250.26666666666665</v>
      </c>
      <c r="I251" s="495">
        <v>257.63333333333333</v>
      </c>
      <c r="J251" s="495">
        <v>262.26666666666665</v>
      </c>
      <c r="K251" s="494">
        <v>253</v>
      </c>
      <c r="L251" s="494">
        <v>241</v>
      </c>
      <c r="M251" s="494">
        <v>21.772649999999999</v>
      </c>
    </row>
    <row r="252" spans="1:13">
      <c r="A252" s="254">
        <v>242</v>
      </c>
      <c r="B252" s="497" t="s">
        <v>122</v>
      </c>
      <c r="C252" s="494">
        <v>844.4</v>
      </c>
      <c r="D252" s="495">
        <v>858.4666666666667</v>
      </c>
      <c r="E252" s="495">
        <v>826.93333333333339</v>
      </c>
      <c r="F252" s="495">
        <v>809.4666666666667</v>
      </c>
      <c r="G252" s="495">
        <v>777.93333333333339</v>
      </c>
      <c r="H252" s="495">
        <v>875.93333333333339</v>
      </c>
      <c r="I252" s="495">
        <v>907.4666666666667</v>
      </c>
      <c r="J252" s="495">
        <v>924.93333333333339</v>
      </c>
      <c r="K252" s="494">
        <v>890</v>
      </c>
      <c r="L252" s="494">
        <v>841</v>
      </c>
      <c r="M252" s="494">
        <v>106.74764999999999</v>
      </c>
    </row>
    <row r="253" spans="1:13">
      <c r="A253" s="254">
        <v>243</v>
      </c>
      <c r="B253" s="497" t="s">
        <v>256</v>
      </c>
      <c r="C253" s="494">
        <v>4751.1000000000004</v>
      </c>
      <c r="D253" s="495">
        <v>4676.7166666666672</v>
      </c>
      <c r="E253" s="495">
        <v>4577.3833333333341</v>
      </c>
      <c r="F253" s="495">
        <v>4403.666666666667</v>
      </c>
      <c r="G253" s="495">
        <v>4304.3333333333339</v>
      </c>
      <c r="H253" s="495">
        <v>4850.4333333333343</v>
      </c>
      <c r="I253" s="495">
        <v>4949.7666666666664</v>
      </c>
      <c r="J253" s="495">
        <v>5123.4833333333345</v>
      </c>
      <c r="K253" s="494">
        <v>4776.05</v>
      </c>
      <c r="L253" s="494">
        <v>4503</v>
      </c>
      <c r="M253" s="494">
        <v>8.63443</v>
      </c>
    </row>
    <row r="254" spans="1:13">
      <c r="A254" s="254">
        <v>244</v>
      </c>
      <c r="B254" s="497" t="s">
        <v>124</v>
      </c>
      <c r="C254" s="494">
        <v>1425.75</v>
      </c>
      <c r="D254" s="495">
        <v>1439.4333333333334</v>
      </c>
      <c r="E254" s="495">
        <v>1401.3166666666668</v>
      </c>
      <c r="F254" s="495">
        <v>1376.8833333333334</v>
      </c>
      <c r="G254" s="495">
        <v>1338.7666666666669</v>
      </c>
      <c r="H254" s="495">
        <v>1463.8666666666668</v>
      </c>
      <c r="I254" s="495">
        <v>1501.9833333333336</v>
      </c>
      <c r="J254" s="495">
        <v>1526.4166666666667</v>
      </c>
      <c r="K254" s="494">
        <v>1477.55</v>
      </c>
      <c r="L254" s="494">
        <v>1415</v>
      </c>
      <c r="M254" s="494">
        <v>203.84531999999999</v>
      </c>
    </row>
    <row r="255" spans="1:13">
      <c r="A255" s="254">
        <v>245</v>
      </c>
      <c r="B255" s="497" t="s">
        <v>749</v>
      </c>
      <c r="C255" s="494">
        <v>694.75</v>
      </c>
      <c r="D255" s="495">
        <v>701.58333333333337</v>
      </c>
      <c r="E255" s="495">
        <v>683.16666666666674</v>
      </c>
      <c r="F255" s="495">
        <v>671.58333333333337</v>
      </c>
      <c r="G255" s="495">
        <v>653.16666666666674</v>
      </c>
      <c r="H255" s="495">
        <v>713.16666666666674</v>
      </c>
      <c r="I255" s="495">
        <v>731.58333333333348</v>
      </c>
      <c r="J255" s="495">
        <v>743.16666666666674</v>
      </c>
      <c r="K255" s="494">
        <v>720</v>
      </c>
      <c r="L255" s="494">
        <v>690</v>
      </c>
      <c r="M255" s="494">
        <v>0.21407000000000001</v>
      </c>
    </row>
    <row r="256" spans="1:13">
      <c r="A256" s="254">
        <v>246</v>
      </c>
      <c r="B256" s="497" t="s">
        <v>400</v>
      </c>
      <c r="C256" s="494">
        <v>263.60000000000002</v>
      </c>
      <c r="D256" s="495">
        <v>263.2166666666667</v>
      </c>
      <c r="E256" s="495">
        <v>256.43333333333339</v>
      </c>
      <c r="F256" s="495">
        <v>249.26666666666671</v>
      </c>
      <c r="G256" s="495">
        <v>242.48333333333341</v>
      </c>
      <c r="H256" s="495">
        <v>270.38333333333338</v>
      </c>
      <c r="I256" s="495">
        <v>277.16666666666669</v>
      </c>
      <c r="J256" s="495">
        <v>284.33333333333337</v>
      </c>
      <c r="K256" s="494">
        <v>270</v>
      </c>
      <c r="L256" s="494">
        <v>256.05</v>
      </c>
      <c r="M256" s="494">
        <v>7.2966899999999999</v>
      </c>
    </row>
    <row r="257" spans="1:13">
      <c r="A257" s="254">
        <v>247</v>
      </c>
      <c r="B257" s="497" t="s">
        <v>121</v>
      </c>
      <c r="C257" s="494">
        <v>1593.8</v>
      </c>
      <c r="D257" s="495">
        <v>1578.6499999999999</v>
      </c>
      <c r="E257" s="495">
        <v>1544.3499999999997</v>
      </c>
      <c r="F257" s="495">
        <v>1494.8999999999999</v>
      </c>
      <c r="G257" s="495">
        <v>1460.5999999999997</v>
      </c>
      <c r="H257" s="495">
        <v>1628.0999999999997</v>
      </c>
      <c r="I257" s="495">
        <v>1662.3999999999999</v>
      </c>
      <c r="J257" s="495">
        <v>1711.8499999999997</v>
      </c>
      <c r="K257" s="494">
        <v>1612.95</v>
      </c>
      <c r="L257" s="494">
        <v>1529.2</v>
      </c>
      <c r="M257" s="494">
        <v>13.67498</v>
      </c>
    </row>
    <row r="258" spans="1:13">
      <c r="A258" s="254">
        <v>248</v>
      </c>
      <c r="B258" s="497" t="s">
        <v>257</v>
      </c>
      <c r="C258" s="494">
        <v>2152.9499999999998</v>
      </c>
      <c r="D258" s="495">
        <v>2134.3333333333335</v>
      </c>
      <c r="E258" s="495">
        <v>2053.666666666667</v>
      </c>
      <c r="F258" s="495">
        <v>1954.3833333333334</v>
      </c>
      <c r="G258" s="495">
        <v>1873.7166666666669</v>
      </c>
      <c r="H258" s="495">
        <v>2233.6166666666668</v>
      </c>
      <c r="I258" s="495">
        <v>2314.2833333333338</v>
      </c>
      <c r="J258" s="495">
        <v>2413.5666666666671</v>
      </c>
      <c r="K258" s="494">
        <v>2215</v>
      </c>
      <c r="L258" s="494">
        <v>2035.05</v>
      </c>
      <c r="M258" s="494">
        <v>9.1430399999999992</v>
      </c>
    </row>
    <row r="259" spans="1:13">
      <c r="A259" s="254">
        <v>249</v>
      </c>
      <c r="B259" s="497" t="s">
        <v>401</v>
      </c>
      <c r="C259" s="494">
        <v>1217.75</v>
      </c>
      <c r="D259" s="495">
        <v>1244.3166666666666</v>
      </c>
      <c r="E259" s="495">
        <v>1183.6333333333332</v>
      </c>
      <c r="F259" s="495">
        <v>1149.5166666666667</v>
      </c>
      <c r="G259" s="495">
        <v>1088.8333333333333</v>
      </c>
      <c r="H259" s="495">
        <v>1278.4333333333332</v>
      </c>
      <c r="I259" s="495">
        <v>1339.1166666666666</v>
      </c>
      <c r="J259" s="495">
        <v>1373.2333333333331</v>
      </c>
      <c r="K259" s="494">
        <v>1305</v>
      </c>
      <c r="L259" s="494">
        <v>1210.2</v>
      </c>
      <c r="M259" s="494">
        <v>1.8156300000000001</v>
      </c>
    </row>
    <row r="260" spans="1:13">
      <c r="A260" s="254">
        <v>250</v>
      </c>
      <c r="B260" s="497" t="s">
        <v>402</v>
      </c>
      <c r="C260" s="494">
        <v>2815.8</v>
      </c>
      <c r="D260" s="495">
        <v>2870.0833333333335</v>
      </c>
      <c r="E260" s="495">
        <v>2751.2666666666669</v>
      </c>
      <c r="F260" s="495">
        <v>2686.7333333333336</v>
      </c>
      <c r="G260" s="495">
        <v>2567.916666666667</v>
      </c>
      <c r="H260" s="495">
        <v>2934.6166666666668</v>
      </c>
      <c r="I260" s="495">
        <v>3053.4333333333334</v>
      </c>
      <c r="J260" s="495">
        <v>3117.9666666666667</v>
      </c>
      <c r="K260" s="494">
        <v>2988.9</v>
      </c>
      <c r="L260" s="494">
        <v>2805.55</v>
      </c>
      <c r="M260" s="494">
        <v>0.24679999999999999</v>
      </c>
    </row>
    <row r="261" spans="1:13">
      <c r="A261" s="254">
        <v>251</v>
      </c>
      <c r="B261" s="497" t="s">
        <v>403</v>
      </c>
      <c r="C261" s="494">
        <v>407.05</v>
      </c>
      <c r="D261" s="495">
        <v>415.25</v>
      </c>
      <c r="E261" s="495">
        <v>390.5</v>
      </c>
      <c r="F261" s="495">
        <v>373.95</v>
      </c>
      <c r="G261" s="495">
        <v>349.2</v>
      </c>
      <c r="H261" s="495">
        <v>431.8</v>
      </c>
      <c r="I261" s="495">
        <v>456.55</v>
      </c>
      <c r="J261" s="495">
        <v>473.1</v>
      </c>
      <c r="K261" s="494">
        <v>440</v>
      </c>
      <c r="L261" s="494">
        <v>398.7</v>
      </c>
      <c r="M261" s="494">
        <v>5.2509600000000001</v>
      </c>
    </row>
    <row r="262" spans="1:13">
      <c r="A262" s="254">
        <v>252</v>
      </c>
      <c r="B262" s="497" t="s">
        <v>404</v>
      </c>
      <c r="C262" s="494">
        <v>132.94999999999999</v>
      </c>
      <c r="D262" s="495">
        <v>136.20000000000002</v>
      </c>
      <c r="E262" s="495">
        <v>128.75000000000003</v>
      </c>
      <c r="F262" s="495">
        <v>124.55000000000001</v>
      </c>
      <c r="G262" s="495">
        <v>117.10000000000002</v>
      </c>
      <c r="H262" s="495">
        <v>140.40000000000003</v>
      </c>
      <c r="I262" s="495">
        <v>147.85000000000002</v>
      </c>
      <c r="J262" s="495">
        <v>152.05000000000004</v>
      </c>
      <c r="K262" s="494">
        <v>143.65</v>
      </c>
      <c r="L262" s="494">
        <v>132</v>
      </c>
      <c r="M262" s="494">
        <v>11.652340000000001</v>
      </c>
    </row>
    <row r="263" spans="1:13">
      <c r="A263" s="254">
        <v>253</v>
      </c>
      <c r="B263" s="497" t="s">
        <v>405</v>
      </c>
      <c r="C263" s="494">
        <v>107.8</v>
      </c>
      <c r="D263" s="495">
        <v>110.40000000000002</v>
      </c>
      <c r="E263" s="495">
        <v>104.80000000000004</v>
      </c>
      <c r="F263" s="495">
        <v>101.80000000000003</v>
      </c>
      <c r="G263" s="495">
        <v>96.200000000000045</v>
      </c>
      <c r="H263" s="495">
        <v>113.40000000000003</v>
      </c>
      <c r="I263" s="495">
        <v>119.00000000000003</v>
      </c>
      <c r="J263" s="495">
        <v>122.00000000000003</v>
      </c>
      <c r="K263" s="494">
        <v>116</v>
      </c>
      <c r="L263" s="494">
        <v>107.4</v>
      </c>
      <c r="M263" s="494">
        <v>11.184850000000001</v>
      </c>
    </row>
    <row r="264" spans="1:13">
      <c r="A264" s="254">
        <v>254</v>
      </c>
      <c r="B264" s="497" t="s">
        <v>406</v>
      </c>
      <c r="C264" s="494">
        <v>79.900000000000006</v>
      </c>
      <c r="D264" s="495">
        <v>80.683333333333337</v>
      </c>
      <c r="E264" s="495">
        <v>77.866666666666674</v>
      </c>
      <c r="F264" s="495">
        <v>75.833333333333343</v>
      </c>
      <c r="G264" s="495">
        <v>73.01666666666668</v>
      </c>
      <c r="H264" s="495">
        <v>82.716666666666669</v>
      </c>
      <c r="I264" s="495">
        <v>85.533333333333331</v>
      </c>
      <c r="J264" s="495">
        <v>87.566666666666663</v>
      </c>
      <c r="K264" s="494">
        <v>83.5</v>
      </c>
      <c r="L264" s="494">
        <v>78.650000000000006</v>
      </c>
      <c r="M264" s="494">
        <v>13.130140000000001</v>
      </c>
    </row>
    <row r="265" spans="1:13">
      <c r="A265" s="254">
        <v>255</v>
      </c>
      <c r="B265" s="497" t="s">
        <v>258</v>
      </c>
      <c r="C265" s="494">
        <v>92.9</v>
      </c>
      <c r="D265" s="495">
        <v>92.8</v>
      </c>
      <c r="E265" s="495">
        <v>86.8</v>
      </c>
      <c r="F265" s="495">
        <v>80.7</v>
      </c>
      <c r="G265" s="495">
        <v>74.7</v>
      </c>
      <c r="H265" s="495">
        <v>98.899999999999991</v>
      </c>
      <c r="I265" s="495">
        <v>104.89999999999999</v>
      </c>
      <c r="J265" s="495">
        <v>110.99999999999999</v>
      </c>
      <c r="K265" s="494">
        <v>98.8</v>
      </c>
      <c r="L265" s="494">
        <v>86.7</v>
      </c>
      <c r="M265" s="494">
        <v>231.68073000000001</v>
      </c>
    </row>
    <row r="266" spans="1:13">
      <c r="A266" s="254">
        <v>256</v>
      </c>
      <c r="B266" s="497" t="s">
        <v>128</v>
      </c>
      <c r="C266" s="494">
        <v>604.15</v>
      </c>
      <c r="D266" s="495">
        <v>607.76666666666677</v>
      </c>
      <c r="E266" s="495">
        <v>593.78333333333353</v>
      </c>
      <c r="F266" s="495">
        <v>583.41666666666674</v>
      </c>
      <c r="G266" s="495">
        <v>569.43333333333351</v>
      </c>
      <c r="H266" s="495">
        <v>618.13333333333355</v>
      </c>
      <c r="I266" s="495">
        <v>632.1166666666669</v>
      </c>
      <c r="J266" s="495">
        <v>642.48333333333358</v>
      </c>
      <c r="K266" s="494">
        <v>621.75</v>
      </c>
      <c r="L266" s="494">
        <v>597.4</v>
      </c>
      <c r="M266" s="494">
        <v>270.47003999999998</v>
      </c>
    </row>
    <row r="267" spans="1:13">
      <c r="A267" s="254">
        <v>257</v>
      </c>
      <c r="B267" s="497" t="s">
        <v>751</v>
      </c>
      <c r="C267" s="494">
        <v>82.25</v>
      </c>
      <c r="D267" s="495">
        <v>83.11666666666666</v>
      </c>
      <c r="E267" s="495">
        <v>80.73333333333332</v>
      </c>
      <c r="F267" s="495">
        <v>79.216666666666654</v>
      </c>
      <c r="G267" s="495">
        <v>76.833333333333314</v>
      </c>
      <c r="H267" s="495">
        <v>84.633333333333326</v>
      </c>
      <c r="I267" s="495">
        <v>87.01666666666668</v>
      </c>
      <c r="J267" s="495">
        <v>88.533333333333331</v>
      </c>
      <c r="K267" s="494">
        <v>85.5</v>
      </c>
      <c r="L267" s="494">
        <v>81.599999999999994</v>
      </c>
      <c r="M267" s="494">
        <v>2.18954</v>
      </c>
    </row>
    <row r="268" spans="1:13">
      <c r="A268" s="254">
        <v>258</v>
      </c>
      <c r="B268" s="497" t="s">
        <v>407</v>
      </c>
      <c r="C268" s="494">
        <v>58.85</v>
      </c>
      <c r="D268" s="495">
        <v>58.166666666666664</v>
      </c>
      <c r="E268" s="495">
        <v>56.733333333333327</v>
      </c>
      <c r="F268" s="495">
        <v>54.61666666666666</v>
      </c>
      <c r="G268" s="495">
        <v>53.183333333333323</v>
      </c>
      <c r="H268" s="495">
        <v>60.283333333333331</v>
      </c>
      <c r="I268" s="495">
        <v>61.716666666666669</v>
      </c>
      <c r="J268" s="495">
        <v>63.833333333333336</v>
      </c>
      <c r="K268" s="494">
        <v>59.6</v>
      </c>
      <c r="L268" s="494">
        <v>56.05</v>
      </c>
      <c r="M268" s="494">
        <v>15.285349999999999</v>
      </c>
    </row>
    <row r="269" spans="1:13">
      <c r="A269" s="254">
        <v>259</v>
      </c>
      <c r="B269" s="497" t="s">
        <v>408</v>
      </c>
      <c r="C269" s="494">
        <v>83.3</v>
      </c>
      <c r="D269" s="495">
        <v>84.966666666666654</v>
      </c>
      <c r="E269" s="495">
        <v>80.883333333333312</v>
      </c>
      <c r="F269" s="495">
        <v>78.466666666666654</v>
      </c>
      <c r="G269" s="495">
        <v>74.383333333333312</v>
      </c>
      <c r="H269" s="495">
        <v>87.383333333333312</v>
      </c>
      <c r="I269" s="495">
        <v>91.466666666666654</v>
      </c>
      <c r="J269" s="495">
        <v>93.883333333333312</v>
      </c>
      <c r="K269" s="494">
        <v>89.05</v>
      </c>
      <c r="L269" s="494">
        <v>82.55</v>
      </c>
      <c r="M269" s="494">
        <v>10.66398</v>
      </c>
    </row>
    <row r="270" spans="1:13">
      <c r="A270" s="254">
        <v>260</v>
      </c>
      <c r="B270" s="497" t="s">
        <v>409</v>
      </c>
      <c r="C270" s="494">
        <v>24.65</v>
      </c>
      <c r="D270" s="495">
        <v>25.166666666666668</v>
      </c>
      <c r="E270" s="495">
        <v>24.033333333333335</v>
      </c>
      <c r="F270" s="495">
        <v>23.416666666666668</v>
      </c>
      <c r="G270" s="495">
        <v>22.283333333333335</v>
      </c>
      <c r="H270" s="495">
        <v>25.783333333333335</v>
      </c>
      <c r="I270" s="495">
        <v>26.916666666666668</v>
      </c>
      <c r="J270" s="495">
        <v>27.533333333333335</v>
      </c>
      <c r="K270" s="494">
        <v>26.3</v>
      </c>
      <c r="L270" s="494">
        <v>24.55</v>
      </c>
      <c r="M270" s="494">
        <v>26.697399999999998</v>
      </c>
    </row>
    <row r="271" spans="1:13">
      <c r="A271" s="254">
        <v>261</v>
      </c>
      <c r="B271" s="497" t="s">
        <v>410</v>
      </c>
      <c r="C271" s="494">
        <v>68.25</v>
      </c>
      <c r="D271" s="495">
        <v>68.683333333333337</v>
      </c>
      <c r="E271" s="495">
        <v>66.616666666666674</v>
      </c>
      <c r="F271" s="495">
        <v>64.983333333333334</v>
      </c>
      <c r="G271" s="495">
        <v>62.916666666666671</v>
      </c>
      <c r="H271" s="495">
        <v>70.316666666666677</v>
      </c>
      <c r="I271" s="495">
        <v>72.38333333333334</v>
      </c>
      <c r="J271" s="495">
        <v>74.01666666666668</v>
      </c>
      <c r="K271" s="494">
        <v>70.75</v>
      </c>
      <c r="L271" s="494">
        <v>67.05</v>
      </c>
      <c r="M271" s="494">
        <v>10.824120000000001</v>
      </c>
    </row>
    <row r="272" spans="1:13">
      <c r="A272" s="254">
        <v>262</v>
      </c>
      <c r="B272" s="497" t="s">
        <v>411</v>
      </c>
      <c r="C272" s="494">
        <v>71.45</v>
      </c>
      <c r="D272" s="495">
        <v>72.88333333333334</v>
      </c>
      <c r="E272" s="495">
        <v>69.166666666666686</v>
      </c>
      <c r="F272" s="495">
        <v>66.88333333333334</v>
      </c>
      <c r="G272" s="495">
        <v>63.166666666666686</v>
      </c>
      <c r="H272" s="495">
        <v>75.166666666666686</v>
      </c>
      <c r="I272" s="495">
        <v>78.883333333333354</v>
      </c>
      <c r="J272" s="495">
        <v>81.166666666666686</v>
      </c>
      <c r="K272" s="494">
        <v>76.599999999999994</v>
      </c>
      <c r="L272" s="494">
        <v>70.599999999999994</v>
      </c>
      <c r="M272" s="494">
        <v>13.09099</v>
      </c>
    </row>
    <row r="273" spans="1:13">
      <c r="A273" s="254">
        <v>263</v>
      </c>
      <c r="B273" s="497" t="s">
        <v>412</v>
      </c>
      <c r="C273" s="494">
        <v>131</v>
      </c>
      <c r="D273" s="495">
        <v>129.48333333333332</v>
      </c>
      <c r="E273" s="495">
        <v>124.51666666666665</v>
      </c>
      <c r="F273" s="495">
        <v>118.03333333333333</v>
      </c>
      <c r="G273" s="495">
        <v>113.06666666666666</v>
      </c>
      <c r="H273" s="495">
        <v>135.96666666666664</v>
      </c>
      <c r="I273" s="495">
        <v>140.93333333333328</v>
      </c>
      <c r="J273" s="495">
        <v>147.41666666666663</v>
      </c>
      <c r="K273" s="494">
        <v>134.44999999999999</v>
      </c>
      <c r="L273" s="494">
        <v>123</v>
      </c>
      <c r="M273" s="494">
        <v>11.17351</v>
      </c>
    </row>
    <row r="274" spans="1:13">
      <c r="A274" s="254">
        <v>264</v>
      </c>
      <c r="B274" s="497" t="s">
        <v>413</v>
      </c>
      <c r="C274" s="494">
        <v>71.5</v>
      </c>
      <c r="D274" s="495">
        <v>73.283333333333331</v>
      </c>
      <c r="E274" s="495">
        <v>68.716666666666669</v>
      </c>
      <c r="F274" s="495">
        <v>65.933333333333337</v>
      </c>
      <c r="G274" s="495">
        <v>61.366666666666674</v>
      </c>
      <c r="H274" s="495">
        <v>76.066666666666663</v>
      </c>
      <c r="I274" s="495">
        <v>80.633333333333326</v>
      </c>
      <c r="J274" s="495">
        <v>83.416666666666657</v>
      </c>
      <c r="K274" s="494">
        <v>77.849999999999994</v>
      </c>
      <c r="L274" s="494">
        <v>70.5</v>
      </c>
      <c r="M274" s="494">
        <v>17.78998</v>
      </c>
    </row>
    <row r="275" spans="1:13">
      <c r="A275" s="254">
        <v>265</v>
      </c>
      <c r="B275" s="497" t="s">
        <v>127</v>
      </c>
      <c r="C275" s="494">
        <v>389</v>
      </c>
      <c r="D275" s="495">
        <v>394.93333333333334</v>
      </c>
      <c r="E275" s="495">
        <v>380.2166666666667</v>
      </c>
      <c r="F275" s="495">
        <v>371.43333333333334</v>
      </c>
      <c r="G275" s="495">
        <v>356.7166666666667</v>
      </c>
      <c r="H275" s="495">
        <v>403.7166666666667</v>
      </c>
      <c r="I275" s="495">
        <v>418.43333333333328</v>
      </c>
      <c r="J275" s="495">
        <v>427.2166666666667</v>
      </c>
      <c r="K275" s="494">
        <v>409.65</v>
      </c>
      <c r="L275" s="494">
        <v>386.15</v>
      </c>
      <c r="M275" s="494">
        <v>118.86754999999999</v>
      </c>
    </row>
    <row r="276" spans="1:13">
      <c r="A276" s="254">
        <v>266</v>
      </c>
      <c r="B276" s="497" t="s">
        <v>414</v>
      </c>
      <c r="C276" s="494">
        <v>2498.0500000000002</v>
      </c>
      <c r="D276" s="495">
        <v>2526.9666666666667</v>
      </c>
      <c r="E276" s="495">
        <v>2445.6333333333332</v>
      </c>
      <c r="F276" s="495">
        <v>2393.2166666666667</v>
      </c>
      <c r="G276" s="495">
        <v>2311.8833333333332</v>
      </c>
      <c r="H276" s="495">
        <v>2579.3833333333332</v>
      </c>
      <c r="I276" s="495">
        <v>2660.7166666666662</v>
      </c>
      <c r="J276" s="495">
        <v>2713.1333333333332</v>
      </c>
      <c r="K276" s="494">
        <v>2608.3000000000002</v>
      </c>
      <c r="L276" s="494">
        <v>2474.5500000000002</v>
      </c>
      <c r="M276" s="494">
        <v>0.10112</v>
      </c>
    </row>
    <row r="277" spans="1:13">
      <c r="A277" s="254">
        <v>267</v>
      </c>
      <c r="B277" s="497" t="s">
        <v>129</v>
      </c>
      <c r="C277" s="494">
        <v>2729.4</v>
      </c>
      <c r="D277" s="495">
        <v>2760.1333333333332</v>
      </c>
      <c r="E277" s="495">
        <v>2674.2666666666664</v>
      </c>
      <c r="F277" s="495">
        <v>2619.1333333333332</v>
      </c>
      <c r="G277" s="495">
        <v>2533.2666666666664</v>
      </c>
      <c r="H277" s="495">
        <v>2815.2666666666664</v>
      </c>
      <c r="I277" s="495">
        <v>2901.1333333333332</v>
      </c>
      <c r="J277" s="495">
        <v>2956.2666666666664</v>
      </c>
      <c r="K277" s="494">
        <v>2846</v>
      </c>
      <c r="L277" s="494">
        <v>2705</v>
      </c>
      <c r="M277" s="494">
        <v>5.9666899999999998</v>
      </c>
    </row>
    <row r="278" spans="1:13">
      <c r="A278" s="254">
        <v>268</v>
      </c>
      <c r="B278" s="497" t="s">
        <v>130</v>
      </c>
      <c r="C278" s="494">
        <v>860</v>
      </c>
      <c r="D278" s="495">
        <v>879.56666666666661</v>
      </c>
      <c r="E278" s="495">
        <v>834.13333333333321</v>
      </c>
      <c r="F278" s="495">
        <v>808.26666666666665</v>
      </c>
      <c r="G278" s="495">
        <v>762.83333333333326</v>
      </c>
      <c r="H278" s="495">
        <v>905.43333333333317</v>
      </c>
      <c r="I278" s="495">
        <v>950.86666666666656</v>
      </c>
      <c r="J278" s="495">
        <v>976.73333333333312</v>
      </c>
      <c r="K278" s="494">
        <v>925</v>
      </c>
      <c r="L278" s="494">
        <v>853.7</v>
      </c>
      <c r="M278" s="494">
        <v>20.156569999999999</v>
      </c>
    </row>
    <row r="279" spans="1:13">
      <c r="A279" s="254">
        <v>269</v>
      </c>
      <c r="B279" s="497" t="s">
        <v>415</v>
      </c>
      <c r="C279" s="494">
        <v>140.5</v>
      </c>
      <c r="D279" s="495">
        <v>141.68333333333334</v>
      </c>
      <c r="E279" s="495">
        <v>138.81666666666666</v>
      </c>
      <c r="F279" s="495">
        <v>137.13333333333333</v>
      </c>
      <c r="G279" s="495">
        <v>134.26666666666665</v>
      </c>
      <c r="H279" s="495">
        <v>143.36666666666667</v>
      </c>
      <c r="I279" s="495">
        <v>146.23333333333335</v>
      </c>
      <c r="J279" s="495">
        <v>147.91666666666669</v>
      </c>
      <c r="K279" s="494">
        <v>144.55000000000001</v>
      </c>
      <c r="L279" s="494">
        <v>140</v>
      </c>
      <c r="M279" s="494">
        <v>2.7288299999999999</v>
      </c>
    </row>
    <row r="280" spans="1:13">
      <c r="A280" s="254">
        <v>270</v>
      </c>
      <c r="B280" s="497" t="s">
        <v>417</v>
      </c>
      <c r="C280" s="494">
        <v>524.1</v>
      </c>
      <c r="D280" s="495">
        <v>524.08333333333337</v>
      </c>
      <c r="E280" s="495">
        <v>510.56666666666672</v>
      </c>
      <c r="F280" s="495">
        <v>497.03333333333336</v>
      </c>
      <c r="G280" s="495">
        <v>483.51666666666671</v>
      </c>
      <c r="H280" s="495">
        <v>537.61666666666679</v>
      </c>
      <c r="I280" s="495">
        <v>551.13333333333344</v>
      </c>
      <c r="J280" s="495">
        <v>564.66666666666674</v>
      </c>
      <c r="K280" s="494">
        <v>537.6</v>
      </c>
      <c r="L280" s="494">
        <v>510.55</v>
      </c>
      <c r="M280" s="494">
        <v>2.1161599999999998</v>
      </c>
    </row>
    <row r="281" spans="1:13">
      <c r="A281" s="254">
        <v>271</v>
      </c>
      <c r="B281" s="497" t="s">
        <v>418</v>
      </c>
      <c r="C281" s="494">
        <v>199.7</v>
      </c>
      <c r="D281" s="495">
        <v>201.38333333333333</v>
      </c>
      <c r="E281" s="495">
        <v>194.01666666666665</v>
      </c>
      <c r="F281" s="495">
        <v>188.33333333333331</v>
      </c>
      <c r="G281" s="495">
        <v>180.96666666666664</v>
      </c>
      <c r="H281" s="495">
        <v>207.06666666666666</v>
      </c>
      <c r="I281" s="495">
        <v>214.43333333333334</v>
      </c>
      <c r="J281" s="495">
        <v>220.11666666666667</v>
      </c>
      <c r="K281" s="494">
        <v>208.75</v>
      </c>
      <c r="L281" s="494">
        <v>195.7</v>
      </c>
      <c r="M281" s="494">
        <v>6.4041399999999999</v>
      </c>
    </row>
    <row r="282" spans="1:13">
      <c r="A282" s="254">
        <v>272</v>
      </c>
      <c r="B282" s="497" t="s">
        <v>419</v>
      </c>
      <c r="C282" s="494">
        <v>181.85</v>
      </c>
      <c r="D282" s="495">
        <v>183.45000000000002</v>
      </c>
      <c r="E282" s="495">
        <v>177.40000000000003</v>
      </c>
      <c r="F282" s="495">
        <v>172.95000000000002</v>
      </c>
      <c r="G282" s="495">
        <v>166.90000000000003</v>
      </c>
      <c r="H282" s="495">
        <v>187.90000000000003</v>
      </c>
      <c r="I282" s="495">
        <v>193.95000000000005</v>
      </c>
      <c r="J282" s="495">
        <v>198.40000000000003</v>
      </c>
      <c r="K282" s="494">
        <v>189.5</v>
      </c>
      <c r="L282" s="494">
        <v>179</v>
      </c>
      <c r="M282" s="494">
        <v>4.8233499999999996</v>
      </c>
    </row>
    <row r="283" spans="1:13">
      <c r="A283" s="254">
        <v>273</v>
      </c>
      <c r="B283" s="497" t="s">
        <v>752</v>
      </c>
      <c r="C283" s="494">
        <v>885.15</v>
      </c>
      <c r="D283" s="495">
        <v>905.38333333333333</v>
      </c>
      <c r="E283" s="495">
        <v>856.76666666666665</v>
      </c>
      <c r="F283" s="495">
        <v>828.38333333333333</v>
      </c>
      <c r="G283" s="495">
        <v>779.76666666666665</v>
      </c>
      <c r="H283" s="495">
        <v>933.76666666666665</v>
      </c>
      <c r="I283" s="495">
        <v>982.38333333333321</v>
      </c>
      <c r="J283" s="495">
        <v>1010.7666666666667</v>
      </c>
      <c r="K283" s="494">
        <v>954</v>
      </c>
      <c r="L283" s="494">
        <v>877</v>
      </c>
      <c r="M283" s="494">
        <v>1.4257</v>
      </c>
    </row>
    <row r="284" spans="1:13">
      <c r="A284" s="254">
        <v>274</v>
      </c>
      <c r="B284" s="497" t="s">
        <v>420</v>
      </c>
      <c r="C284" s="494">
        <v>899</v>
      </c>
      <c r="D284" s="495">
        <v>910.41666666666663</v>
      </c>
      <c r="E284" s="495">
        <v>870.83333333333326</v>
      </c>
      <c r="F284" s="495">
        <v>842.66666666666663</v>
      </c>
      <c r="G284" s="495">
        <v>803.08333333333326</v>
      </c>
      <c r="H284" s="495">
        <v>938.58333333333326</v>
      </c>
      <c r="I284" s="495">
        <v>978.16666666666652</v>
      </c>
      <c r="J284" s="495">
        <v>1006.3333333333333</v>
      </c>
      <c r="K284" s="494">
        <v>950</v>
      </c>
      <c r="L284" s="494">
        <v>882.25</v>
      </c>
      <c r="M284" s="494">
        <v>2.4737399999999998</v>
      </c>
    </row>
    <row r="285" spans="1:13">
      <c r="A285" s="254">
        <v>275</v>
      </c>
      <c r="B285" s="497" t="s">
        <v>421</v>
      </c>
      <c r="C285" s="494">
        <v>366.45</v>
      </c>
      <c r="D285" s="495">
        <v>368.4666666666667</v>
      </c>
      <c r="E285" s="495">
        <v>359.98333333333341</v>
      </c>
      <c r="F285" s="495">
        <v>353.51666666666671</v>
      </c>
      <c r="G285" s="495">
        <v>345.03333333333342</v>
      </c>
      <c r="H285" s="495">
        <v>374.93333333333339</v>
      </c>
      <c r="I285" s="495">
        <v>383.41666666666674</v>
      </c>
      <c r="J285" s="495">
        <v>389.88333333333338</v>
      </c>
      <c r="K285" s="494">
        <v>376.95</v>
      </c>
      <c r="L285" s="494">
        <v>362</v>
      </c>
      <c r="M285" s="494">
        <v>1.9667699999999999</v>
      </c>
    </row>
    <row r="286" spans="1:13">
      <c r="A286" s="254">
        <v>276</v>
      </c>
      <c r="B286" s="497" t="s">
        <v>422</v>
      </c>
      <c r="C286" s="494">
        <v>578.15</v>
      </c>
      <c r="D286" s="495">
        <v>573.5333333333333</v>
      </c>
      <c r="E286" s="495">
        <v>556.46666666666658</v>
      </c>
      <c r="F286" s="495">
        <v>534.7833333333333</v>
      </c>
      <c r="G286" s="495">
        <v>517.71666666666658</v>
      </c>
      <c r="H286" s="495">
        <v>595.21666666666658</v>
      </c>
      <c r="I286" s="495">
        <v>612.28333333333319</v>
      </c>
      <c r="J286" s="495">
        <v>633.96666666666658</v>
      </c>
      <c r="K286" s="494">
        <v>590.6</v>
      </c>
      <c r="L286" s="494">
        <v>551.85</v>
      </c>
      <c r="M286" s="494">
        <v>0.97790999999999995</v>
      </c>
    </row>
    <row r="287" spans="1:13">
      <c r="A287" s="254">
        <v>277</v>
      </c>
      <c r="B287" s="497" t="s">
        <v>423</v>
      </c>
      <c r="C287" s="494">
        <v>61.4</v>
      </c>
      <c r="D287" s="495">
        <v>62.016666666666673</v>
      </c>
      <c r="E287" s="495">
        <v>59.833333333333343</v>
      </c>
      <c r="F287" s="495">
        <v>58.266666666666673</v>
      </c>
      <c r="G287" s="495">
        <v>56.083333333333343</v>
      </c>
      <c r="H287" s="495">
        <v>63.583333333333343</v>
      </c>
      <c r="I287" s="495">
        <v>65.766666666666666</v>
      </c>
      <c r="J287" s="495">
        <v>67.333333333333343</v>
      </c>
      <c r="K287" s="494">
        <v>64.2</v>
      </c>
      <c r="L287" s="494">
        <v>60.45</v>
      </c>
      <c r="M287" s="494">
        <v>29.22186</v>
      </c>
    </row>
    <row r="288" spans="1:13">
      <c r="A288" s="254">
        <v>278</v>
      </c>
      <c r="B288" s="497" t="s">
        <v>424</v>
      </c>
      <c r="C288" s="494">
        <v>54.15</v>
      </c>
      <c r="D288" s="495">
        <v>55.699999999999996</v>
      </c>
      <c r="E288" s="495">
        <v>52.449999999999989</v>
      </c>
      <c r="F288" s="495">
        <v>50.749999999999993</v>
      </c>
      <c r="G288" s="495">
        <v>47.499999999999986</v>
      </c>
      <c r="H288" s="495">
        <v>57.399999999999991</v>
      </c>
      <c r="I288" s="495">
        <v>60.650000000000006</v>
      </c>
      <c r="J288" s="495">
        <v>62.349999999999994</v>
      </c>
      <c r="K288" s="494">
        <v>58.95</v>
      </c>
      <c r="L288" s="494">
        <v>54</v>
      </c>
      <c r="M288" s="494">
        <v>16.926490000000001</v>
      </c>
    </row>
    <row r="289" spans="1:13">
      <c r="A289" s="254">
        <v>279</v>
      </c>
      <c r="B289" s="497" t="s">
        <v>425</v>
      </c>
      <c r="C289" s="494">
        <v>533.15</v>
      </c>
      <c r="D289" s="495">
        <v>538.08333333333326</v>
      </c>
      <c r="E289" s="495">
        <v>520.61666666666656</v>
      </c>
      <c r="F289" s="495">
        <v>508.08333333333326</v>
      </c>
      <c r="G289" s="495">
        <v>490.61666666666656</v>
      </c>
      <c r="H289" s="495">
        <v>550.61666666666656</v>
      </c>
      <c r="I289" s="495">
        <v>568.08333333333326</v>
      </c>
      <c r="J289" s="495">
        <v>580.61666666666656</v>
      </c>
      <c r="K289" s="494">
        <v>555.54999999999995</v>
      </c>
      <c r="L289" s="494">
        <v>525.54999999999995</v>
      </c>
      <c r="M289" s="494">
        <v>2.3992399999999998</v>
      </c>
    </row>
    <row r="290" spans="1:13">
      <c r="A290" s="254">
        <v>280</v>
      </c>
      <c r="B290" s="497" t="s">
        <v>426</v>
      </c>
      <c r="C290" s="494">
        <v>398.35</v>
      </c>
      <c r="D290" s="495">
        <v>405.68333333333334</v>
      </c>
      <c r="E290" s="495">
        <v>388.16666666666669</v>
      </c>
      <c r="F290" s="495">
        <v>377.98333333333335</v>
      </c>
      <c r="G290" s="495">
        <v>360.4666666666667</v>
      </c>
      <c r="H290" s="495">
        <v>415.86666666666667</v>
      </c>
      <c r="I290" s="495">
        <v>433.38333333333333</v>
      </c>
      <c r="J290" s="495">
        <v>443.56666666666666</v>
      </c>
      <c r="K290" s="494">
        <v>423.2</v>
      </c>
      <c r="L290" s="494">
        <v>395.5</v>
      </c>
      <c r="M290" s="494">
        <v>4.23001</v>
      </c>
    </row>
    <row r="291" spans="1:13">
      <c r="A291" s="254">
        <v>281</v>
      </c>
      <c r="B291" s="497" t="s">
        <v>427</v>
      </c>
      <c r="C291" s="494">
        <v>230.3</v>
      </c>
      <c r="D291" s="495">
        <v>232.48333333333335</v>
      </c>
      <c r="E291" s="495">
        <v>224.8666666666667</v>
      </c>
      <c r="F291" s="495">
        <v>219.43333333333337</v>
      </c>
      <c r="G291" s="495">
        <v>211.81666666666672</v>
      </c>
      <c r="H291" s="495">
        <v>237.91666666666669</v>
      </c>
      <c r="I291" s="495">
        <v>245.53333333333336</v>
      </c>
      <c r="J291" s="495">
        <v>250.96666666666667</v>
      </c>
      <c r="K291" s="494">
        <v>240.1</v>
      </c>
      <c r="L291" s="494">
        <v>227.05</v>
      </c>
      <c r="M291" s="494">
        <v>1.1611499999999999</v>
      </c>
    </row>
    <row r="292" spans="1:13">
      <c r="A292" s="254">
        <v>282</v>
      </c>
      <c r="B292" s="497" t="s">
        <v>131</v>
      </c>
      <c r="C292" s="494">
        <v>1742.5</v>
      </c>
      <c r="D292" s="495">
        <v>1744.6000000000001</v>
      </c>
      <c r="E292" s="495">
        <v>1721.2000000000003</v>
      </c>
      <c r="F292" s="495">
        <v>1699.9</v>
      </c>
      <c r="G292" s="495">
        <v>1676.5000000000002</v>
      </c>
      <c r="H292" s="495">
        <v>1765.9000000000003</v>
      </c>
      <c r="I292" s="495">
        <v>1789.3000000000004</v>
      </c>
      <c r="J292" s="495">
        <v>1810.6000000000004</v>
      </c>
      <c r="K292" s="494">
        <v>1768</v>
      </c>
      <c r="L292" s="494">
        <v>1723.3</v>
      </c>
      <c r="M292" s="494">
        <v>33.283360000000002</v>
      </c>
    </row>
    <row r="293" spans="1:13">
      <c r="A293" s="254">
        <v>283</v>
      </c>
      <c r="B293" s="497" t="s">
        <v>132</v>
      </c>
      <c r="C293" s="494">
        <v>88.6</v>
      </c>
      <c r="D293" s="495">
        <v>89.899999999999991</v>
      </c>
      <c r="E293" s="495">
        <v>84.699999999999989</v>
      </c>
      <c r="F293" s="495">
        <v>80.8</v>
      </c>
      <c r="G293" s="495">
        <v>75.599999999999994</v>
      </c>
      <c r="H293" s="495">
        <v>93.799999999999983</v>
      </c>
      <c r="I293" s="495">
        <v>99</v>
      </c>
      <c r="J293" s="495">
        <v>102.89999999999998</v>
      </c>
      <c r="K293" s="494">
        <v>95.1</v>
      </c>
      <c r="L293" s="494">
        <v>86</v>
      </c>
      <c r="M293" s="494">
        <v>289.15143999999998</v>
      </c>
    </row>
    <row r="294" spans="1:13">
      <c r="A294" s="254">
        <v>284</v>
      </c>
      <c r="B294" s="497" t="s">
        <v>259</v>
      </c>
      <c r="C294" s="494">
        <v>2838.7</v>
      </c>
      <c r="D294" s="495">
        <v>2828.5166666666664</v>
      </c>
      <c r="E294" s="495">
        <v>2747.1833333333329</v>
      </c>
      <c r="F294" s="495">
        <v>2655.6666666666665</v>
      </c>
      <c r="G294" s="495">
        <v>2574.333333333333</v>
      </c>
      <c r="H294" s="495">
        <v>2920.0333333333328</v>
      </c>
      <c r="I294" s="495">
        <v>3001.3666666666668</v>
      </c>
      <c r="J294" s="495">
        <v>3092.8833333333328</v>
      </c>
      <c r="K294" s="494">
        <v>2909.85</v>
      </c>
      <c r="L294" s="494">
        <v>2737</v>
      </c>
      <c r="M294" s="494">
        <v>4.5089199999999998</v>
      </c>
    </row>
    <row r="295" spans="1:13">
      <c r="A295" s="254">
        <v>285</v>
      </c>
      <c r="B295" s="497" t="s">
        <v>133</v>
      </c>
      <c r="C295" s="494">
        <v>383.15</v>
      </c>
      <c r="D295" s="495">
        <v>390.25</v>
      </c>
      <c r="E295" s="495">
        <v>370.65</v>
      </c>
      <c r="F295" s="495">
        <v>358.15</v>
      </c>
      <c r="G295" s="495">
        <v>338.54999999999995</v>
      </c>
      <c r="H295" s="495">
        <v>402.75</v>
      </c>
      <c r="I295" s="495">
        <v>422.35</v>
      </c>
      <c r="J295" s="495">
        <v>434.85</v>
      </c>
      <c r="K295" s="494">
        <v>409.85</v>
      </c>
      <c r="L295" s="494">
        <v>377.75</v>
      </c>
      <c r="M295" s="494">
        <v>71.492289999999997</v>
      </c>
    </row>
    <row r="296" spans="1:13">
      <c r="A296" s="254">
        <v>286</v>
      </c>
      <c r="B296" s="497" t="s">
        <v>753</v>
      </c>
      <c r="C296" s="494">
        <v>208.85</v>
      </c>
      <c r="D296" s="495">
        <v>210.93333333333331</v>
      </c>
      <c r="E296" s="495">
        <v>205.16666666666663</v>
      </c>
      <c r="F296" s="495">
        <v>201.48333333333332</v>
      </c>
      <c r="G296" s="495">
        <v>195.71666666666664</v>
      </c>
      <c r="H296" s="495">
        <v>214.61666666666662</v>
      </c>
      <c r="I296" s="495">
        <v>220.38333333333333</v>
      </c>
      <c r="J296" s="495">
        <v>224.06666666666661</v>
      </c>
      <c r="K296" s="494">
        <v>216.7</v>
      </c>
      <c r="L296" s="494">
        <v>207.25</v>
      </c>
      <c r="M296" s="494">
        <v>0.82004999999999995</v>
      </c>
    </row>
    <row r="297" spans="1:13">
      <c r="A297" s="254">
        <v>287</v>
      </c>
      <c r="B297" s="497" t="s">
        <v>428</v>
      </c>
      <c r="C297" s="494">
        <v>6449.1</v>
      </c>
      <c r="D297" s="495">
        <v>6517.8</v>
      </c>
      <c r="E297" s="495">
        <v>6337.6</v>
      </c>
      <c r="F297" s="495">
        <v>6226.1</v>
      </c>
      <c r="G297" s="495">
        <v>6045.9000000000005</v>
      </c>
      <c r="H297" s="495">
        <v>6629.3</v>
      </c>
      <c r="I297" s="495">
        <v>6809.4999999999991</v>
      </c>
      <c r="J297" s="495">
        <v>6921</v>
      </c>
      <c r="K297" s="494">
        <v>6698</v>
      </c>
      <c r="L297" s="494">
        <v>6406.3</v>
      </c>
      <c r="M297" s="494">
        <v>7.3770000000000002E-2</v>
      </c>
    </row>
    <row r="298" spans="1:13">
      <c r="A298" s="254">
        <v>288</v>
      </c>
      <c r="B298" s="497" t="s">
        <v>260</v>
      </c>
      <c r="C298" s="494">
        <v>4257.75</v>
      </c>
      <c r="D298" s="495">
        <v>4256.9666666666662</v>
      </c>
      <c r="E298" s="495">
        <v>4124.9333333333325</v>
      </c>
      <c r="F298" s="495">
        <v>3992.1166666666659</v>
      </c>
      <c r="G298" s="495">
        <v>3860.0833333333321</v>
      </c>
      <c r="H298" s="495">
        <v>4389.7833333333328</v>
      </c>
      <c r="I298" s="495">
        <v>4521.8166666666675</v>
      </c>
      <c r="J298" s="495">
        <v>4654.6333333333332</v>
      </c>
      <c r="K298" s="494">
        <v>4389</v>
      </c>
      <c r="L298" s="494">
        <v>4124.1499999999996</v>
      </c>
      <c r="M298" s="494">
        <v>2.94617</v>
      </c>
    </row>
    <row r="299" spans="1:13">
      <c r="A299" s="254">
        <v>289</v>
      </c>
      <c r="B299" s="497" t="s">
        <v>134</v>
      </c>
      <c r="C299" s="494">
        <v>1345.15</v>
      </c>
      <c r="D299" s="495">
        <v>1357.0333333333335</v>
      </c>
      <c r="E299" s="495">
        <v>1320.116666666667</v>
      </c>
      <c r="F299" s="495">
        <v>1295.0833333333335</v>
      </c>
      <c r="G299" s="495">
        <v>1258.166666666667</v>
      </c>
      <c r="H299" s="495">
        <v>1382.0666666666671</v>
      </c>
      <c r="I299" s="495">
        <v>1418.9833333333336</v>
      </c>
      <c r="J299" s="495">
        <v>1444.0166666666671</v>
      </c>
      <c r="K299" s="494">
        <v>1393.95</v>
      </c>
      <c r="L299" s="494">
        <v>1332</v>
      </c>
      <c r="M299" s="494">
        <v>37.554969999999997</v>
      </c>
    </row>
    <row r="300" spans="1:13">
      <c r="A300" s="254">
        <v>290</v>
      </c>
      <c r="B300" s="497" t="s">
        <v>429</v>
      </c>
      <c r="C300" s="494">
        <v>416.5</v>
      </c>
      <c r="D300" s="495">
        <v>419.8</v>
      </c>
      <c r="E300" s="495">
        <v>401.70000000000005</v>
      </c>
      <c r="F300" s="495">
        <v>386.90000000000003</v>
      </c>
      <c r="G300" s="495">
        <v>368.80000000000007</v>
      </c>
      <c r="H300" s="495">
        <v>434.6</v>
      </c>
      <c r="I300" s="495">
        <v>452.70000000000005</v>
      </c>
      <c r="J300" s="495">
        <v>467.5</v>
      </c>
      <c r="K300" s="494">
        <v>437.9</v>
      </c>
      <c r="L300" s="494">
        <v>405</v>
      </c>
      <c r="M300" s="494">
        <v>76.732370000000003</v>
      </c>
    </row>
    <row r="301" spans="1:13">
      <c r="A301" s="254">
        <v>291</v>
      </c>
      <c r="B301" s="497" t="s">
        <v>430</v>
      </c>
      <c r="C301" s="494">
        <v>32</v>
      </c>
      <c r="D301" s="495">
        <v>32.766666666666666</v>
      </c>
      <c r="E301" s="495">
        <v>31.033333333333331</v>
      </c>
      <c r="F301" s="495">
        <v>30.066666666666666</v>
      </c>
      <c r="G301" s="495">
        <v>28.333333333333332</v>
      </c>
      <c r="H301" s="495">
        <v>33.733333333333334</v>
      </c>
      <c r="I301" s="495">
        <v>35.466666666666669</v>
      </c>
      <c r="J301" s="495">
        <v>36.43333333333333</v>
      </c>
      <c r="K301" s="494">
        <v>34.5</v>
      </c>
      <c r="L301" s="494">
        <v>31.8</v>
      </c>
      <c r="M301" s="494">
        <v>21.432259999999999</v>
      </c>
    </row>
    <row r="302" spans="1:13">
      <c r="A302" s="254">
        <v>292</v>
      </c>
      <c r="B302" s="497" t="s">
        <v>431</v>
      </c>
      <c r="C302" s="494">
        <v>1761.7</v>
      </c>
      <c r="D302" s="495">
        <v>1783.2333333333333</v>
      </c>
      <c r="E302" s="495">
        <v>1719.4666666666667</v>
      </c>
      <c r="F302" s="495">
        <v>1677.2333333333333</v>
      </c>
      <c r="G302" s="495">
        <v>1613.4666666666667</v>
      </c>
      <c r="H302" s="495">
        <v>1825.4666666666667</v>
      </c>
      <c r="I302" s="495">
        <v>1889.2333333333336</v>
      </c>
      <c r="J302" s="495">
        <v>1931.4666666666667</v>
      </c>
      <c r="K302" s="494">
        <v>1847</v>
      </c>
      <c r="L302" s="494">
        <v>1741</v>
      </c>
      <c r="M302" s="494">
        <v>0.44561000000000001</v>
      </c>
    </row>
    <row r="303" spans="1:13">
      <c r="A303" s="254">
        <v>293</v>
      </c>
      <c r="B303" s="497" t="s">
        <v>135</v>
      </c>
      <c r="C303" s="494">
        <v>1045.1500000000001</v>
      </c>
      <c r="D303" s="495">
        <v>1060.3666666666668</v>
      </c>
      <c r="E303" s="495">
        <v>1020.7833333333335</v>
      </c>
      <c r="F303" s="495">
        <v>996.41666666666674</v>
      </c>
      <c r="G303" s="495">
        <v>956.83333333333348</v>
      </c>
      <c r="H303" s="495">
        <v>1084.7333333333336</v>
      </c>
      <c r="I303" s="495">
        <v>1124.3166666666666</v>
      </c>
      <c r="J303" s="495">
        <v>1148.6833333333336</v>
      </c>
      <c r="K303" s="494">
        <v>1099.95</v>
      </c>
      <c r="L303" s="494">
        <v>1036</v>
      </c>
      <c r="M303" s="494">
        <v>38.724969999999999</v>
      </c>
    </row>
    <row r="304" spans="1:13">
      <c r="A304" s="254">
        <v>294</v>
      </c>
      <c r="B304" s="497" t="s">
        <v>432</v>
      </c>
      <c r="C304" s="494">
        <v>1897.35</v>
      </c>
      <c r="D304" s="495">
        <v>1904.3833333333332</v>
      </c>
      <c r="E304" s="495">
        <v>1855.5666666666664</v>
      </c>
      <c r="F304" s="495">
        <v>1813.7833333333331</v>
      </c>
      <c r="G304" s="495">
        <v>1764.9666666666662</v>
      </c>
      <c r="H304" s="495">
        <v>1946.1666666666665</v>
      </c>
      <c r="I304" s="495">
        <v>1994.9833333333331</v>
      </c>
      <c r="J304" s="495">
        <v>2036.7666666666667</v>
      </c>
      <c r="K304" s="494">
        <v>1953.2</v>
      </c>
      <c r="L304" s="494">
        <v>1862.6</v>
      </c>
      <c r="M304" s="494">
        <v>0.43681999999999999</v>
      </c>
    </row>
    <row r="305" spans="1:13">
      <c r="A305" s="254">
        <v>295</v>
      </c>
      <c r="B305" s="497" t="s">
        <v>433</v>
      </c>
      <c r="C305" s="494">
        <v>785.85</v>
      </c>
      <c r="D305" s="495">
        <v>795.2833333333333</v>
      </c>
      <c r="E305" s="495">
        <v>770.56666666666661</v>
      </c>
      <c r="F305" s="495">
        <v>755.2833333333333</v>
      </c>
      <c r="G305" s="495">
        <v>730.56666666666661</v>
      </c>
      <c r="H305" s="495">
        <v>810.56666666666661</v>
      </c>
      <c r="I305" s="495">
        <v>835.2833333333333</v>
      </c>
      <c r="J305" s="495">
        <v>850.56666666666661</v>
      </c>
      <c r="K305" s="494">
        <v>820</v>
      </c>
      <c r="L305" s="494">
        <v>780</v>
      </c>
      <c r="M305" s="494">
        <v>0.19656999999999999</v>
      </c>
    </row>
    <row r="306" spans="1:13">
      <c r="A306" s="254">
        <v>296</v>
      </c>
      <c r="B306" s="497" t="s">
        <v>434</v>
      </c>
      <c r="C306" s="494">
        <v>40.25</v>
      </c>
      <c r="D306" s="495">
        <v>41.016666666666666</v>
      </c>
      <c r="E306" s="495">
        <v>39.033333333333331</v>
      </c>
      <c r="F306" s="495">
        <v>37.816666666666663</v>
      </c>
      <c r="G306" s="495">
        <v>35.833333333333329</v>
      </c>
      <c r="H306" s="495">
        <v>42.233333333333334</v>
      </c>
      <c r="I306" s="495">
        <v>44.216666666666669</v>
      </c>
      <c r="J306" s="495">
        <v>45.433333333333337</v>
      </c>
      <c r="K306" s="494">
        <v>43</v>
      </c>
      <c r="L306" s="494">
        <v>39.799999999999997</v>
      </c>
      <c r="M306" s="494">
        <v>30.693989999999999</v>
      </c>
    </row>
    <row r="307" spans="1:13">
      <c r="A307" s="254">
        <v>297</v>
      </c>
      <c r="B307" s="497" t="s">
        <v>435</v>
      </c>
      <c r="C307" s="494">
        <v>148.5</v>
      </c>
      <c r="D307" s="495">
        <v>150.51666666666668</v>
      </c>
      <c r="E307" s="495">
        <v>146.03333333333336</v>
      </c>
      <c r="F307" s="495">
        <v>143.56666666666669</v>
      </c>
      <c r="G307" s="495">
        <v>139.08333333333337</v>
      </c>
      <c r="H307" s="495">
        <v>152.98333333333335</v>
      </c>
      <c r="I307" s="495">
        <v>157.46666666666664</v>
      </c>
      <c r="J307" s="495">
        <v>159.93333333333334</v>
      </c>
      <c r="K307" s="494">
        <v>155</v>
      </c>
      <c r="L307" s="494">
        <v>148.05000000000001</v>
      </c>
      <c r="M307" s="494">
        <v>5.0373700000000001</v>
      </c>
    </row>
    <row r="308" spans="1:13">
      <c r="A308" s="254">
        <v>298</v>
      </c>
      <c r="B308" s="497" t="s">
        <v>146</v>
      </c>
      <c r="C308" s="494">
        <v>79227.850000000006</v>
      </c>
      <c r="D308" s="495">
        <v>79842.616666666669</v>
      </c>
      <c r="E308" s="495">
        <v>78285.233333333337</v>
      </c>
      <c r="F308" s="495">
        <v>77342.616666666669</v>
      </c>
      <c r="G308" s="495">
        <v>75785.233333333337</v>
      </c>
      <c r="H308" s="495">
        <v>80785.233333333337</v>
      </c>
      <c r="I308" s="495">
        <v>82342.616666666669</v>
      </c>
      <c r="J308" s="495">
        <v>83285.233333333337</v>
      </c>
      <c r="K308" s="494">
        <v>81400</v>
      </c>
      <c r="L308" s="494">
        <v>78900</v>
      </c>
      <c r="M308" s="494">
        <v>0.24417</v>
      </c>
    </row>
    <row r="309" spans="1:13">
      <c r="A309" s="254">
        <v>299</v>
      </c>
      <c r="B309" s="497" t="s">
        <v>143</v>
      </c>
      <c r="C309" s="494">
        <v>1080.8499999999999</v>
      </c>
      <c r="D309" s="495">
        <v>1094.1333333333332</v>
      </c>
      <c r="E309" s="495">
        <v>1061.7166666666665</v>
      </c>
      <c r="F309" s="495">
        <v>1042.5833333333333</v>
      </c>
      <c r="G309" s="495">
        <v>1010.1666666666665</v>
      </c>
      <c r="H309" s="495">
        <v>1113.2666666666664</v>
      </c>
      <c r="I309" s="495">
        <v>1145.6833333333334</v>
      </c>
      <c r="J309" s="495">
        <v>1164.8166666666664</v>
      </c>
      <c r="K309" s="494">
        <v>1126.55</v>
      </c>
      <c r="L309" s="494">
        <v>1075</v>
      </c>
      <c r="M309" s="494">
        <v>7.3098599999999996</v>
      </c>
    </row>
    <row r="310" spans="1:13">
      <c r="A310" s="254">
        <v>300</v>
      </c>
      <c r="B310" s="497" t="s">
        <v>436</v>
      </c>
      <c r="C310" s="494">
        <v>3359.15</v>
      </c>
      <c r="D310" s="495">
        <v>3398.75</v>
      </c>
      <c r="E310" s="495">
        <v>3270.4</v>
      </c>
      <c r="F310" s="495">
        <v>3181.65</v>
      </c>
      <c r="G310" s="495">
        <v>3053.3</v>
      </c>
      <c r="H310" s="495">
        <v>3487.5</v>
      </c>
      <c r="I310" s="495">
        <v>3615.8500000000004</v>
      </c>
      <c r="J310" s="495">
        <v>3704.6</v>
      </c>
      <c r="K310" s="494">
        <v>3527.1</v>
      </c>
      <c r="L310" s="494">
        <v>3310</v>
      </c>
      <c r="M310" s="494">
        <v>7.6679999999999998E-2</v>
      </c>
    </row>
    <row r="311" spans="1:13">
      <c r="A311" s="254">
        <v>301</v>
      </c>
      <c r="B311" s="497" t="s">
        <v>437</v>
      </c>
      <c r="C311" s="494">
        <v>270</v>
      </c>
      <c r="D311" s="495">
        <v>273.2</v>
      </c>
      <c r="E311" s="495">
        <v>266.39999999999998</v>
      </c>
      <c r="F311" s="495">
        <v>262.8</v>
      </c>
      <c r="G311" s="495">
        <v>256</v>
      </c>
      <c r="H311" s="495">
        <v>276.79999999999995</v>
      </c>
      <c r="I311" s="495">
        <v>283.60000000000002</v>
      </c>
      <c r="J311" s="495">
        <v>287.19999999999993</v>
      </c>
      <c r="K311" s="494">
        <v>280</v>
      </c>
      <c r="L311" s="494">
        <v>269.60000000000002</v>
      </c>
      <c r="M311" s="494">
        <v>0.95826999999999996</v>
      </c>
    </row>
    <row r="312" spans="1:13">
      <c r="A312" s="254">
        <v>302</v>
      </c>
      <c r="B312" s="497" t="s">
        <v>137</v>
      </c>
      <c r="C312" s="494">
        <v>170.95</v>
      </c>
      <c r="D312" s="495">
        <v>174.66666666666666</v>
      </c>
      <c r="E312" s="495">
        <v>160.33333333333331</v>
      </c>
      <c r="F312" s="495">
        <v>149.71666666666667</v>
      </c>
      <c r="G312" s="495">
        <v>135.38333333333333</v>
      </c>
      <c r="H312" s="495">
        <v>185.2833333333333</v>
      </c>
      <c r="I312" s="495">
        <v>199.61666666666662</v>
      </c>
      <c r="J312" s="495">
        <v>210.23333333333329</v>
      </c>
      <c r="K312" s="494">
        <v>189</v>
      </c>
      <c r="L312" s="494">
        <v>164.05</v>
      </c>
      <c r="M312" s="494">
        <v>199.36218</v>
      </c>
    </row>
    <row r="313" spans="1:13">
      <c r="A313" s="254">
        <v>303</v>
      </c>
      <c r="B313" s="497" t="s">
        <v>136</v>
      </c>
      <c r="C313" s="494">
        <v>751.5</v>
      </c>
      <c r="D313" s="495">
        <v>756.35</v>
      </c>
      <c r="E313" s="495">
        <v>733.7</v>
      </c>
      <c r="F313" s="495">
        <v>715.9</v>
      </c>
      <c r="G313" s="495">
        <v>693.25</v>
      </c>
      <c r="H313" s="495">
        <v>774.15000000000009</v>
      </c>
      <c r="I313" s="495">
        <v>796.8</v>
      </c>
      <c r="J313" s="495">
        <v>814.60000000000014</v>
      </c>
      <c r="K313" s="494">
        <v>779</v>
      </c>
      <c r="L313" s="494">
        <v>738.55</v>
      </c>
      <c r="M313" s="494">
        <v>46.283880000000003</v>
      </c>
    </row>
    <row r="314" spans="1:13">
      <c r="A314" s="254">
        <v>304</v>
      </c>
      <c r="B314" s="497" t="s">
        <v>438</v>
      </c>
      <c r="C314" s="494">
        <v>158.15</v>
      </c>
      <c r="D314" s="495">
        <v>159.06666666666666</v>
      </c>
      <c r="E314" s="495">
        <v>156.13333333333333</v>
      </c>
      <c r="F314" s="495">
        <v>154.11666666666667</v>
      </c>
      <c r="G314" s="495">
        <v>151.18333333333334</v>
      </c>
      <c r="H314" s="495">
        <v>161.08333333333331</v>
      </c>
      <c r="I314" s="495">
        <v>164.01666666666665</v>
      </c>
      <c r="J314" s="495">
        <v>166.0333333333333</v>
      </c>
      <c r="K314" s="494">
        <v>162</v>
      </c>
      <c r="L314" s="494">
        <v>157.05000000000001</v>
      </c>
      <c r="M314" s="494">
        <v>1.5521799999999999</v>
      </c>
    </row>
    <row r="315" spans="1:13">
      <c r="A315" s="254">
        <v>305</v>
      </c>
      <c r="B315" s="497" t="s">
        <v>439</v>
      </c>
      <c r="C315" s="494">
        <v>204.35</v>
      </c>
      <c r="D315" s="495">
        <v>206.95000000000002</v>
      </c>
      <c r="E315" s="495">
        <v>199.90000000000003</v>
      </c>
      <c r="F315" s="495">
        <v>195.45000000000002</v>
      </c>
      <c r="G315" s="495">
        <v>188.40000000000003</v>
      </c>
      <c r="H315" s="495">
        <v>211.40000000000003</v>
      </c>
      <c r="I315" s="495">
        <v>218.45000000000005</v>
      </c>
      <c r="J315" s="495">
        <v>222.90000000000003</v>
      </c>
      <c r="K315" s="494">
        <v>214</v>
      </c>
      <c r="L315" s="494">
        <v>202.5</v>
      </c>
      <c r="M315" s="494">
        <v>0.92059999999999997</v>
      </c>
    </row>
    <row r="316" spans="1:13">
      <c r="A316" s="254">
        <v>306</v>
      </c>
      <c r="B316" s="497" t="s">
        <v>440</v>
      </c>
      <c r="C316" s="494">
        <v>519.75</v>
      </c>
      <c r="D316" s="495">
        <v>521.93333333333339</v>
      </c>
      <c r="E316" s="495">
        <v>505.96666666666681</v>
      </c>
      <c r="F316" s="495">
        <v>492.18333333333339</v>
      </c>
      <c r="G316" s="495">
        <v>476.21666666666681</v>
      </c>
      <c r="H316" s="495">
        <v>535.71666666666681</v>
      </c>
      <c r="I316" s="495">
        <v>551.68333333333351</v>
      </c>
      <c r="J316" s="495">
        <v>565.46666666666681</v>
      </c>
      <c r="K316" s="494">
        <v>537.9</v>
      </c>
      <c r="L316" s="494">
        <v>508.15</v>
      </c>
      <c r="M316" s="494">
        <v>1.0536799999999999</v>
      </c>
    </row>
    <row r="317" spans="1:13">
      <c r="A317" s="254">
        <v>307</v>
      </c>
      <c r="B317" s="497" t="s">
        <v>138</v>
      </c>
      <c r="C317" s="494">
        <v>145.44999999999999</v>
      </c>
      <c r="D317" s="495">
        <v>148.15</v>
      </c>
      <c r="E317" s="495">
        <v>140.5</v>
      </c>
      <c r="F317" s="495">
        <v>135.54999999999998</v>
      </c>
      <c r="G317" s="495">
        <v>127.89999999999998</v>
      </c>
      <c r="H317" s="495">
        <v>153.10000000000002</v>
      </c>
      <c r="I317" s="495">
        <v>160.75000000000006</v>
      </c>
      <c r="J317" s="495">
        <v>165.70000000000005</v>
      </c>
      <c r="K317" s="494">
        <v>155.80000000000001</v>
      </c>
      <c r="L317" s="494">
        <v>143.19999999999999</v>
      </c>
      <c r="M317" s="494">
        <v>70.959479999999999</v>
      </c>
    </row>
    <row r="318" spans="1:13">
      <c r="A318" s="254">
        <v>308</v>
      </c>
      <c r="B318" s="497" t="s">
        <v>261</v>
      </c>
      <c r="C318" s="494">
        <v>36</v>
      </c>
      <c r="D318" s="495">
        <v>36.766666666666666</v>
      </c>
      <c r="E318" s="495">
        <v>34.983333333333334</v>
      </c>
      <c r="F318" s="495">
        <v>33.966666666666669</v>
      </c>
      <c r="G318" s="495">
        <v>32.183333333333337</v>
      </c>
      <c r="H318" s="495">
        <v>37.783333333333331</v>
      </c>
      <c r="I318" s="495">
        <v>39.566666666666663</v>
      </c>
      <c r="J318" s="495">
        <v>40.583333333333329</v>
      </c>
      <c r="K318" s="494">
        <v>38.549999999999997</v>
      </c>
      <c r="L318" s="494">
        <v>35.75</v>
      </c>
      <c r="M318" s="494">
        <v>15.45378</v>
      </c>
    </row>
    <row r="319" spans="1:13">
      <c r="A319" s="254">
        <v>309</v>
      </c>
      <c r="B319" s="497" t="s">
        <v>139</v>
      </c>
      <c r="C319" s="494">
        <v>407.4</v>
      </c>
      <c r="D319" s="495">
        <v>411.11666666666662</v>
      </c>
      <c r="E319" s="495">
        <v>402.28333333333325</v>
      </c>
      <c r="F319" s="495">
        <v>397.16666666666663</v>
      </c>
      <c r="G319" s="495">
        <v>388.33333333333326</v>
      </c>
      <c r="H319" s="495">
        <v>416.23333333333323</v>
      </c>
      <c r="I319" s="495">
        <v>425.06666666666661</v>
      </c>
      <c r="J319" s="495">
        <v>430.18333333333322</v>
      </c>
      <c r="K319" s="494">
        <v>419.95</v>
      </c>
      <c r="L319" s="494">
        <v>406</v>
      </c>
      <c r="M319" s="494">
        <v>14.692500000000001</v>
      </c>
    </row>
    <row r="320" spans="1:13">
      <c r="A320" s="254">
        <v>310</v>
      </c>
      <c r="B320" s="497" t="s">
        <v>140</v>
      </c>
      <c r="C320" s="494">
        <v>6520.6</v>
      </c>
      <c r="D320" s="495">
        <v>6587.5333333333328</v>
      </c>
      <c r="E320" s="495">
        <v>6435.2166666666653</v>
      </c>
      <c r="F320" s="495">
        <v>6349.8333333333321</v>
      </c>
      <c r="G320" s="495">
        <v>6197.5166666666646</v>
      </c>
      <c r="H320" s="495">
        <v>6672.9166666666661</v>
      </c>
      <c r="I320" s="495">
        <v>6825.2333333333336</v>
      </c>
      <c r="J320" s="495">
        <v>6910.6166666666668</v>
      </c>
      <c r="K320" s="494">
        <v>6739.85</v>
      </c>
      <c r="L320" s="494">
        <v>6502.15</v>
      </c>
      <c r="M320" s="494">
        <v>10.207459999999999</v>
      </c>
    </row>
    <row r="321" spans="1:13">
      <c r="A321" s="254">
        <v>311</v>
      </c>
      <c r="B321" s="497" t="s">
        <v>142</v>
      </c>
      <c r="C321" s="494">
        <v>849.3</v>
      </c>
      <c r="D321" s="495">
        <v>854.48333333333323</v>
      </c>
      <c r="E321" s="495">
        <v>832.96666666666647</v>
      </c>
      <c r="F321" s="495">
        <v>816.63333333333321</v>
      </c>
      <c r="G321" s="495">
        <v>795.11666666666645</v>
      </c>
      <c r="H321" s="495">
        <v>870.81666666666649</v>
      </c>
      <c r="I321" s="495">
        <v>892.33333333333314</v>
      </c>
      <c r="J321" s="495">
        <v>908.66666666666652</v>
      </c>
      <c r="K321" s="494">
        <v>876</v>
      </c>
      <c r="L321" s="494">
        <v>838.15</v>
      </c>
      <c r="M321" s="494">
        <v>5.1669099999999997</v>
      </c>
    </row>
    <row r="322" spans="1:13">
      <c r="A322" s="254">
        <v>312</v>
      </c>
      <c r="B322" s="497" t="s">
        <v>441</v>
      </c>
      <c r="C322" s="494">
        <v>2474.9499999999998</v>
      </c>
      <c r="D322" s="495">
        <v>2504.0666666666666</v>
      </c>
      <c r="E322" s="495">
        <v>2403.1333333333332</v>
      </c>
      <c r="F322" s="495">
        <v>2331.3166666666666</v>
      </c>
      <c r="G322" s="495">
        <v>2230.3833333333332</v>
      </c>
      <c r="H322" s="495">
        <v>2575.8833333333332</v>
      </c>
      <c r="I322" s="495">
        <v>2676.8166666666666</v>
      </c>
      <c r="J322" s="495">
        <v>2748.6333333333332</v>
      </c>
      <c r="K322" s="494">
        <v>2605</v>
      </c>
      <c r="L322" s="494">
        <v>2432.25</v>
      </c>
      <c r="M322" s="494">
        <v>6.8695000000000004</v>
      </c>
    </row>
    <row r="323" spans="1:13">
      <c r="A323" s="254">
        <v>313</v>
      </c>
      <c r="B323" s="497" t="s">
        <v>144</v>
      </c>
      <c r="C323" s="494">
        <v>2142.5</v>
      </c>
      <c r="D323" s="495">
        <v>2173.15</v>
      </c>
      <c r="E323" s="495">
        <v>2070.3500000000004</v>
      </c>
      <c r="F323" s="495">
        <v>1998.2000000000003</v>
      </c>
      <c r="G323" s="495">
        <v>1895.4000000000005</v>
      </c>
      <c r="H323" s="495">
        <v>2245.3000000000002</v>
      </c>
      <c r="I323" s="495">
        <v>2348.1000000000004</v>
      </c>
      <c r="J323" s="495">
        <v>2420.25</v>
      </c>
      <c r="K323" s="494">
        <v>2275.9499999999998</v>
      </c>
      <c r="L323" s="494">
        <v>2101</v>
      </c>
      <c r="M323" s="494">
        <v>18.737480000000001</v>
      </c>
    </row>
    <row r="324" spans="1:13">
      <c r="A324" s="254">
        <v>314</v>
      </c>
      <c r="B324" s="497" t="s">
        <v>442</v>
      </c>
      <c r="C324" s="494">
        <v>94.15</v>
      </c>
      <c r="D324" s="495">
        <v>95.75</v>
      </c>
      <c r="E324" s="495">
        <v>90.6</v>
      </c>
      <c r="F324" s="495">
        <v>87.05</v>
      </c>
      <c r="G324" s="495">
        <v>81.899999999999991</v>
      </c>
      <c r="H324" s="495">
        <v>99.3</v>
      </c>
      <c r="I324" s="495">
        <v>104.45</v>
      </c>
      <c r="J324" s="495">
        <v>108</v>
      </c>
      <c r="K324" s="494">
        <v>100.9</v>
      </c>
      <c r="L324" s="494">
        <v>92.2</v>
      </c>
      <c r="M324" s="494">
        <v>5.7168200000000002</v>
      </c>
    </row>
    <row r="325" spans="1:13">
      <c r="A325" s="254">
        <v>315</v>
      </c>
      <c r="B325" s="497" t="s">
        <v>443</v>
      </c>
      <c r="C325" s="494">
        <v>519.20000000000005</v>
      </c>
      <c r="D325" s="495">
        <v>524.73333333333323</v>
      </c>
      <c r="E325" s="495">
        <v>509.56666666666649</v>
      </c>
      <c r="F325" s="495">
        <v>499.93333333333328</v>
      </c>
      <c r="G325" s="495">
        <v>484.76666666666654</v>
      </c>
      <c r="H325" s="495">
        <v>534.36666666666645</v>
      </c>
      <c r="I325" s="495">
        <v>549.53333333333319</v>
      </c>
      <c r="J325" s="495">
        <v>559.1666666666664</v>
      </c>
      <c r="K325" s="494">
        <v>539.9</v>
      </c>
      <c r="L325" s="494">
        <v>515.1</v>
      </c>
      <c r="M325" s="494">
        <v>2.26179</v>
      </c>
    </row>
    <row r="326" spans="1:13">
      <c r="A326" s="254">
        <v>316</v>
      </c>
      <c r="B326" s="497" t="s">
        <v>754</v>
      </c>
      <c r="C326" s="494">
        <v>180.5</v>
      </c>
      <c r="D326" s="495">
        <v>182.4</v>
      </c>
      <c r="E326" s="495">
        <v>177</v>
      </c>
      <c r="F326" s="495">
        <v>173.5</v>
      </c>
      <c r="G326" s="495">
        <v>168.1</v>
      </c>
      <c r="H326" s="495">
        <v>185.9</v>
      </c>
      <c r="I326" s="495">
        <v>191.30000000000004</v>
      </c>
      <c r="J326" s="495">
        <v>194.8</v>
      </c>
      <c r="K326" s="494">
        <v>187.8</v>
      </c>
      <c r="L326" s="494">
        <v>178.9</v>
      </c>
      <c r="M326" s="494">
        <v>4.9684400000000002</v>
      </c>
    </row>
    <row r="327" spans="1:13">
      <c r="A327" s="254">
        <v>317</v>
      </c>
      <c r="B327" s="497" t="s">
        <v>145</v>
      </c>
      <c r="C327" s="494">
        <v>200.7</v>
      </c>
      <c r="D327" s="495">
        <v>201.31666666666669</v>
      </c>
      <c r="E327" s="495">
        <v>194.98333333333338</v>
      </c>
      <c r="F327" s="495">
        <v>189.26666666666668</v>
      </c>
      <c r="G327" s="495">
        <v>182.93333333333337</v>
      </c>
      <c r="H327" s="495">
        <v>207.03333333333339</v>
      </c>
      <c r="I327" s="495">
        <v>213.3666666666667</v>
      </c>
      <c r="J327" s="495">
        <v>219.0833333333334</v>
      </c>
      <c r="K327" s="494">
        <v>207.65</v>
      </c>
      <c r="L327" s="494">
        <v>195.6</v>
      </c>
      <c r="M327" s="494">
        <v>132.53467000000001</v>
      </c>
    </row>
    <row r="328" spans="1:13">
      <c r="A328" s="254">
        <v>318</v>
      </c>
      <c r="B328" s="497" t="s">
        <v>444</v>
      </c>
      <c r="C328" s="494">
        <v>615.65</v>
      </c>
      <c r="D328" s="495">
        <v>626.91666666666663</v>
      </c>
      <c r="E328" s="495">
        <v>599.83333333333326</v>
      </c>
      <c r="F328" s="495">
        <v>584.01666666666665</v>
      </c>
      <c r="G328" s="495">
        <v>556.93333333333328</v>
      </c>
      <c r="H328" s="495">
        <v>642.73333333333323</v>
      </c>
      <c r="I328" s="495">
        <v>669.81666666666649</v>
      </c>
      <c r="J328" s="495">
        <v>685.63333333333321</v>
      </c>
      <c r="K328" s="494">
        <v>654</v>
      </c>
      <c r="L328" s="494">
        <v>611.1</v>
      </c>
      <c r="M328" s="494">
        <v>1.0272399999999999</v>
      </c>
    </row>
    <row r="329" spans="1:13">
      <c r="A329" s="254">
        <v>319</v>
      </c>
      <c r="B329" s="497" t="s">
        <v>262</v>
      </c>
      <c r="C329" s="494">
        <v>1740.1</v>
      </c>
      <c r="D329" s="495">
        <v>1764.5333333333335</v>
      </c>
      <c r="E329" s="495">
        <v>1691.616666666667</v>
      </c>
      <c r="F329" s="495">
        <v>1643.1333333333334</v>
      </c>
      <c r="G329" s="495">
        <v>1570.2166666666669</v>
      </c>
      <c r="H329" s="495">
        <v>1813.0166666666671</v>
      </c>
      <c r="I329" s="495">
        <v>1885.9333333333336</v>
      </c>
      <c r="J329" s="495">
        <v>1934.4166666666672</v>
      </c>
      <c r="K329" s="494">
        <v>1837.45</v>
      </c>
      <c r="L329" s="494">
        <v>1716.05</v>
      </c>
      <c r="M329" s="494">
        <v>6.2567700000000004</v>
      </c>
    </row>
    <row r="330" spans="1:13">
      <c r="A330" s="254">
        <v>320</v>
      </c>
      <c r="B330" s="497" t="s">
        <v>445</v>
      </c>
      <c r="C330" s="494">
        <v>1489.4</v>
      </c>
      <c r="D330" s="495">
        <v>1479.1333333333332</v>
      </c>
      <c r="E330" s="495">
        <v>1448.2666666666664</v>
      </c>
      <c r="F330" s="495">
        <v>1407.1333333333332</v>
      </c>
      <c r="G330" s="495">
        <v>1376.2666666666664</v>
      </c>
      <c r="H330" s="495">
        <v>1520.2666666666664</v>
      </c>
      <c r="I330" s="495">
        <v>1551.1333333333332</v>
      </c>
      <c r="J330" s="495">
        <v>1592.2666666666664</v>
      </c>
      <c r="K330" s="494">
        <v>1510</v>
      </c>
      <c r="L330" s="494">
        <v>1438</v>
      </c>
      <c r="M330" s="494">
        <v>2.4700099999999998</v>
      </c>
    </row>
    <row r="331" spans="1:13">
      <c r="A331" s="254">
        <v>321</v>
      </c>
      <c r="B331" s="497" t="s">
        <v>147</v>
      </c>
      <c r="C331" s="494">
        <v>1159.95</v>
      </c>
      <c r="D331" s="495">
        <v>1169.3499999999999</v>
      </c>
      <c r="E331" s="495">
        <v>1128.9499999999998</v>
      </c>
      <c r="F331" s="495">
        <v>1097.9499999999998</v>
      </c>
      <c r="G331" s="495">
        <v>1057.5499999999997</v>
      </c>
      <c r="H331" s="495">
        <v>1200.3499999999999</v>
      </c>
      <c r="I331" s="495">
        <v>1240.75</v>
      </c>
      <c r="J331" s="495">
        <v>1271.75</v>
      </c>
      <c r="K331" s="494">
        <v>1209.75</v>
      </c>
      <c r="L331" s="494">
        <v>1138.3499999999999</v>
      </c>
      <c r="M331" s="494">
        <v>14.11088</v>
      </c>
    </row>
    <row r="332" spans="1:13">
      <c r="A332" s="254">
        <v>322</v>
      </c>
      <c r="B332" s="497" t="s">
        <v>263</v>
      </c>
      <c r="C332" s="494">
        <v>917.95</v>
      </c>
      <c r="D332" s="495">
        <v>921.5</v>
      </c>
      <c r="E332" s="495">
        <v>894.15</v>
      </c>
      <c r="F332" s="495">
        <v>870.35</v>
      </c>
      <c r="G332" s="495">
        <v>843</v>
      </c>
      <c r="H332" s="495">
        <v>945.3</v>
      </c>
      <c r="I332" s="495">
        <v>972.64999999999986</v>
      </c>
      <c r="J332" s="495">
        <v>996.44999999999993</v>
      </c>
      <c r="K332" s="494">
        <v>948.85</v>
      </c>
      <c r="L332" s="494">
        <v>897.7</v>
      </c>
      <c r="M332" s="494">
        <v>8.3485099999999992</v>
      </c>
    </row>
    <row r="333" spans="1:13">
      <c r="A333" s="254">
        <v>323</v>
      </c>
      <c r="B333" s="497" t="s">
        <v>149</v>
      </c>
      <c r="C333" s="494">
        <v>41.3</v>
      </c>
      <c r="D333" s="495">
        <v>42.033333333333331</v>
      </c>
      <c r="E333" s="495">
        <v>39.066666666666663</v>
      </c>
      <c r="F333" s="495">
        <v>36.833333333333329</v>
      </c>
      <c r="G333" s="495">
        <v>33.86666666666666</v>
      </c>
      <c r="H333" s="495">
        <v>44.266666666666666</v>
      </c>
      <c r="I333" s="495">
        <v>47.233333333333334</v>
      </c>
      <c r="J333" s="495">
        <v>49.466666666666669</v>
      </c>
      <c r="K333" s="494">
        <v>45</v>
      </c>
      <c r="L333" s="494">
        <v>39.799999999999997</v>
      </c>
      <c r="M333" s="494">
        <v>207.24770000000001</v>
      </c>
    </row>
    <row r="334" spans="1:13">
      <c r="A334" s="254">
        <v>324</v>
      </c>
      <c r="B334" s="497" t="s">
        <v>150</v>
      </c>
      <c r="C334" s="494">
        <v>73.849999999999994</v>
      </c>
      <c r="D334" s="495">
        <v>74.333333333333329</v>
      </c>
      <c r="E334" s="495">
        <v>71.666666666666657</v>
      </c>
      <c r="F334" s="495">
        <v>69.483333333333334</v>
      </c>
      <c r="G334" s="495">
        <v>66.816666666666663</v>
      </c>
      <c r="H334" s="495">
        <v>76.516666666666652</v>
      </c>
      <c r="I334" s="495">
        <v>79.183333333333309</v>
      </c>
      <c r="J334" s="495">
        <v>81.366666666666646</v>
      </c>
      <c r="K334" s="494">
        <v>77</v>
      </c>
      <c r="L334" s="494">
        <v>72.150000000000006</v>
      </c>
      <c r="M334" s="494">
        <v>70.564850000000007</v>
      </c>
    </row>
    <row r="335" spans="1:13">
      <c r="A335" s="254">
        <v>325</v>
      </c>
      <c r="B335" s="497" t="s">
        <v>446</v>
      </c>
      <c r="C335" s="494">
        <v>506.5</v>
      </c>
      <c r="D335" s="495">
        <v>503.48333333333335</v>
      </c>
      <c r="E335" s="495">
        <v>487.01666666666665</v>
      </c>
      <c r="F335" s="495">
        <v>467.5333333333333</v>
      </c>
      <c r="G335" s="495">
        <v>451.06666666666661</v>
      </c>
      <c r="H335" s="495">
        <v>522.9666666666667</v>
      </c>
      <c r="I335" s="495">
        <v>539.43333333333339</v>
      </c>
      <c r="J335" s="495">
        <v>558.91666666666674</v>
      </c>
      <c r="K335" s="494">
        <v>519.95000000000005</v>
      </c>
      <c r="L335" s="494">
        <v>484</v>
      </c>
      <c r="M335" s="494">
        <v>1.3774</v>
      </c>
    </row>
    <row r="336" spans="1:13">
      <c r="A336" s="254">
        <v>326</v>
      </c>
      <c r="B336" s="497" t="s">
        <v>264</v>
      </c>
      <c r="C336" s="494">
        <v>23.45</v>
      </c>
      <c r="D336" s="495">
        <v>23.633333333333336</v>
      </c>
      <c r="E336" s="495">
        <v>23.216666666666672</v>
      </c>
      <c r="F336" s="495">
        <v>22.983333333333334</v>
      </c>
      <c r="G336" s="495">
        <v>22.56666666666667</v>
      </c>
      <c r="H336" s="495">
        <v>23.866666666666674</v>
      </c>
      <c r="I336" s="495">
        <v>24.283333333333339</v>
      </c>
      <c r="J336" s="495">
        <v>24.516666666666676</v>
      </c>
      <c r="K336" s="494">
        <v>24.05</v>
      </c>
      <c r="L336" s="494">
        <v>23.4</v>
      </c>
      <c r="M336" s="494">
        <v>34.657859999999999</v>
      </c>
    </row>
    <row r="337" spans="1:13">
      <c r="A337" s="254">
        <v>327</v>
      </c>
      <c r="B337" s="497" t="s">
        <v>447</v>
      </c>
      <c r="C337" s="494">
        <v>47.95</v>
      </c>
      <c r="D337" s="495">
        <v>48.283333333333331</v>
      </c>
      <c r="E337" s="495">
        <v>47.166666666666664</v>
      </c>
      <c r="F337" s="495">
        <v>46.383333333333333</v>
      </c>
      <c r="G337" s="495">
        <v>45.266666666666666</v>
      </c>
      <c r="H337" s="495">
        <v>49.066666666666663</v>
      </c>
      <c r="I337" s="495">
        <v>50.183333333333337</v>
      </c>
      <c r="J337" s="495">
        <v>50.966666666666661</v>
      </c>
      <c r="K337" s="494">
        <v>49.4</v>
      </c>
      <c r="L337" s="494">
        <v>47.5</v>
      </c>
      <c r="M337" s="494">
        <v>14.634650000000001</v>
      </c>
    </row>
    <row r="338" spans="1:13">
      <c r="A338" s="254">
        <v>328</v>
      </c>
      <c r="B338" s="497" t="s">
        <v>152</v>
      </c>
      <c r="C338" s="494">
        <v>134.25</v>
      </c>
      <c r="D338" s="495">
        <v>136.5</v>
      </c>
      <c r="E338" s="495">
        <v>131</v>
      </c>
      <c r="F338" s="495">
        <v>127.75</v>
      </c>
      <c r="G338" s="495">
        <v>122.25</v>
      </c>
      <c r="H338" s="495">
        <v>139.75</v>
      </c>
      <c r="I338" s="495">
        <v>145.25</v>
      </c>
      <c r="J338" s="495">
        <v>148.5</v>
      </c>
      <c r="K338" s="494">
        <v>142</v>
      </c>
      <c r="L338" s="494">
        <v>133.25</v>
      </c>
      <c r="M338" s="494">
        <v>113.42053</v>
      </c>
    </row>
    <row r="339" spans="1:13">
      <c r="A339" s="254">
        <v>329</v>
      </c>
      <c r="B339" s="497" t="s">
        <v>694</v>
      </c>
      <c r="C339" s="494">
        <v>167.4</v>
      </c>
      <c r="D339" s="495">
        <v>168.81666666666669</v>
      </c>
      <c r="E339" s="495">
        <v>160.48333333333338</v>
      </c>
      <c r="F339" s="495">
        <v>153.56666666666669</v>
      </c>
      <c r="G339" s="495">
        <v>145.23333333333338</v>
      </c>
      <c r="H339" s="495">
        <v>175.73333333333338</v>
      </c>
      <c r="I339" s="495">
        <v>184.06666666666669</v>
      </c>
      <c r="J339" s="495">
        <v>190.98333333333338</v>
      </c>
      <c r="K339" s="494">
        <v>177.15</v>
      </c>
      <c r="L339" s="494">
        <v>161.9</v>
      </c>
      <c r="M339" s="494">
        <v>8.8600999999999992</v>
      </c>
    </row>
    <row r="340" spans="1:13">
      <c r="A340" s="254">
        <v>330</v>
      </c>
      <c r="B340" s="497" t="s">
        <v>153</v>
      </c>
      <c r="C340" s="494">
        <v>99.05</v>
      </c>
      <c r="D340" s="495">
        <v>99.533333333333346</v>
      </c>
      <c r="E340" s="495">
        <v>97.566666666666691</v>
      </c>
      <c r="F340" s="495">
        <v>96.083333333333343</v>
      </c>
      <c r="G340" s="495">
        <v>94.116666666666688</v>
      </c>
      <c r="H340" s="495">
        <v>101.01666666666669</v>
      </c>
      <c r="I340" s="495">
        <v>102.98333333333336</v>
      </c>
      <c r="J340" s="495">
        <v>104.4666666666667</v>
      </c>
      <c r="K340" s="494">
        <v>101.5</v>
      </c>
      <c r="L340" s="494">
        <v>98.05</v>
      </c>
      <c r="M340" s="494">
        <v>202.21361999999999</v>
      </c>
    </row>
    <row r="341" spans="1:13">
      <c r="A341" s="254">
        <v>331</v>
      </c>
      <c r="B341" s="497" t="s">
        <v>448</v>
      </c>
      <c r="C341" s="494">
        <v>411.95</v>
      </c>
      <c r="D341" s="495">
        <v>417.86666666666662</v>
      </c>
      <c r="E341" s="495">
        <v>404.08333333333326</v>
      </c>
      <c r="F341" s="495">
        <v>396.21666666666664</v>
      </c>
      <c r="G341" s="495">
        <v>382.43333333333328</v>
      </c>
      <c r="H341" s="495">
        <v>425.73333333333323</v>
      </c>
      <c r="I341" s="495">
        <v>439.51666666666665</v>
      </c>
      <c r="J341" s="495">
        <v>447.38333333333321</v>
      </c>
      <c r="K341" s="494">
        <v>431.65</v>
      </c>
      <c r="L341" s="494">
        <v>410</v>
      </c>
      <c r="M341" s="494">
        <v>1.15252</v>
      </c>
    </row>
    <row r="342" spans="1:13">
      <c r="A342" s="254">
        <v>332</v>
      </c>
      <c r="B342" s="497" t="s">
        <v>148</v>
      </c>
      <c r="C342" s="494">
        <v>53.7</v>
      </c>
      <c r="D342" s="495">
        <v>54.766666666666673</v>
      </c>
      <c r="E342" s="495">
        <v>51.683333333333344</v>
      </c>
      <c r="F342" s="495">
        <v>49.666666666666671</v>
      </c>
      <c r="G342" s="495">
        <v>46.583333333333343</v>
      </c>
      <c r="H342" s="495">
        <v>56.783333333333346</v>
      </c>
      <c r="I342" s="495">
        <v>59.866666666666674</v>
      </c>
      <c r="J342" s="495">
        <v>61.883333333333347</v>
      </c>
      <c r="K342" s="494">
        <v>57.85</v>
      </c>
      <c r="L342" s="494">
        <v>52.75</v>
      </c>
      <c r="M342" s="494">
        <v>273.58620000000002</v>
      </c>
    </row>
    <row r="343" spans="1:13">
      <c r="A343" s="254">
        <v>333</v>
      </c>
      <c r="B343" s="497" t="s">
        <v>449</v>
      </c>
      <c r="C343" s="494">
        <v>53.2</v>
      </c>
      <c r="D343" s="495">
        <v>53.95000000000001</v>
      </c>
      <c r="E343" s="495">
        <v>50.950000000000017</v>
      </c>
      <c r="F343" s="495">
        <v>48.70000000000001</v>
      </c>
      <c r="G343" s="495">
        <v>45.700000000000017</v>
      </c>
      <c r="H343" s="495">
        <v>56.200000000000017</v>
      </c>
      <c r="I343" s="495">
        <v>59.2</v>
      </c>
      <c r="J343" s="495">
        <v>61.450000000000017</v>
      </c>
      <c r="K343" s="494">
        <v>56.95</v>
      </c>
      <c r="L343" s="494">
        <v>51.7</v>
      </c>
      <c r="M343" s="494">
        <v>28.964479999999998</v>
      </c>
    </row>
    <row r="344" spans="1:13">
      <c r="A344" s="254">
        <v>334</v>
      </c>
      <c r="B344" s="497" t="s">
        <v>450</v>
      </c>
      <c r="C344" s="494">
        <v>2939.55</v>
      </c>
      <c r="D344" s="495">
        <v>2929.7833333333333</v>
      </c>
      <c r="E344" s="495">
        <v>2829.7666666666664</v>
      </c>
      <c r="F344" s="495">
        <v>2719.9833333333331</v>
      </c>
      <c r="G344" s="495">
        <v>2619.9666666666662</v>
      </c>
      <c r="H344" s="495">
        <v>3039.5666666666666</v>
      </c>
      <c r="I344" s="495">
        <v>3139.5833333333339</v>
      </c>
      <c r="J344" s="495">
        <v>3249.3666666666668</v>
      </c>
      <c r="K344" s="494">
        <v>3029.8</v>
      </c>
      <c r="L344" s="494">
        <v>2820</v>
      </c>
      <c r="M344" s="494">
        <v>2.6560299999999999</v>
      </c>
    </row>
    <row r="345" spans="1:13">
      <c r="A345" s="254">
        <v>335</v>
      </c>
      <c r="B345" s="497" t="s">
        <v>755</v>
      </c>
      <c r="C345" s="494">
        <v>78.349999999999994</v>
      </c>
      <c r="D345" s="495">
        <v>79.433333333333337</v>
      </c>
      <c r="E345" s="495">
        <v>76.916666666666671</v>
      </c>
      <c r="F345" s="495">
        <v>75.483333333333334</v>
      </c>
      <c r="G345" s="495">
        <v>72.966666666666669</v>
      </c>
      <c r="H345" s="495">
        <v>80.866666666666674</v>
      </c>
      <c r="I345" s="495">
        <v>83.383333333333326</v>
      </c>
      <c r="J345" s="495">
        <v>84.816666666666677</v>
      </c>
      <c r="K345" s="494">
        <v>81.95</v>
      </c>
      <c r="L345" s="494">
        <v>78</v>
      </c>
      <c r="M345" s="494">
        <v>0.98675000000000002</v>
      </c>
    </row>
    <row r="346" spans="1:13">
      <c r="A346" s="254">
        <v>336</v>
      </c>
      <c r="B346" s="497" t="s">
        <v>151</v>
      </c>
      <c r="C346" s="494">
        <v>17501.7</v>
      </c>
      <c r="D346" s="495">
        <v>17487.599999999999</v>
      </c>
      <c r="E346" s="495">
        <v>17355.199999999997</v>
      </c>
      <c r="F346" s="495">
        <v>17208.699999999997</v>
      </c>
      <c r="G346" s="495">
        <v>17076.299999999996</v>
      </c>
      <c r="H346" s="495">
        <v>17634.099999999999</v>
      </c>
      <c r="I346" s="495">
        <v>17766.5</v>
      </c>
      <c r="J346" s="495">
        <v>17913</v>
      </c>
      <c r="K346" s="494">
        <v>17620</v>
      </c>
      <c r="L346" s="494">
        <v>17341.099999999999</v>
      </c>
      <c r="M346" s="494">
        <v>0.57532000000000005</v>
      </c>
    </row>
    <row r="347" spans="1:13">
      <c r="A347" s="254">
        <v>337</v>
      </c>
      <c r="B347" s="497" t="s">
        <v>791</v>
      </c>
      <c r="C347" s="494">
        <v>34.950000000000003</v>
      </c>
      <c r="D347" s="495">
        <v>35.333333333333336</v>
      </c>
      <c r="E347" s="495">
        <v>34.116666666666674</v>
      </c>
      <c r="F347" s="495">
        <v>33.283333333333339</v>
      </c>
      <c r="G347" s="495">
        <v>32.066666666666677</v>
      </c>
      <c r="H347" s="495">
        <v>36.166666666666671</v>
      </c>
      <c r="I347" s="495">
        <v>37.383333333333326</v>
      </c>
      <c r="J347" s="495">
        <v>38.216666666666669</v>
      </c>
      <c r="K347" s="494">
        <v>36.549999999999997</v>
      </c>
      <c r="L347" s="494">
        <v>34.5</v>
      </c>
      <c r="M347" s="494">
        <v>8.1097099999999998</v>
      </c>
    </row>
    <row r="348" spans="1:13">
      <c r="A348" s="254">
        <v>338</v>
      </c>
      <c r="B348" s="497" t="s">
        <v>451</v>
      </c>
      <c r="C348" s="494">
        <v>1869.8</v>
      </c>
      <c r="D348" s="495">
        <v>1883.45</v>
      </c>
      <c r="E348" s="495">
        <v>1816.9</v>
      </c>
      <c r="F348" s="495">
        <v>1764</v>
      </c>
      <c r="G348" s="495">
        <v>1697.45</v>
      </c>
      <c r="H348" s="495">
        <v>1936.3500000000001</v>
      </c>
      <c r="I348" s="495">
        <v>2002.8999999999999</v>
      </c>
      <c r="J348" s="495">
        <v>2055.8000000000002</v>
      </c>
      <c r="K348" s="494">
        <v>1950</v>
      </c>
      <c r="L348" s="494">
        <v>1830.55</v>
      </c>
      <c r="M348" s="494">
        <v>0.31352999999999998</v>
      </c>
    </row>
    <row r="349" spans="1:13">
      <c r="A349" s="254">
        <v>339</v>
      </c>
      <c r="B349" s="497" t="s">
        <v>790</v>
      </c>
      <c r="C349" s="494">
        <v>326.7</v>
      </c>
      <c r="D349" s="495">
        <v>331.5</v>
      </c>
      <c r="E349" s="495">
        <v>315.3</v>
      </c>
      <c r="F349" s="495">
        <v>303.90000000000003</v>
      </c>
      <c r="G349" s="495">
        <v>287.70000000000005</v>
      </c>
      <c r="H349" s="495">
        <v>342.9</v>
      </c>
      <c r="I349" s="495">
        <v>359.1</v>
      </c>
      <c r="J349" s="495">
        <v>370.49999999999994</v>
      </c>
      <c r="K349" s="494">
        <v>347.7</v>
      </c>
      <c r="L349" s="494">
        <v>320.10000000000002</v>
      </c>
      <c r="M349" s="494">
        <v>9.3637200000000007</v>
      </c>
    </row>
    <row r="350" spans="1:13">
      <c r="A350" s="254">
        <v>340</v>
      </c>
      <c r="B350" s="497" t="s">
        <v>265</v>
      </c>
      <c r="C350" s="494">
        <v>558.65</v>
      </c>
      <c r="D350" s="495">
        <v>563.9</v>
      </c>
      <c r="E350" s="495">
        <v>539.79999999999995</v>
      </c>
      <c r="F350" s="495">
        <v>520.94999999999993</v>
      </c>
      <c r="G350" s="495">
        <v>496.84999999999991</v>
      </c>
      <c r="H350" s="495">
        <v>582.75</v>
      </c>
      <c r="I350" s="495">
        <v>606.85000000000014</v>
      </c>
      <c r="J350" s="495">
        <v>625.70000000000005</v>
      </c>
      <c r="K350" s="494">
        <v>588</v>
      </c>
      <c r="L350" s="494">
        <v>545.04999999999995</v>
      </c>
      <c r="M350" s="494">
        <v>2.4569100000000001</v>
      </c>
    </row>
    <row r="351" spans="1:13">
      <c r="A351" s="254">
        <v>341</v>
      </c>
      <c r="B351" s="497" t="s">
        <v>155</v>
      </c>
      <c r="C351" s="494">
        <v>98.05</v>
      </c>
      <c r="D351" s="495">
        <v>99.25</v>
      </c>
      <c r="E351" s="495">
        <v>96.25</v>
      </c>
      <c r="F351" s="495">
        <v>94.45</v>
      </c>
      <c r="G351" s="495">
        <v>91.45</v>
      </c>
      <c r="H351" s="495">
        <v>101.05</v>
      </c>
      <c r="I351" s="495">
        <v>104.05</v>
      </c>
      <c r="J351" s="495">
        <v>105.85</v>
      </c>
      <c r="K351" s="494">
        <v>102.25</v>
      </c>
      <c r="L351" s="494">
        <v>97.45</v>
      </c>
      <c r="M351" s="494">
        <v>270.05597999999998</v>
      </c>
    </row>
    <row r="352" spans="1:13">
      <c r="A352" s="254">
        <v>342</v>
      </c>
      <c r="B352" s="497" t="s">
        <v>154</v>
      </c>
      <c r="C352" s="494">
        <v>112.65</v>
      </c>
      <c r="D352" s="495">
        <v>114.51666666666667</v>
      </c>
      <c r="E352" s="495">
        <v>110.13333333333333</v>
      </c>
      <c r="F352" s="495">
        <v>107.61666666666666</v>
      </c>
      <c r="G352" s="495">
        <v>103.23333333333332</v>
      </c>
      <c r="H352" s="495">
        <v>117.03333333333333</v>
      </c>
      <c r="I352" s="495">
        <v>121.41666666666669</v>
      </c>
      <c r="J352" s="495">
        <v>123.93333333333334</v>
      </c>
      <c r="K352" s="494">
        <v>118.9</v>
      </c>
      <c r="L352" s="494">
        <v>112</v>
      </c>
      <c r="M352" s="494">
        <v>7.6044999999999998</v>
      </c>
    </row>
    <row r="353" spans="1:13">
      <c r="A353" s="254">
        <v>343</v>
      </c>
      <c r="B353" s="497" t="s">
        <v>452</v>
      </c>
      <c r="C353" s="494">
        <v>66.599999999999994</v>
      </c>
      <c r="D353" s="495">
        <v>66.8</v>
      </c>
      <c r="E353" s="495">
        <v>66.099999999999994</v>
      </c>
      <c r="F353" s="495">
        <v>65.599999999999994</v>
      </c>
      <c r="G353" s="495">
        <v>64.899999999999991</v>
      </c>
      <c r="H353" s="495">
        <v>67.3</v>
      </c>
      <c r="I353" s="495">
        <v>68.000000000000014</v>
      </c>
      <c r="J353" s="495">
        <v>68.5</v>
      </c>
      <c r="K353" s="494">
        <v>67.5</v>
      </c>
      <c r="L353" s="494">
        <v>66.3</v>
      </c>
      <c r="M353" s="494">
        <v>0.84804000000000002</v>
      </c>
    </row>
    <row r="354" spans="1:13">
      <c r="A354" s="254">
        <v>344</v>
      </c>
      <c r="B354" s="497" t="s">
        <v>266</v>
      </c>
      <c r="C354" s="494">
        <v>3336.85</v>
      </c>
      <c r="D354" s="495">
        <v>3376.5833333333335</v>
      </c>
      <c r="E354" s="495">
        <v>3254.7166666666672</v>
      </c>
      <c r="F354" s="495">
        <v>3172.5833333333335</v>
      </c>
      <c r="G354" s="495">
        <v>3050.7166666666672</v>
      </c>
      <c r="H354" s="495">
        <v>3458.7166666666672</v>
      </c>
      <c r="I354" s="495">
        <v>3580.583333333333</v>
      </c>
      <c r="J354" s="495">
        <v>3662.7166666666672</v>
      </c>
      <c r="K354" s="494">
        <v>3498.45</v>
      </c>
      <c r="L354" s="494">
        <v>3294.45</v>
      </c>
      <c r="M354" s="494">
        <v>1.3807199999999999</v>
      </c>
    </row>
    <row r="355" spans="1:13">
      <c r="A355" s="254">
        <v>345</v>
      </c>
      <c r="B355" s="497" t="s">
        <v>453</v>
      </c>
      <c r="C355" s="494">
        <v>96.6</v>
      </c>
      <c r="D355" s="495">
        <v>99.100000000000009</v>
      </c>
      <c r="E355" s="495">
        <v>93.700000000000017</v>
      </c>
      <c r="F355" s="495">
        <v>90.800000000000011</v>
      </c>
      <c r="G355" s="495">
        <v>85.40000000000002</v>
      </c>
      <c r="H355" s="495">
        <v>102.00000000000001</v>
      </c>
      <c r="I355" s="495">
        <v>107.40000000000002</v>
      </c>
      <c r="J355" s="495">
        <v>110.30000000000001</v>
      </c>
      <c r="K355" s="494">
        <v>104.5</v>
      </c>
      <c r="L355" s="494">
        <v>96.2</v>
      </c>
      <c r="M355" s="494">
        <v>14.270250000000001</v>
      </c>
    </row>
    <row r="356" spans="1:13">
      <c r="A356" s="254">
        <v>346</v>
      </c>
      <c r="B356" s="497" t="s">
        <v>454</v>
      </c>
      <c r="C356" s="494">
        <v>291.35000000000002</v>
      </c>
      <c r="D356" s="495">
        <v>293.88333333333333</v>
      </c>
      <c r="E356" s="495">
        <v>285.86666666666667</v>
      </c>
      <c r="F356" s="495">
        <v>280.38333333333333</v>
      </c>
      <c r="G356" s="495">
        <v>272.36666666666667</v>
      </c>
      <c r="H356" s="495">
        <v>299.36666666666667</v>
      </c>
      <c r="I356" s="495">
        <v>307.38333333333333</v>
      </c>
      <c r="J356" s="495">
        <v>312.86666666666667</v>
      </c>
      <c r="K356" s="494">
        <v>301.89999999999998</v>
      </c>
      <c r="L356" s="494">
        <v>288.39999999999998</v>
      </c>
      <c r="M356" s="494">
        <v>4.93215</v>
      </c>
    </row>
    <row r="357" spans="1:13">
      <c r="A357" s="254">
        <v>347</v>
      </c>
      <c r="B357" s="497" t="s">
        <v>455</v>
      </c>
      <c r="C357" s="494">
        <v>281.2</v>
      </c>
      <c r="D357" s="495">
        <v>286.25</v>
      </c>
      <c r="E357" s="495">
        <v>272.95</v>
      </c>
      <c r="F357" s="495">
        <v>264.7</v>
      </c>
      <c r="G357" s="495">
        <v>251.39999999999998</v>
      </c>
      <c r="H357" s="495">
        <v>294.5</v>
      </c>
      <c r="I357" s="495">
        <v>307.79999999999995</v>
      </c>
      <c r="J357" s="495">
        <v>316.05</v>
      </c>
      <c r="K357" s="494">
        <v>299.55</v>
      </c>
      <c r="L357" s="494">
        <v>278</v>
      </c>
      <c r="M357" s="494">
        <v>4.4283999999999999</v>
      </c>
    </row>
    <row r="358" spans="1:13">
      <c r="A358" s="254">
        <v>348</v>
      </c>
      <c r="B358" s="497" t="s">
        <v>267</v>
      </c>
      <c r="C358" s="494">
        <v>2465.5500000000002</v>
      </c>
      <c r="D358" s="495">
        <v>2447.8333333333335</v>
      </c>
      <c r="E358" s="495">
        <v>2373.2166666666672</v>
      </c>
      <c r="F358" s="495">
        <v>2280.8833333333337</v>
      </c>
      <c r="G358" s="495">
        <v>2206.2666666666673</v>
      </c>
      <c r="H358" s="495">
        <v>2540.166666666667</v>
      </c>
      <c r="I358" s="495">
        <v>2614.7833333333328</v>
      </c>
      <c r="J358" s="495">
        <v>2707.1166666666668</v>
      </c>
      <c r="K358" s="494">
        <v>2522.4499999999998</v>
      </c>
      <c r="L358" s="494">
        <v>2355.5</v>
      </c>
      <c r="M358" s="494">
        <v>3.6989700000000001</v>
      </c>
    </row>
    <row r="359" spans="1:13">
      <c r="A359" s="254">
        <v>349</v>
      </c>
      <c r="B359" s="497" t="s">
        <v>268</v>
      </c>
      <c r="C359" s="494">
        <v>365.3</v>
      </c>
      <c r="D359" s="495">
        <v>374.06666666666666</v>
      </c>
      <c r="E359" s="495">
        <v>353.33333333333331</v>
      </c>
      <c r="F359" s="495">
        <v>341.36666666666667</v>
      </c>
      <c r="G359" s="495">
        <v>320.63333333333333</v>
      </c>
      <c r="H359" s="495">
        <v>386.0333333333333</v>
      </c>
      <c r="I359" s="495">
        <v>406.76666666666665</v>
      </c>
      <c r="J359" s="495">
        <v>418.73333333333329</v>
      </c>
      <c r="K359" s="494">
        <v>394.8</v>
      </c>
      <c r="L359" s="494">
        <v>362.1</v>
      </c>
      <c r="M359" s="494">
        <v>2.6676799999999998</v>
      </c>
    </row>
    <row r="360" spans="1:13">
      <c r="A360" s="254">
        <v>350</v>
      </c>
      <c r="B360" s="497" t="s">
        <v>456</v>
      </c>
      <c r="C360" s="494">
        <v>239.2</v>
      </c>
      <c r="D360" s="495">
        <v>243.43333333333331</v>
      </c>
      <c r="E360" s="495">
        <v>232.96666666666661</v>
      </c>
      <c r="F360" s="495">
        <v>226.73333333333329</v>
      </c>
      <c r="G360" s="495">
        <v>216.26666666666659</v>
      </c>
      <c r="H360" s="495">
        <v>249.66666666666663</v>
      </c>
      <c r="I360" s="495">
        <v>260.13333333333333</v>
      </c>
      <c r="J360" s="495">
        <v>266.36666666666667</v>
      </c>
      <c r="K360" s="494">
        <v>253.9</v>
      </c>
      <c r="L360" s="494">
        <v>237.2</v>
      </c>
      <c r="M360" s="494">
        <v>5.2790699999999999</v>
      </c>
    </row>
    <row r="361" spans="1:13">
      <c r="A361" s="254">
        <v>351</v>
      </c>
      <c r="B361" s="497" t="s">
        <v>758</v>
      </c>
      <c r="C361" s="494">
        <v>419</v>
      </c>
      <c r="D361" s="495">
        <v>420.8</v>
      </c>
      <c r="E361" s="495">
        <v>406.35</v>
      </c>
      <c r="F361" s="495">
        <v>393.7</v>
      </c>
      <c r="G361" s="495">
        <v>379.25</v>
      </c>
      <c r="H361" s="495">
        <v>433.45000000000005</v>
      </c>
      <c r="I361" s="495">
        <v>447.9</v>
      </c>
      <c r="J361" s="495">
        <v>460.55000000000007</v>
      </c>
      <c r="K361" s="494">
        <v>435.25</v>
      </c>
      <c r="L361" s="494">
        <v>408.15</v>
      </c>
      <c r="M361" s="494">
        <v>0.42848999999999998</v>
      </c>
    </row>
    <row r="362" spans="1:13">
      <c r="A362" s="254">
        <v>352</v>
      </c>
      <c r="B362" s="497" t="s">
        <v>457</v>
      </c>
      <c r="C362" s="494">
        <v>83.05</v>
      </c>
      <c r="D362" s="495">
        <v>84.65</v>
      </c>
      <c r="E362" s="495">
        <v>80.800000000000011</v>
      </c>
      <c r="F362" s="495">
        <v>78.550000000000011</v>
      </c>
      <c r="G362" s="495">
        <v>74.700000000000017</v>
      </c>
      <c r="H362" s="495">
        <v>86.9</v>
      </c>
      <c r="I362" s="495">
        <v>90.75</v>
      </c>
      <c r="J362" s="495">
        <v>93</v>
      </c>
      <c r="K362" s="494">
        <v>88.5</v>
      </c>
      <c r="L362" s="494">
        <v>82.4</v>
      </c>
      <c r="M362" s="494">
        <v>22.254460000000002</v>
      </c>
    </row>
    <row r="363" spans="1:13">
      <c r="A363" s="254">
        <v>353</v>
      </c>
      <c r="B363" s="497" t="s">
        <v>163</v>
      </c>
      <c r="C363" s="494">
        <v>1087.3499999999999</v>
      </c>
      <c r="D363" s="495">
        <v>1085.3333333333333</v>
      </c>
      <c r="E363" s="495">
        <v>1053.7666666666664</v>
      </c>
      <c r="F363" s="495">
        <v>1020.1833333333332</v>
      </c>
      <c r="G363" s="495">
        <v>988.61666666666633</v>
      </c>
      <c r="H363" s="495">
        <v>1118.9166666666665</v>
      </c>
      <c r="I363" s="495">
        <v>1150.4833333333336</v>
      </c>
      <c r="J363" s="495">
        <v>1184.0666666666666</v>
      </c>
      <c r="K363" s="494">
        <v>1116.9000000000001</v>
      </c>
      <c r="L363" s="494">
        <v>1051.75</v>
      </c>
      <c r="M363" s="494">
        <v>27.169409999999999</v>
      </c>
    </row>
    <row r="364" spans="1:13">
      <c r="A364" s="254">
        <v>354</v>
      </c>
      <c r="B364" s="497" t="s">
        <v>156</v>
      </c>
      <c r="C364" s="494">
        <v>28195.599999999999</v>
      </c>
      <c r="D364" s="495">
        <v>28482.25</v>
      </c>
      <c r="E364" s="495">
        <v>27765.95</v>
      </c>
      <c r="F364" s="495">
        <v>27336.3</v>
      </c>
      <c r="G364" s="495">
        <v>26620</v>
      </c>
      <c r="H364" s="495">
        <v>28911.9</v>
      </c>
      <c r="I364" s="495">
        <v>29628.200000000004</v>
      </c>
      <c r="J364" s="495">
        <v>30057.850000000002</v>
      </c>
      <c r="K364" s="494">
        <v>29198.55</v>
      </c>
      <c r="L364" s="494">
        <v>28052.6</v>
      </c>
      <c r="M364" s="494">
        <v>0.28586</v>
      </c>
    </row>
    <row r="365" spans="1:13">
      <c r="A365" s="254">
        <v>355</v>
      </c>
      <c r="B365" s="497" t="s">
        <v>458</v>
      </c>
      <c r="C365" s="494">
        <v>2022.85</v>
      </c>
      <c r="D365" s="495">
        <v>2010.2833333333335</v>
      </c>
      <c r="E365" s="495">
        <v>1976.5666666666671</v>
      </c>
      <c r="F365" s="495">
        <v>1930.2833333333335</v>
      </c>
      <c r="G365" s="495">
        <v>1896.5666666666671</v>
      </c>
      <c r="H365" s="495">
        <v>2056.5666666666671</v>
      </c>
      <c r="I365" s="495">
        <v>2090.2833333333338</v>
      </c>
      <c r="J365" s="495">
        <v>2136.5666666666671</v>
      </c>
      <c r="K365" s="494">
        <v>2044</v>
      </c>
      <c r="L365" s="494">
        <v>1964</v>
      </c>
      <c r="M365" s="494">
        <v>1.9205000000000001</v>
      </c>
    </row>
    <row r="366" spans="1:13">
      <c r="A366" s="254">
        <v>356</v>
      </c>
      <c r="B366" s="497" t="s">
        <v>158</v>
      </c>
      <c r="C366" s="494">
        <v>221.75</v>
      </c>
      <c r="D366" s="495">
        <v>221.96666666666667</v>
      </c>
      <c r="E366" s="495">
        <v>217.93333333333334</v>
      </c>
      <c r="F366" s="495">
        <v>214.11666666666667</v>
      </c>
      <c r="G366" s="495">
        <v>210.08333333333334</v>
      </c>
      <c r="H366" s="495">
        <v>225.78333333333333</v>
      </c>
      <c r="I366" s="495">
        <v>229.81666666666669</v>
      </c>
      <c r="J366" s="495">
        <v>233.63333333333333</v>
      </c>
      <c r="K366" s="494">
        <v>226</v>
      </c>
      <c r="L366" s="494">
        <v>218.15</v>
      </c>
      <c r="M366" s="494">
        <v>52.377400000000002</v>
      </c>
    </row>
    <row r="367" spans="1:13">
      <c r="A367" s="254">
        <v>357</v>
      </c>
      <c r="B367" s="497" t="s">
        <v>269</v>
      </c>
      <c r="C367" s="494">
        <v>4776.1000000000004</v>
      </c>
      <c r="D367" s="495">
        <v>4806.7166666666672</v>
      </c>
      <c r="E367" s="495">
        <v>4673.4333333333343</v>
      </c>
      <c r="F367" s="495">
        <v>4570.7666666666673</v>
      </c>
      <c r="G367" s="495">
        <v>4437.4833333333345</v>
      </c>
      <c r="H367" s="495">
        <v>4909.3833333333341</v>
      </c>
      <c r="I367" s="495">
        <v>5042.666666666667</v>
      </c>
      <c r="J367" s="495">
        <v>5145.3333333333339</v>
      </c>
      <c r="K367" s="494">
        <v>4940</v>
      </c>
      <c r="L367" s="494">
        <v>4704.05</v>
      </c>
      <c r="M367" s="494">
        <v>1.9829600000000001</v>
      </c>
    </row>
    <row r="368" spans="1:13">
      <c r="A368" s="254">
        <v>358</v>
      </c>
      <c r="B368" s="497" t="s">
        <v>459</v>
      </c>
      <c r="C368" s="494">
        <v>185.3</v>
      </c>
      <c r="D368" s="495">
        <v>189.13333333333333</v>
      </c>
      <c r="E368" s="495">
        <v>179.41666666666666</v>
      </c>
      <c r="F368" s="495">
        <v>173.53333333333333</v>
      </c>
      <c r="G368" s="495">
        <v>163.81666666666666</v>
      </c>
      <c r="H368" s="495">
        <v>195.01666666666665</v>
      </c>
      <c r="I368" s="495">
        <v>204.73333333333335</v>
      </c>
      <c r="J368" s="495">
        <v>210.61666666666665</v>
      </c>
      <c r="K368" s="494">
        <v>198.85</v>
      </c>
      <c r="L368" s="494">
        <v>183.25</v>
      </c>
      <c r="M368" s="494">
        <v>10.866849999999999</v>
      </c>
    </row>
    <row r="369" spans="1:13">
      <c r="A369" s="254">
        <v>359</v>
      </c>
      <c r="B369" s="497" t="s">
        <v>460</v>
      </c>
      <c r="C369" s="494">
        <v>719.8</v>
      </c>
      <c r="D369" s="495">
        <v>724.2166666666667</v>
      </c>
      <c r="E369" s="495">
        <v>712.08333333333337</v>
      </c>
      <c r="F369" s="495">
        <v>704.36666666666667</v>
      </c>
      <c r="G369" s="495">
        <v>692.23333333333335</v>
      </c>
      <c r="H369" s="495">
        <v>731.93333333333339</v>
      </c>
      <c r="I369" s="495">
        <v>744.06666666666661</v>
      </c>
      <c r="J369" s="495">
        <v>751.78333333333342</v>
      </c>
      <c r="K369" s="494">
        <v>736.35</v>
      </c>
      <c r="L369" s="494">
        <v>716.5</v>
      </c>
      <c r="M369" s="494">
        <v>1.6080399999999999</v>
      </c>
    </row>
    <row r="370" spans="1:13">
      <c r="A370" s="254">
        <v>360</v>
      </c>
      <c r="B370" s="497" t="s">
        <v>160</v>
      </c>
      <c r="C370" s="494">
        <v>1849.3</v>
      </c>
      <c r="D370" s="495">
        <v>1863.9666666666665</v>
      </c>
      <c r="E370" s="495">
        <v>1825.633333333333</v>
      </c>
      <c r="F370" s="495">
        <v>1801.9666666666665</v>
      </c>
      <c r="G370" s="495">
        <v>1763.633333333333</v>
      </c>
      <c r="H370" s="495">
        <v>1887.633333333333</v>
      </c>
      <c r="I370" s="495">
        <v>1925.9666666666665</v>
      </c>
      <c r="J370" s="495">
        <v>1949.633333333333</v>
      </c>
      <c r="K370" s="494">
        <v>1902.3</v>
      </c>
      <c r="L370" s="494">
        <v>1840.3</v>
      </c>
      <c r="M370" s="494">
        <v>7.2633099999999997</v>
      </c>
    </row>
    <row r="371" spans="1:13">
      <c r="A371" s="254">
        <v>361</v>
      </c>
      <c r="B371" s="497" t="s">
        <v>157</v>
      </c>
      <c r="C371" s="494">
        <v>1630.1</v>
      </c>
      <c r="D371" s="495">
        <v>1668.3999999999999</v>
      </c>
      <c r="E371" s="495">
        <v>1568.7999999999997</v>
      </c>
      <c r="F371" s="495">
        <v>1507.4999999999998</v>
      </c>
      <c r="G371" s="495">
        <v>1407.8999999999996</v>
      </c>
      <c r="H371" s="495">
        <v>1729.6999999999998</v>
      </c>
      <c r="I371" s="495">
        <v>1829.2999999999997</v>
      </c>
      <c r="J371" s="495">
        <v>1890.6</v>
      </c>
      <c r="K371" s="494">
        <v>1768</v>
      </c>
      <c r="L371" s="494">
        <v>1607.1</v>
      </c>
      <c r="M371" s="494">
        <v>14.23645</v>
      </c>
    </row>
    <row r="372" spans="1:13">
      <c r="A372" s="254">
        <v>362</v>
      </c>
      <c r="B372" s="497" t="s">
        <v>756</v>
      </c>
      <c r="C372" s="494">
        <v>845.75</v>
      </c>
      <c r="D372" s="495">
        <v>848.2166666666667</v>
      </c>
      <c r="E372" s="495">
        <v>817.53333333333342</v>
      </c>
      <c r="F372" s="495">
        <v>789.31666666666672</v>
      </c>
      <c r="G372" s="495">
        <v>758.63333333333344</v>
      </c>
      <c r="H372" s="495">
        <v>876.43333333333339</v>
      </c>
      <c r="I372" s="495">
        <v>907.11666666666679</v>
      </c>
      <c r="J372" s="495">
        <v>935.33333333333337</v>
      </c>
      <c r="K372" s="494">
        <v>878.9</v>
      </c>
      <c r="L372" s="494">
        <v>820</v>
      </c>
      <c r="M372" s="494">
        <v>0.78169</v>
      </c>
    </row>
    <row r="373" spans="1:13">
      <c r="A373" s="254">
        <v>363</v>
      </c>
      <c r="B373" s="497" t="s">
        <v>461</v>
      </c>
      <c r="C373" s="494">
        <v>1347.7</v>
      </c>
      <c r="D373" s="495">
        <v>1351.9666666666665</v>
      </c>
      <c r="E373" s="495">
        <v>1318.9333333333329</v>
      </c>
      <c r="F373" s="495">
        <v>1290.1666666666665</v>
      </c>
      <c r="G373" s="495">
        <v>1257.133333333333</v>
      </c>
      <c r="H373" s="495">
        <v>1380.7333333333329</v>
      </c>
      <c r="I373" s="495">
        <v>1413.7666666666662</v>
      </c>
      <c r="J373" s="495">
        <v>1442.5333333333328</v>
      </c>
      <c r="K373" s="494">
        <v>1385</v>
      </c>
      <c r="L373" s="494">
        <v>1323.2</v>
      </c>
      <c r="M373" s="494">
        <v>4.1963400000000002</v>
      </c>
    </row>
    <row r="374" spans="1:13">
      <c r="A374" s="254">
        <v>364</v>
      </c>
      <c r="B374" s="497" t="s">
        <v>757</v>
      </c>
      <c r="C374" s="494">
        <v>800.1</v>
      </c>
      <c r="D374" s="495">
        <v>819.63333333333333</v>
      </c>
      <c r="E374" s="495">
        <v>775.4666666666667</v>
      </c>
      <c r="F374" s="495">
        <v>750.83333333333337</v>
      </c>
      <c r="G374" s="495">
        <v>706.66666666666674</v>
      </c>
      <c r="H374" s="495">
        <v>844.26666666666665</v>
      </c>
      <c r="I374" s="495">
        <v>888.43333333333339</v>
      </c>
      <c r="J374" s="495">
        <v>913.06666666666661</v>
      </c>
      <c r="K374" s="494">
        <v>863.8</v>
      </c>
      <c r="L374" s="494">
        <v>795</v>
      </c>
      <c r="M374" s="494">
        <v>0.84202999999999995</v>
      </c>
    </row>
    <row r="375" spans="1:13">
      <c r="A375" s="254">
        <v>365</v>
      </c>
      <c r="B375" s="497" t="s">
        <v>159</v>
      </c>
      <c r="C375" s="494">
        <v>104.75</v>
      </c>
      <c r="D375" s="495">
        <v>106.95</v>
      </c>
      <c r="E375" s="495">
        <v>101.9</v>
      </c>
      <c r="F375" s="495">
        <v>99.05</v>
      </c>
      <c r="G375" s="495">
        <v>94</v>
      </c>
      <c r="H375" s="495">
        <v>109.80000000000001</v>
      </c>
      <c r="I375" s="495">
        <v>114.85</v>
      </c>
      <c r="J375" s="495">
        <v>117.70000000000002</v>
      </c>
      <c r="K375" s="494">
        <v>112</v>
      </c>
      <c r="L375" s="494">
        <v>104.1</v>
      </c>
      <c r="M375" s="494">
        <v>129.1259</v>
      </c>
    </row>
    <row r="376" spans="1:13">
      <c r="A376" s="254">
        <v>366</v>
      </c>
      <c r="B376" s="497" t="s">
        <v>162</v>
      </c>
      <c r="C376" s="494">
        <v>201.15</v>
      </c>
      <c r="D376" s="495">
        <v>202.1</v>
      </c>
      <c r="E376" s="495">
        <v>197.54999999999998</v>
      </c>
      <c r="F376" s="495">
        <v>193.95</v>
      </c>
      <c r="G376" s="495">
        <v>189.39999999999998</v>
      </c>
      <c r="H376" s="495">
        <v>205.7</v>
      </c>
      <c r="I376" s="495">
        <v>210.25</v>
      </c>
      <c r="J376" s="495">
        <v>213.85</v>
      </c>
      <c r="K376" s="494">
        <v>206.65</v>
      </c>
      <c r="L376" s="494">
        <v>198.5</v>
      </c>
      <c r="M376" s="494">
        <v>104.31180000000001</v>
      </c>
    </row>
    <row r="377" spans="1:13">
      <c r="A377" s="254">
        <v>367</v>
      </c>
      <c r="B377" s="497" t="s">
        <v>462</v>
      </c>
      <c r="C377" s="494">
        <v>191.95</v>
      </c>
      <c r="D377" s="495">
        <v>192.56666666666669</v>
      </c>
      <c r="E377" s="495">
        <v>187.13333333333338</v>
      </c>
      <c r="F377" s="495">
        <v>182.31666666666669</v>
      </c>
      <c r="G377" s="495">
        <v>176.88333333333338</v>
      </c>
      <c r="H377" s="495">
        <v>197.38333333333338</v>
      </c>
      <c r="I377" s="495">
        <v>202.81666666666672</v>
      </c>
      <c r="J377" s="495">
        <v>207.63333333333338</v>
      </c>
      <c r="K377" s="494">
        <v>198</v>
      </c>
      <c r="L377" s="494">
        <v>187.75</v>
      </c>
      <c r="M377" s="494">
        <v>24.039539999999999</v>
      </c>
    </row>
    <row r="378" spans="1:13">
      <c r="A378" s="254">
        <v>368</v>
      </c>
      <c r="B378" s="497" t="s">
        <v>270</v>
      </c>
      <c r="C378" s="494">
        <v>300.89999999999998</v>
      </c>
      <c r="D378" s="495">
        <v>298.75</v>
      </c>
      <c r="E378" s="495">
        <v>290</v>
      </c>
      <c r="F378" s="495">
        <v>279.10000000000002</v>
      </c>
      <c r="G378" s="495">
        <v>270.35000000000002</v>
      </c>
      <c r="H378" s="495">
        <v>309.64999999999998</v>
      </c>
      <c r="I378" s="495">
        <v>318.39999999999998</v>
      </c>
      <c r="J378" s="495">
        <v>329.29999999999995</v>
      </c>
      <c r="K378" s="494">
        <v>307.5</v>
      </c>
      <c r="L378" s="494">
        <v>287.85000000000002</v>
      </c>
      <c r="M378" s="494">
        <v>3.3698999999999999</v>
      </c>
    </row>
    <row r="379" spans="1:13">
      <c r="A379" s="254">
        <v>369</v>
      </c>
      <c r="B379" s="497" t="s">
        <v>463</v>
      </c>
      <c r="C379" s="494">
        <v>119.5</v>
      </c>
      <c r="D379" s="495">
        <v>121.73333333333333</v>
      </c>
      <c r="E379" s="495">
        <v>114.46666666666667</v>
      </c>
      <c r="F379" s="495">
        <v>109.43333333333334</v>
      </c>
      <c r="G379" s="495">
        <v>102.16666666666667</v>
      </c>
      <c r="H379" s="495">
        <v>126.76666666666667</v>
      </c>
      <c r="I379" s="495">
        <v>134.03333333333336</v>
      </c>
      <c r="J379" s="495">
        <v>139.06666666666666</v>
      </c>
      <c r="K379" s="494">
        <v>129</v>
      </c>
      <c r="L379" s="494">
        <v>116.7</v>
      </c>
      <c r="M379" s="494">
        <v>4.8448599999999997</v>
      </c>
    </row>
    <row r="380" spans="1:13">
      <c r="A380" s="254">
        <v>370</v>
      </c>
      <c r="B380" s="497" t="s">
        <v>464</v>
      </c>
      <c r="C380" s="494">
        <v>6198.05</v>
      </c>
      <c r="D380" s="495">
        <v>6241.5333333333328</v>
      </c>
      <c r="E380" s="495">
        <v>6123.0666666666657</v>
      </c>
      <c r="F380" s="495">
        <v>6048.083333333333</v>
      </c>
      <c r="G380" s="495">
        <v>5929.6166666666659</v>
      </c>
      <c r="H380" s="495">
        <v>6316.5166666666655</v>
      </c>
      <c r="I380" s="495">
        <v>6434.9833333333327</v>
      </c>
      <c r="J380" s="495">
        <v>6509.9666666666653</v>
      </c>
      <c r="K380" s="494">
        <v>6360</v>
      </c>
      <c r="L380" s="494">
        <v>6166.55</v>
      </c>
      <c r="M380" s="494">
        <v>6.479E-2</v>
      </c>
    </row>
    <row r="381" spans="1:13">
      <c r="A381" s="254">
        <v>371</v>
      </c>
      <c r="B381" s="497" t="s">
        <v>271</v>
      </c>
      <c r="C381" s="494">
        <v>13179.7</v>
      </c>
      <c r="D381" s="495">
        <v>13134.866666666667</v>
      </c>
      <c r="E381" s="495">
        <v>12945.833333333334</v>
      </c>
      <c r="F381" s="495">
        <v>12711.966666666667</v>
      </c>
      <c r="G381" s="495">
        <v>12522.933333333334</v>
      </c>
      <c r="H381" s="495">
        <v>13368.733333333334</v>
      </c>
      <c r="I381" s="495">
        <v>13557.766666666666</v>
      </c>
      <c r="J381" s="495">
        <v>13791.633333333333</v>
      </c>
      <c r="K381" s="494">
        <v>13323.9</v>
      </c>
      <c r="L381" s="494">
        <v>12901</v>
      </c>
      <c r="M381" s="494">
        <v>5.7279999999999998E-2</v>
      </c>
    </row>
    <row r="382" spans="1:13">
      <c r="A382" s="254">
        <v>372</v>
      </c>
      <c r="B382" s="497" t="s">
        <v>161</v>
      </c>
      <c r="C382" s="494">
        <v>33.950000000000003</v>
      </c>
      <c r="D382" s="495">
        <v>34.700000000000003</v>
      </c>
      <c r="E382" s="495">
        <v>32.550000000000004</v>
      </c>
      <c r="F382" s="495">
        <v>31.15</v>
      </c>
      <c r="G382" s="495">
        <v>29</v>
      </c>
      <c r="H382" s="495">
        <v>36.100000000000009</v>
      </c>
      <c r="I382" s="495">
        <v>38.250000000000014</v>
      </c>
      <c r="J382" s="495">
        <v>39.650000000000013</v>
      </c>
      <c r="K382" s="494">
        <v>36.85</v>
      </c>
      <c r="L382" s="494">
        <v>33.299999999999997</v>
      </c>
      <c r="M382" s="494">
        <v>1844.0723700000001</v>
      </c>
    </row>
    <row r="383" spans="1:13">
      <c r="A383" s="254">
        <v>373</v>
      </c>
      <c r="B383" s="497" t="s">
        <v>272</v>
      </c>
      <c r="C383" s="494">
        <v>606.15</v>
      </c>
      <c r="D383" s="495">
        <v>618.38333333333333</v>
      </c>
      <c r="E383" s="495">
        <v>588.76666666666665</v>
      </c>
      <c r="F383" s="495">
        <v>571.38333333333333</v>
      </c>
      <c r="G383" s="495">
        <v>541.76666666666665</v>
      </c>
      <c r="H383" s="495">
        <v>635.76666666666665</v>
      </c>
      <c r="I383" s="495">
        <v>665.38333333333321</v>
      </c>
      <c r="J383" s="495">
        <v>682.76666666666665</v>
      </c>
      <c r="K383" s="494">
        <v>648</v>
      </c>
      <c r="L383" s="494">
        <v>601</v>
      </c>
      <c r="M383" s="494">
        <v>0.89036000000000004</v>
      </c>
    </row>
    <row r="384" spans="1:13">
      <c r="A384" s="254">
        <v>374</v>
      </c>
      <c r="B384" s="497" t="s">
        <v>165</v>
      </c>
      <c r="C384" s="494">
        <v>188.65</v>
      </c>
      <c r="D384" s="495">
        <v>192.48333333333335</v>
      </c>
      <c r="E384" s="495">
        <v>179.16666666666669</v>
      </c>
      <c r="F384" s="495">
        <v>169.68333333333334</v>
      </c>
      <c r="G384" s="495">
        <v>156.36666666666667</v>
      </c>
      <c r="H384" s="495">
        <v>201.9666666666667</v>
      </c>
      <c r="I384" s="495">
        <v>215.28333333333336</v>
      </c>
      <c r="J384" s="495">
        <v>224.76666666666671</v>
      </c>
      <c r="K384" s="494">
        <v>205.8</v>
      </c>
      <c r="L384" s="494">
        <v>183</v>
      </c>
      <c r="M384" s="494">
        <v>418.05860999999999</v>
      </c>
    </row>
    <row r="385" spans="1:13">
      <c r="A385" s="254">
        <v>375</v>
      </c>
      <c r="B385" s="497" t="s">
        <v>166</v>
      </c>
      <c r="C385" s="494">
        <v>125.05</v>
      </c>
      <c r="D385" s="495">
        <v>125.88333333333333</v>
      </c>
      <c r="E385" s="495">
        <v>121.31666666666666</v>
      </c>
      <c r="F385" s="495">
        <v>117.58333333333334</v>
      </c>
      <c r="G385" s="495">
        <v>113.01666666666668</v>
      </c>
      <c r="H385" s="495">
        <v>129.61666666666665</v>
      </c>
      <c r="I385" s="495">
        <v>134.18333333333331</v>
      </c>
      <c r="J385" s="495">
        <v>137.91666666666663</v>
      </c>
      <c r="K385" s="494">
        <v>130.44999999999999</v>
      </c>
      <c r="L385" s="494">
        <v>122.15</v>
      </c>
      <c r="M385" s="494">
        <v>91.446560000000005</v>
      </c>
    </row>
    <row r="386" spans="1:13">
      <c r="A386" s="254">
        <v>376</v>
      </c>
      <c r="B386" s="497" t="s">
        <v>465</v>
      </c>
      <c r="C386" s="494">
        <v>235.75</v>
      </c>
      <c r="D386" s="495">
        <v>237.25</v>
      </c>
      <c r="E386" s="495">
        <v>233.5</v>
      </c>
      <c r="F386" s="495">
        <v>231.25</v>
      </c>
      <c r="G386" s="495">
        <v>227.5</v>
      </c>
      <c r="H386" s="495">
        <v>239.5</v>
      </c>
      <c r="I386" s="495">
        <v>243.25</v>
      </c>
      <c r="J386" s="495">
        <v>245.5</v>
      </c>
      <c r="K386" s="494">
        <v>241</v>
      </c>
      <c r="L386" s="494">
        <v>235</v>
      </c>
      <c r="M386" s="494">
        <v>2.9950600000000001</v>
      </c>
    </row>
    <row r="387" spans="1:13">
      <c r="A387" s="254">
        <v>377</v>
      </c>
      <c r="B387" s="497" t="s">
        <v>466</v>
      </c>
      <c r="C387" s="494">
        <v>511.05</v>
      </c>
      <c r="D387" s="495">
        <v>515.5333333333333</v>
      </c>
      <c r="E387" s="495">
        <v>491.16666666666663</v>
      </c>
      <c r="F387" s="495">
        <v>471.2833333333333</v>
      </c>
      <c r="G387" s="495">
        <v>446.91666666666663</v>
      </c>
      <c r="H387" s="495">
        <v>535.41666666666663</v>
      </c>
      <c r="I387" s="495">
        <v>559.78333333333342</v>
      </c>
      <c r="J387" s="495">
        <v>579.66666666666663</v>
      </c>
      <c r="K387" s="494">
        <v>539.9</v>
      </c>
      <c r="L387" s="494">
        <v>495.65</v>
      </c>
      <c r="M387" s="494">
        <v>2.9366599999999998</v>
      </c>
    </row>
    <row r="388" spans="1:13">
      <c r="A388" s="254">
        <v>378</v>
      </c>
      <c r="B388" s="497" t="s">
        <v>467</v>
      </c>
      <c r="C388" s="494">
        <v>27.05</v>
      </c>
      <c r="D388" s="495">
        <v>27.516666666666666</v>
      </c>
      <c r="E388" s="495">
        <v>26.533333333333331</v>
      </c>
      <c r="F388" s="495">
        <v>26.016666666666666</v>
      </c>
      <c r="G388" s="495">
        <v>25.033333333333331</v>
      </c>
      <c r="H388" s="495">
        <v>28.033333333333331</v>
      </c>
      <c r="I388" s="495">
        <v>29.016666666666666</v>
      </c>
      <c r="J388" s="495">
        <v>29.533333333333331</v>
      </c>
      <c r="K388" s="494">
        <v>28.5</v>
      </c>
      <c r="L388" s="494">
        <v>27</v>
      </c>
      <c r="M388" s="494">
        <v>76.315510000000003</v>
      </c>
    </row>
    <row r="389" spans="1:13">
      <c r="A389" s="254">
        <v>379</v>
      </c>
      <c r="B389" s="497" t="s">
        <v>468</v>
      </c>
      <c r="C389" s="494">
        <v>150.75</v>
      </c>
      <c r="D389" s="495">
        <v>153.29999999999998</v>
      </c>
      <c r="E389" s="495">
        <v>144.69999999999996</v>
      </c>
      <c r="F389" s="495">
        <v>138.64999999999998</v>
      </c>
      <c r="G389" s="495">
        <v>130.04999999999995</v>
      </c>
      <c r="H389" s="495">
        <v>159.34999999999997</v>
      </c>
      <c r="I389" s="495">
        <v>167.95</v>
      </c>
      <c r="J389" s="495">
        <v>173.99999999999997</v>
      </c>
      <c r="K389" s="494">
        <v>161.9</v>
      </c>
      <c r="L389" s="494">
        <v>147.25</v>
      </c>
      <c r="M389" s="494">
        <v>54.641039999999997</v>
      </c>
    </row>
    <row r="390" spans="1:13">
      <c r="A390" s="254">
        <v>380</v>
      </c>
      <c r="B390" s="497" t="s">
        <v>273</v>
      </c>
      <c r="C390" s="494">
        <v>494.25</v>
      </c>
      <c r="D390" s="495">
        <v>496.7</v>
      </c>
      <c r="E390" s="495">
        <v>483.45</v>
      </c>
      <c r="F390" s="495">
        <v>472.65</v>
      </c>
      <c r="G390" s="495">
        <v>459.4</v>
      </c>
      <c r="H390" s="495">
        <v>507.5</v>
      </c>
      <c r="I390" s="495">
        <v>520.75</v>
      </c>
      <c r="J390" s="495">
        <v>531.54999999999995</v>
      </c>
      <c r="K390" s="494">
        <v>509.95</v>
      </c>
      <c r="L390" s="494">
        <v>485.9</v>
      </c>
      <c r="M390" s="494">
        <v>1.3102499999999999</v>
      </c>
    </row>
    <row r="391" spans="1:13">
      <c r="A391" s="254">
        <v>381</v>
      </c>
      <c r="B391" s="497" t="s">
        <v>469</v>
      </c>
      <c r="C391" s="494">
        <v>256.60000000000002</v>
      </c>
      <c r="D391" s="495">
        <v>258.36666666666667</v>
      </c>
      <c r="E391" s="495">
        <v>250.13333333333333</v>
      </c>
      <c r="F391" s="495">
        <v>243.66666666666666</v>
      </c>
      <c r="G391" s="495">
        <v>235.43333333333331</v>
      </c>
      <c r="H391" s="495">
        <v>264.83333333333337</v>
      </c>
      <c r="I391" s="495">
        <v>273.06666666666672</v>
      </c>
      <c r="J391" s="495">
        <v>279.53333333333336</v>
      </c>
      <c r="K391" s="494">
        <v>266.60000000000002</v>
      </c>
      <c r="L391" s="494">
        <v>251.9</v>
      </c>
      <c r="M391" s="494">
        <v>4.0890000000000004</v>
      </c>
    </row>
    <row r="392" spans="1:13">
      <c r="A392" s="254">
        <v>382</v>
      </c>
      <c r="B392" s="497" t="s">
        <v>470</v>
      </c>
      <c r="C392" s="494">
        <v>71.75</v>
      </c>
      <c r="D392" s="495">
        <v>72.850000000000009</v>
      </c>
      <c r="E392" s="495">
        <v>69.950000000000017</v>
      </c>
      <c r="F392" s="495">
        <v>68.150000000000006</v>
      </c>
      <c r="G392" s="495">
        <v>65.250000000000014</v>
      </c>
      <c r="H392" s="495">
        <v>74.65000000000002</v>
      </c>
      <c r="I392" s="495">
        <v>77.550000000000026</v>
      </c>
      <c r="J392" s="495">
        <v>79.350000000000023</v>
      </c>
      <c r="K392" s="494">
        <v>75.75</v>
      </c>
      <c r="L392" s="494">
        <v>71.05</v>
      </c>
      <c r="M392" s="494">
        <v>42.859090000000002</v>
      </c>
    </row>
    <row r="393" spans="1:13">
      <c r="A393" s="254">
        <v>383</v>
      </c>
      <c r="B393" s="497" t="s">
        <v>471</v>
      </c>
      <c r="C393" s="494">
        <v>1998.1</v>
      </c>
      <c r="D393" s="495">
        <v>2036.7666666666664</v>
      </c>
      <c r="E393" s="495">
        <v>1928.583333333333</v>
      </c>
      <c r="F393" s="495">
        <v>1859.0666666666666</v>
      </c>
      <c r="G393" s="495">
        <v>1750.8833333333332</v>
      </c>
      <c r="H393" s="495">
        <v>2106.2833333333328</v>
      </c>
      <c r="I393" s="495">
        <v>2214.4666666666662</v>
      </c>
      <c r="J393" s="495">
        <v>2283.9833333333327</v>
      </c>
      <c r="K393" s="494">
        <v>2144.9499999999998</v>
      </c>
      <c r="L393" s="494">
        <v>1967.25</v>
      </c>
      <c r="M393" s="494">
        <v>0.66493999999999998</v>
      </c>
    </row>
    <row r="394" spans="1:13">
      <c r="A394" s="254">
        <v>384</v>
      </c>
      <c r="B394" s="497" t="s">
        <v>472</v>
      </c>
      <c r="C394" s="494">
        <v>334.05</v>
      </c>
      <c r="D394" s="495">
        <v>337.61666666666667</v>
      </c>
      <c r="E394" s="495">
        <v>323.53333333333336</v>
      </c>
      <c r="F394" s="495">
        <v>313.01666666666671</v>
      </c>
      <c r="G394" s="495">
        <v>298.93333333333339</v>
      </c>
      <c r="H394" s="495">
        <v>348.13333333333333</v>
      </c>
      <c r="I394" s="495">
        <v>362.21666666666658</v>
      </c>
      <c r="J394" s="495">
        <v>372.73333333333329</v>
      </c>
      <c r="K394" s="494">
        <v>351.7</v>
      </c>
      <c r="L394" s="494">
        <v>327.10000000000002</v>
      </c>
      <c r="M394" s="494">
        <v>6.8940099999999997</v>
      </c>
    </row>
    <row r="395" spans="1:13">
      <c r="A395" s="254">
        <v>385</v>
      </c>
      <c r="B395" s="497" t="s">
        <v>473</v>
      </c>
      <c r="C395" s="494">
        <v>167.35</v>
      </c>
      <c r="D395" s="495">
        <v>167.15</v>
      </c>
      <c r="E395" s="495">
        <v>158.5</v>
      </c>
      <c r="F395" s="495">
        <v>149.65</v>
      </c>
      <c r="G395" s="495">
        <v>141</v>
      </c>
      <c r="H395" s="495">
        <v>176</v>
      </c>
      <c r="I395" s="495">
        <v>184.65000000000003</v>
      </c>
      <c r="J395" s="495">
        <v>193.5</v>
      </c>
      <c r="K395" s="494">
        <v>175.8</v>
      </c>
      <c r="L395" s="494">
        <v>158.30000000000001</v>
      </c>
      <c r="M395" s="494">
        <v>3.2921</v>
      </c>
    </row>
    <row r="396" spans="1:13">
      <c r="A396" s="254">
        <v>386</v>
      </c>
      <c r="B396" s="497" t="s">
        <v>474</v>
      </c>
      <c r="C396" s="494">
        <v>891.85</v>
      </c>
      <c r="D396" s="495">
        <v>900.86666666666679</v>
      </c>
      <c r="E396" s="495">
        <v>867.03333333333353</v>
      </c>
      <c r="F396" s="495">
        <v>842.2166666666667</v>
      </c>
      <c r="G396" s="495">
        <v>808.38333333333344</v>
      </c>
      <c r="H396" s="495">
        <v>925.68333333333362</v>
      </c>
      <c r="I396" s="495">
        <v>959.51666666666688</v>
      </c>
      <c r="J396" s="495">
        <v>984.33333333333371</v>
      </c>
      <c r="K396" s="494">
        <v>934.7</v>
      </c>
      <c r="L396" s="494">
        <v>876.05</v>
      </c>
      <c r="M396" s="494">
        <v>2.6191599999999999</v>
      </c>
    </row>
    <row r="397" spans="1:13">
      <c r="A397" s="254">
        <v>387</v>
      </c>
      <c r="B397" s="497" t="s">
        <v>167</v>
      </c>
      <c r="C397" s="494">
        <v>1911.15</v>
      </c>
      <c r="D397" s="495">
        <v>1924.2666666666667</v>
      </c>
      <c r="E397" s="495">
        <v>1887.1333333333332</v>
      </c>
      <c r="F397" s="495">
        <v>1863.1166666666666</v>
      </c>
      <c r="G397" s="495">
        <v>1825.9833333333331</v>
      </c>
      <c r="H397" s="495">
        <v>1948.2833333333333</v>
      </c>
      <c r="I397" s="495">
        <v>1985.416666666667</v>
      </c>
      <c r="J397" s="495">
        <v>2009.4333333333334</v>
      </c>
      <c r="K397" s="494">
        <v>1961.4</v>
      </c>
      <c r="L397" s="494">
        <v>1900.25</v>
      </c>
      <c r="M397" s="494">
        <v>96.460310000000007</v>
      </c>
    </row>
    <row r="398" spans="1:13">
      <c r="A398" s="254">
        <v>388</v>
      </c>
      <c r="B398" s="497" t="s">
        <v>815</v>
      </c>
      <c r="C398" s="494">
        <v>890.45</v>
      </c>
      <c r="D398" s="495">
        <v>906.76666666666677</v>
      </c>
      <c r="E398" s="495">
        <v>868.68333333333351</v>
      </c>
      <c r="F398" s="495">
        <v>846.91666666666674</v>
      </c>
      <c r="G398" s="495">
        <v>808.83333333333348</v>
      </c>
      <c r="H398" s="495">
        <v>928.53333333333353</v>
      </c>
      <c r="I398" s="495">
        <v>966.61666666666679</v>
      </c>
      <c r="J398" s="495">
        <v>988.38333333333355</v>
      </c>
      <c r="K398" s="494">
        <v>944.85</v>
      </c>
      <c r="L398" s="494">
        <v>885</v>
      </c>
      <c r="M398" s="494">
        <v>25.501470000000001</v>
      </c>
    </row>
    <row r="399" spans="1:13">
      <c r="A399" s="254">
        <v>389</v>
      </c>
      <c r="B399" s="497" t="s">
        <v>274</v>
      </c>
      <c r="C399" s="494">
        <v>872.45</v>
      </c>
      <c r="D399" s="495">
        <v>882.11666666666667</v>
      </c>
      <c r="E399" s="495">
        <v>858.83333333333337</v>
      </c>
      <c r="F399" s="495">
        <v>845.2166666666667</v>
      </c>
      <c r="G399" s="495">
        <v>821.93333333333339</v>
      </c>
      <c r="H399" s="495">
        <v>895.73333333333335</v>
      </c>
      <c r="I399" s="495">
        <v>919.01666666666665</v>
      </c>
      <c r="J399" s="495">
        <v>932.63333333333333</v>
      </c>
      <c r="K399" s="494">
        <v>905.4</v>
      </c>
      <c r="L399" s="494">
        <v>868.5</v>
      </c>
      <c r="M399" s="494">
        <v>14.85108</v>
      </c>
    </row>
    <row r="400" spans="1:13">
      <c r="A400" s="254">
        <v>390</v>
      </c>
      <c r="B400" s="497" t="s">
        <v>476</v>
      </c>
      <c r="C400" s="494">
        <v>24.65</v>
      </c>
      <c r="D400" s="495">
        <v>24.766666666666666</v>
      </c>
      <c r="E400" s="495">
        <v>24.383333333333333</v>
      </c>
      <c r="F400" s="495">
        <v>24.116666666666667</v>
      </c>
      <c r="G400" s="495">
        <v>23.733333333333334</v>
      </c>
      <c r="H400" s="495">
        <v>25.033333333333331</v>
      </c>
      <c r="I400" s="495">
        <v>25.416666666666664</v>
      </c>
      <c r="J400" s="495">
        <v>25.68333333333333</v>
      </c>
      <c r="K400" s="494">
        <v>25.15</v>
      </c>
      <c r="L400" s="494">
        <v>24.5</v>
      </c>
      <c r="M400" s="494">
        <v>16.73639</v>
      </c>
    </row>
    <row r="401" spans="1:13">
      <c r="A401" s="254">
        <v>391</v>
      </c>
      <c r="B401" s="497" t="s">
        <v>477</v>
      </c>
      <c r="C401" s="494">
        <v>2148.1</v>
      </c>
      <c r="D401" s="495">
        <v>2139.8833333333332</v>
      </c>
      <c r="E401" s="495">
        <v>2099.3666666666663</v>
      </c>
      <c r="F401" s="495">
        <v>2050.6333333333332</v>
      </c>
      <c r="G401" s="495">
        <v>2010.1166666666663</v>
      </c>
      <c r="H401" s="495">
        <v>2188.6166666666663</v>
      </c>
      <c r="I401" s="495">
        <v>2229.1333333333328</v>
      </c>
      <c r="J401" s="495">
        <v>2277.8666666666663</v>
      </c>
      <c r="K401" s="494">
        <v>2180.4</v>
      </c>
      <c r="L401" s="494">
        <v>2091.15</v>
      </c>
      <c r="M401" s="494">
        <v>0.16417999999999999</v>
      </c>
    </row>
    <row r="402" spans="1:13">
      <c r="A402" s="254">
        <v>392</v>
      </c>
      <c r="B402" s="497" t="s">
        <v>172</v>
      </c>
      <c r="C402" s="494">
        <v>6122.95</v>
      </c>
      <c r="D402" s="495">
        <v>6082.6333333333341</v>
      </c>
      <c r="E402" s="495">
        <v>5945.3166666666684</v>
      </c>
      <c r="F402" s="495">
        <v>5767.6833333333343</v>
      </c>
      <c r="G402" s="495">
        <v>5630.3666666666686</v>
      </c>
      <c r="H402" s="495">
        <v>6260.2666666666682</v>
      </c>
      <c r="I402" s="495">
        <v>6397.5833333333339</v>
      </c>
      <c r="J402" s="495">
        <v>6575.2166666666681</v>
      </c>
      <c r="K402" s="494">
        <v>6219.95</v>
      </c>
      <c r="L402" s="494">
        <v>5905</v>
      </c>
      <c r="M402" s="494">
        <v>1.86751</v>
      </c>
    </row>
    <row r="403" spans="1:13">
      <c r="A403" s="254">
        <v>393</v>
      </c>
      <c r="B403" s="497" t="s">
        <v>478</v>
      </c>
      <c r="C403" s="494">
        <v>8094.2</v>
      </c>
      <c r="D403" s="495">
        <v>8141.3833333333341</v>
      </c>
      <c r="E403" s="495">
        <v>8022.8166666666675</v>
      </c>
      <c r="F403" s="495">
        <v>7951.4333333333334</v>
      </c>
      <c r="G403" s="495">
        <v>7832.8666666666668</v>
      </c>
      <c r="H403" s="495">
        <v>8212.7666666666682</v>
      </c>
      <c r="I403" s="495">
        <v>8331.3333333333358</v>
      </c>
      <c r="J403" s="495">
        <v>8402.716666666669</v>
      </c>
      <c r="K403" s="494">
        <v>8259.9500000000007</v>
      </c>
      <c r="L403" s="494">
        <v>8070</v>
      </c>
      <c r="M403" s="494">
        <v>0.47477999999999998</v>
      </c>
    </row>
    <row r="404" spans="1:13">
      <c r="A404" s="254">
        <v>394</v>
      </c>
      <c r="B404" s="497" t="s">
        <v>479</v>
      </c>
      <c r="C404" s="494">
        <v>5126.95</v>
      </c>
      <c r="D404" s="495">
        <v>5166.3833333333341</v>
      </c>
      <c r="E404" s="495">
        <v>5027.7666666666682</v>
      </c>
      <c r="F404" s="495">
        <v>4928.5833333333339</v>
      </c>
      <c r="G404" s="495">
        <v>4789.9666666666681</v>
      </c>
      <c r="H404" s="495">
        <v>5265.5666666666684</v>
      </c>
      <c r="I404" s="495">
        <v>5404.1833333333352</v>
      </c>
      <c r="J404" s="495">
        <v>5503.3666666666686</v>
      </c>
      <c r="K404" s="494">
        <v>5305</v>
      </c>
      <c r="L404" s="494">
        <v>5067.2</v>
      </c>
      <c r="M404" s="494">
        <v>0.15601000000000001</v>
      </c>
    </row>
    <row r="405" spans="1:13">
      <c r="A405" s="254">
        <v>395</v>
      </c>
      <c r="B405" s="497" t="s">
        <v>759</v>
      </c>
      <c r="C405" s="494">
        <v>89.6</v>
      </c>
      <c r="D405" s="495">
        <v>90.883333333333326</v>
      </c>
      <c r="E405" s="495">
        <v>87.166666666666657</v>
      </c>
      <c r="F405" s="495">
        <v>84.733333333333334</v>
      </c>
      <c r="G405" s="495">
        <v>81.016666666666666</v>
      </c>
      <c r="H405" s="495">
        <v>93.316666666666649</v>
      </c>
      <c r="I405" s="495">
        <v>97.033333333333317</v>
      </c>
      <c r="J405" s="495">
        <v>99.46666666666664</v>
      </c>
      <c r="K405" s="494">
        <v>94.6</v>
      </c>
      <c r="L405" s="494">
        <v>88.45</v>
      </c>
      <c r="M405" s="494">
        <v>7.0146899999999999</v>
      </c>
    </row>
    <row r="406" spans="1:13">
      <c r="A406" s="254">
        <v>396</v>
      </c>
      <c r="B406" s="497" t="s">
        <v>480</v>
      </c>
      <c r="C406" s="494">
        <v>370.85</v>
      </c>
      <c r="D406" s="495">
        <v>376.13333333333338</v>
      </c>
      <c r="E406" s="495">
        <v>363.81666666666678</v>
      </c>
      <c r="F406" s="495">
        <v>356.78333333333342</v>
      </c>
      <c r="G406" s="495">
        <v>344.46666666666681</v>
      </c>
      <c r="H406" s="495">
        <v>383.16666666666674</v>
      </c>
      <c r="I406" s="495">
        <v>395.48333333333335</v>
      </c>
      <c r="J406" s="495">
        <v>402.51666666666671</v>
      </c>
      <c r="K406" s="494">
        <v>388.45</v>
      </c>
      <c r="L406" s="494">
        <v>369.1</v>
      </c>
      <c r="M406" s="494">
        <v>1.6116699999999999</v>
      </c>
    </row>
    <row r="407" spans="1:13">
      <c r="A407" s="254">
        <v>397</v>
      </c>
      <c r="B407" s="497" t="s">
        <v>761</v>
      </c>
      <c r="C407" s="494">
        <v>245.15</v>
      </c>
      <c r="D407" s="495">
        <v>251.98333333333335</v>
      </c>
      <c r="E407" s="495">
        <v>236.9666666666667</v>
      </c>
      <c r="F407" s="495">
        <v>228.78333333333336</v>
      </c>
      <c r="G407" s="495">
        <v>213.76666666666671</v>
      </c>
      <c r="H407" s="495">
        <v>260.16666666666669</v>
      </c>
      <c r="I407" s="495">
        <v>275.18333333333334</v>
      </c>
      <c r="J407" s="495">
        <v>283.36666666666667</v>
      </c>
      <c r="K407" s="494">
        <v>267</v>
      </c>
      <c r="L407" s="494">
        <v>243.8</v>
      </c>
      <c r="M407" s="494">
        <v>10.09003</v>
      </c>
    </row>
    <row r="408" spans="1:13">
      <c r="A408" s="254">
        <v>398</v>
      </c>
      <c r="B408" s="497" t="s">
        <v>481</v>
      </c>
      <c r="C408" s="494">
        <v>1983.7</v>
      </c>
      <c r="D408" s="495">
        <v>2008.1499999999999</v>
      </c>
      <c r="E408" s="495">
        <v>1908.2999999999997</v>
      </c>
      <c r="F408" s="495">
        <v>1832.8999999999999</v>
      </c>
      <c r="G408" s="495">
        <v>1733.0499999999997</v>
      </c>
      <c r="H408" s="495">
        <v>2083.5499999999997</v>
      </c>
      <c r="I408" s="495">
        <v>2183.3999999999996</v>
      </c>
      <c r="J408" s="495">
        <v>2258.7999999999997</v>
      </c>
      <c r="K408" s="494">
        <v>2108</v>
      </c>
      <c r="L408" s="494">
        <v>1932.75</v>
      </c>
      <c r="M408" s="494">
        <v>0.12046</v>
      </c>
    </row>
    <row r="409" spans="1:13">
      <c r="A409" s="254">
        <v>399</v>
      </c>
      <c r="B409" s="497" t="s">
        <v>482</v>
      </c>
      <c r="C409" s="494">
        <v>368.3</v>
      </c>
      <c r="D409" s="495">
        <v>368.3</v>
      </c>
      <c r="E409" s="495">
        <v>354.1</v>
      </c>
      <c r="F409" s="495">
        <v>339.90000000000003</v>
      </c>
      <c r="G409" s="495">
        <v>325.70000000000005</v>
      </c>
      <c r="H409" s="495">
        <v>382.5</v>
      </c>
      <c r="I409" s="495">
        <v>396.69999999999993</v>
      </c>
      <c r="J409" s="495">
        <v>410.9</v>
      </c>
      <c r="K409" s="494">
        <v>382.5</v>
      </c>
      <c r="L409" s="494">
        <v>354.1</v>
      </c>
      <c r="M409" s="494">
        <v>3.9199700000000002</v>
      </c>
    </row>
    <row r="410" spans="1:13">
      <c r="A410" s="254">
        <v>400</v>
      </c>
      <c r="B410" s="497" t="s">
        <v>760</v>
      </c>
      <c r="C410" s="494">
        <v>101.2</v>
      </c>
      <c r="D410" s="495">
        <v>103.39999999999999</v>
      </c>
      <c r="E410" s="495">
        <v>97.799999999999983</v>
      </c>
      <c r="F410" s="495">
        <v>94.399999999999991</v>
      </c>
      <c r="G410" s="495">
        <v>88.799999999999983</v>
      </c>
      <c r="H410" s="495">
        <v>106.79999999999998</v>
      </c>
      <c r="I410" s="495">
        <v>112.39999999999998</v>
      </c>
      <c r="J410" s="495">
        <v>115.79999999999998</v>
      </c>
      <c r="K410" s="494">
        <v>109</v>
      </c>
      <c r="L410" s="494">
        <v>100</v>
      </c>
      <c r="M410" s="494">
        <v>41.585999999999999</v>
      </c>
    </row>
    <row r="411" spans="1:13">
      <c r="A411" s="254">
        <v>401</v>
      </c>
      <c r="B411" s="497" t="s">
        <v>483</v>
      </c>
      <c r="C411" s="494">
        <v>188.6</v>
      </c>
      <c r="D411" s="495">
        <v>192.33333333333334</v>
      </c>
      <c r="E411" s="495">
        <v>184.26666666666668</v>
      </c>
      <c r="F411" s="495">
        <v>179.93333333333334</v>
      </c>
      <c r="G411" s="495">
        <v>171.86666666666667</v>
      </c>
      <c r="H411" s="495">
        <v>196.66666666666669</v>
      </c>
      <c r="I411" s="495">
        <v>204.73333333333335</v>
      </c>
      <c r="J411" s="495">
        <v>209.06666666666669</v>
      </c>
      <c r="K411" s="494">
        <v>200.4</v>
      </c>
      <c r="L411" s="494">
        <v>188</v>
      </c>
      <c r="M411" s="494">
        <v>2.0869599999999999</v>
      </c>
    </row>
    <row r="412" spans="1:13">
      <c r="A412" s="254">
        <v>402</v>
      </c>
      <c r="B412" s="497" t="s">
        <v>170</v>
      </c>
      <c r="C412" s="494">
        <v>29881.05</v>
      </c>
      <c r="D412" s="495">
        <v>30378.766666666663</v>
      </c>
      <c r="E412" s="495">
        <v>29260.133333333324</v>
      </c>
      <c r="F412" s="495">
        <v>28639.21666666666</v>
      </c>
      <c r="G412" s="495">
        <v>27520.583333333321</v>
      </c>
      <c r="H412" s="495">
        <v>30999.683333333327</v>
      </c>
      <c r="I412" s="495">
        <v>32118.316666666666</v>
      </c>
      <c r="J412" s="495">
        <v>32739.23333333333</v>
      </c>
      <c r="K412" s="494">
        <v>31497.4</v>
      </c>
      <c r="L412" s="494">
        <v>29757.85</v>
      </c>
      <c r="M412" s="494">
        <v>1.1469800000000001</v>
      </c>
    </row>
    <row r="413" spans="1:13">
      <c r="A413" s="254">
        <v>403</v>
      </c>
      <c r="B413" s="497" t="s">
        <v>484</v>
      </c>
      <c r="C413" s="494">
        <v>1400.1</v>
      </c>
      <c r="D413" s="495">
        <v>1421.0333333333335</v>
      </c>
      <c r="E413" s="495">
        <v>1364.0666666666671</v>
      </c>
      <c r="F413" s="495">
        <v>1328.0333333333335</v>
      </c>
      <c r="G413" s="495">
        <v>1271.0666666666671</v>
      </c>
      <c r="H413" s="495">
        <v>1457.0666666666671</v>
      </c>
      <c r="I413" s="495">
        <v>1514.0333333333338</v>
      </c>
      <c r="J413" s="495">
        <v>1550.0666666666671</v>
      </c>
      <c r="K413" s="494">
        <v>1478</v>
      </c>
      <c r="L413" s="494">
        <v>1385</v>
      </c>
      <c r="M413" s="494">
        <v>0.28766000000000003</v>
      </c>
    </row>
    <row r="414" spans="1:13">
      <c r="A414" s="254">
        <v>404</v>
      </c>
      <c r="B414" s="497" t="s">
        <v>173</v>
      </c>
      <c r="C414" s="494">
        <v>1300.9000000000001</v>
      </c>
      <c r="D414" s="495">
        <v>1336.5833333333333</v>
      </c>
      <c r="E414" s="495">
        <v>1257.2666666666664</v>
      </c>
      <c r="F414" s="495">
        <v>1213.6333333333332</v>
      </c>
      <c r="G414" s="495">
        <v>1134.3166666666664</v>
      </c>
      <c r="H414" s="495">
        <v>1380.2166666666665</v>
      </c>
      <c r="I414" s="495">
        <v>1459.5333333333335</v>
      </c>
      <c r="J414" s="495">
        <v>1503.1666666666665</v>
      </c>
      <c r="K414" s="494">
        <v>1415.9</v>
      </c>
      <c r="L414" s="494">
        <v>1292.95</v>
      </c>
      <c r="M414" s="494">
        <v>48.579599999999999</v>
      </c>
    </row>
    <row r="415" spans="1:13">
      <c r="A415" s="254">
        <v>405</v>
      </c>
      <c r="B415" s="497" t="s">
        <v>171</v>
      </c>
      <c r="C415" s="494">
        <v>1729.75</v>
      </c>
      <c r="D415" s="495">
        <v>1761.1833333333334</v>
      </c>
      <c r="E415" s="495">
        <v>1686.3666666666668</v>
      </c>
      <c r="F415" s="495">
        <v>1642.9833333333333</v>
      </c>
      <c r="G415" s="495">
        <v>1568.1666666666667</v>
      </c>
      <c r="H415" s="495">
        <v>1804.5666666666668</v>
      </c>
      <c r="I415" s="495">
        <v>1879.3833333333334</v>
      </c>
      <c r="J415" s="495">
        <v>1922.7666666666669</v>
      </c>
      <c r="K415" s="494">
        <v>1836</v>
      </c>
      <c r="L415" s="494">
        <v>1717.8</v>
      </c>
      <c r="M415" s="494">
        <v>3.6358000000000001</v>
      </c>
    </row>
    <row r="416" spans="1:13">
      <c r="A416" s="254">
        <v>406</v>
      </c>
      <c r="B416" s="497" t="s">
        <v>485</v>
      </c>
      <c r="C416" s="494">
        <v>466.5</v>
      </c>
      <c r="D416" s="495">
        <v>478.0333333333333</v>
      </c>
      <c r="E416" s="495">
        <v>450.01666666666659</v>
      </c>
      <c r="F416" s="495">
        <v>433.5333333333333</v>
      </c>
      <c r="G416" s="495">
        <v>405.51666666666659</v>
      </c>
      <c r="H416" s="495">
        <v>494.51666666666659</v>
      </c>
      <c r="I416" s="495">
        <v>522.5333333333333</v>
      </c>
      <c r="J416" s="495">
        <v>539.01666666666665</v>
      </c>
      <c r="K416" s="494">
        <v>506.05</v>
      </c>
      <c r="L416" s="494">
        <v>461.55</v>
      </c>
      <c r="M416" s="494">
        <v>3.6622400000000002</v>
      </c>
    </row>
    <row r="417" spans="1:13">
      <c r="A417" s="254">
        <v>407</v>
      </c>
      <c r="B417" s="497" t="s">
        <v>486</v>
      </c>
      <c r="C417" s="494">
        <v>1258.8</v>
      </c>
      <c r="D417" s="495">
        <v>1284.6000000000001</v>
      </c>
      <c r="E417" s="495">
        <v>1224.2000000000003</v>
      </c>
      <c r="F417" s="495">
        <v>1189.6000000000001</v>
      </c>
      <c r="G417" s="495">
        <v>1129.2000000000003</v>
      </c>
      <c r="H417" s="495">
        <v>1319.2000000000003</v>
      </c>
      <c r="I417" s="495">
        <v>1379.6000000000004</v>
      </c>
      <c r="J417" s="495">
        <v>1414.2000000000003</v>
      </c>
      <c r="K417" s="494">
        <v>1345</v>
      </c>
      <c r="L417" s="494">
        <v>1250</v>
      </c>
      <c r="M417" s="494">
        <v>0.10892</v>
      </c>
    </row>
    <row r="418" spans="1:13">
      <c r="A418" s="254">
        <v>408</v>
      </c>
      <c r="B418" s="497" t="s">
        <v>762</v>
      </c>
      <c r="C418" s="494">
        <v>1440.1</v>
      </c>
      <c r="D418" s="495">
        <v>1457.0166666666667</v>
      </c>
      <c r="E418" s="495">
        <v>1384.0833333333333</v>
      </c>
      <c r="F418" s="495">
        <v>1328.0666666666666</v>
      </c>
      <c r="G418" s="495">
        <v>1255.1333333333332</v>
      </c>
      <c r="H418" s="495">
        <v>1513.0333333333333</v>
      </c>
      <c r="I418" s="495">
        <v>1585.9666666666667</v>
      </c>
      <c r="J418" s="495">
        <v>1641.9833333333333</v>
      </c>
      <c r="K418" s="494">
        <v>1529.95</v>
      </c>
      <c r="L418" s="494">
        <v>1401</v>
      </c>
      <c r="M418" s="494">
        <v>10.796099999999999</v>
      </c>
    </row>
    <row r="419" spans="1:13">
      <c r="A419" s="254">
        <v>409</v>
      </c>
      <c r="B419" s="497" t="s">
        <v>487</v>
      </c>
      <c r="C419" s="494">
        <v>573</v>
      </c>
      <c r="D419" s="495">
        <v>573.4</v>
      </c>
      <c r="E419" s="495">
        <v>561.84999999999991</v>
      </c>
      <c r="F419" s="495">
        <v>550.69999999999993</v>
      </c>
      <c r="G419" s="495">
        <v>539.14999999999986</v>
      </c>
      <c r="H419" s="495">
        <v>584.54999999999995</v>
      </c>
      <c r="I419" s="495">
        <v>596.09999999999991</v>
      </c>
      <c r="J419" s="495">
        <v>607.25</v>
      </c>
      <c r="K419" s="494">
        <v>584.95000000000005</v>
      </c>
      <c r="L419" s="494">
        <v>562.25</v>
      </c>
      <c r="M419" s="494">
        <v>3.86503</v>
      </c>
    </row>
    <row r="420" spans="1:13">
      <c r="A420" s="254">
        <v>410</v>
      </c>
      <c r="B420" s="497" t="s">
        <v>488</v>
      </c>
      <c r="C420" s="494">
        <v>8.1</v>
      </c>
      <c r="D420" s="495">
        <v>8.2000000000000011</v>
      </c>
      <c r="E420" s="495">
        <v>7.9000000000000021</v>
      </c>
      <c r="F420" s="495">
        <v>7.7000000000000011</v>
      </c>
      <c r="G420" s="495">
        <v>7.4000000000000021</v>
      </c>
      <c r="H420" s="495">
        <v>8.4000000000000021</v>
      </c>
      <c r="I420" s="495">
        <v>8.7000000000000028</v>
      </c>
      <c r="J420" s="495">
        <v>8.9000000000000021</v>
      </c>
      <c r="K420" s="494">
        <v>8.5</v>
      </c>
      <c r="L420" s="494">
        <v>8</v>
      </c>
      <c r="M420" s="494">
        <v>198.36260999999999</v>
      </c>
    </row>
    <row r="421" spans="1:13">
      <c r="A421" s="254">
        <v>411</v>
      </c>
      <c r="B421" s="497" t="s">
        <v>763</v>
      </c>
      <c r="C421" s="494">
        <v>66.349999999999994</v>
      </c>
      <c r="D421" s="495">
        <v>66.850000000000009</v>
      </c>
      <c r="E421" s="495">
        <v>64.700000000000017</v>
      </c>
      <c r="F421" s="495">
        <v>63.050000000000011</v>
      </c>
      <c r="G421" s="495">
        <v>60.90000000000002</v>
      </c>
      <c r="H421" s="495">
        <v>68.500000000000014</v>
      </c>
      <c r="I421" s="495">
        <v>70.65000000000002</v>
      </c>
      <c r="J421" s="495">
        <v>72.300000000000011</v>
      </c>
      <c r="K421" s="494">
        <v>69</v>
      </c>
      <c r="L421" s="494">
        <v>65.2</v>
      </c>
      <c r="M421" s="494">
        <v>41.295540000000003</v>
      </c>
    </row>
    <row r="422" spans="1:13">
      <c r="A422" s="254">
        <v>412</v>
      </c>
      <c r="B422" s="497" t="s">
        <v>489</v>
      </c>
      <c r="C422" s="494">
        <v>97.35</v>
      </c>
      <c r="D422" s="495">
        <v>97.533333333333346</v>
      </c>
      <c r="E422" s="495">
        <v>95.316666666666691</v>
      </c>
      <c r="F422" s="495">
        <v>93.283333333333346</v>
      </c>
      <c r="G422" s="495">
        <v>91.066666666666691</v>
      </c>
      <c r="H422" s="495">
        <v>99.566666666666691</v>
      </c>
      <c r="I422" s="495">
        <v>101.78333333333336</v>
      </c>
      <c r="J422" s="495">
        <v>103.81666666666669</v>
      </c>
      <c r="K422" s="494">
        <v>99.75</v>
      </c>
      <c r="L422" s="494">
        <v>95.5</v>
      </c>
      <c r="M422" s="494">
        <v>4.0091799999999997</v>
      </c>
    </row>
    <row r="423" spans="1:13">
      <c r="A423" s="254">
        <v>413</v>
      </c>
      <c r="B423" s="497" t="s">
        <v>169</v>
      </c>
      <c r="C423" s="494">
        <v>328.85</v>
      </c>
      <c r="D423" s="495">
        <v>331.8</v>
      </c>
      <c r="E423" s="495">
        <v>319.60000000000002</v>
      </c>
      <c r="F423" s="495">
        <v>310.35000000000002</v>
      </c>
      <c r="G423" s="495">
        <v>298.15000000000003</v>
      </c>
      <c r="H423" s="495">
        <v>341.05</v>
      </c>
      <c r="I423" s="495">
        <v>353.24999999999994</v>
      </c>
      <c r="J423" s="495">
        <v>362.5</v>
      </c>
      <c r="K423" s="494">
        <v>344</v>
      </c>
      <c r="L423" s="494">
        <v>322.55</v>
      </c>
      <c r="M423" s="494">
        <v>755.01712999999995</v>
      </c>
    </row>
    <row r="424" spans="1:13">
      <c r="A424" s="254">
        <v>414</v>
      </c>
      <c r="B424" s="497" t="s">
        <v>168</v>
      </c>
      <c r="C424" s="494">
        <v>84.7</v>
      </c>
      <c r="D424" s="495">
        <v>86.7</v>
      </c>
      <c r="E424" s="495">
        <v>81.45</v>
      </c>
      <c r="F424" s="495">
        <v>78.2</v>
      </c>
      <c r="G424" s="495">
        <v>72.95</v>
      </c>
      <c r="H424" s="495">
        <v>89.95</v>
      </c>
      <c r="I424" s="495">
        <v>95.2</v>
      </c>
      <c r="J424" s="495">
        <v>98.45</v>
      </c>
      <c r="K424" s="494">
        <v>91.95</v>
      </c>
      <c r="L424" s="494">
        <v>83.45</v>
      </c>
      <c r="M424" s="494">
        <v>970.82396000000006</v>
      </c>
    </row>
    <row r="425" spans="1:13">
      <c r="A425" s="254">
        <v>415</v>
      </c>
      <c r="B425" s="497" t="s">
        <v>766</v>
      </c>
      <c r="C425" s="494">
        <v>302.55</v>
      </c>
      <c r="D425" s="495">
        <v>304.0333333333333</v>
      </c>
      <c r="E425" s="495">
        <v>290.06666666666661</v>
      </c>
      <c r="F425" s="495">
        <v>277.58333333333331</v>
      </c>
      <c r="G425" s="495">
        <v>263.61666666666662</v>
      </c>
      <c r="H425" s="495">
        <v>316.51666666666659</v>
      </c>
      <c r="I425" s="495">
        <v>330.48333333333329</v>
      </c>
      <c r="J425" s="495">
        <v>342.96666666666658</v>
      </c>
      <c r="K425" s="494">
        <v>318</v>
      </c>
      <c r="L425" s="494">
        <v>291.55</v>
      </c>
      <c r="M425" s="494">
        <v>27.89321</v>
      </c>
    </row>
    <row r="426" spans="1:13">
      <c r="A426" s="254">
        <v>416</v>
      </c>
      <c r="B426" s="497" t="s">
        <v>836</v>
      </c>
      <c r="C426" s="494">
        <v>215.4</v>
      </c>
      <c r="D426" s="495">
        <v>219</v>
      </c>
      <c r="E426" s="495">
        <v>207.4</v>
      </c>
      <c r="F426" s="495">
        <v>199.4</v>
      </c>
      <c r="G426" s="495">
        <v>187.8</v>
      </c>
      <c r="H426" s="495">
        <v>227</v>
      </c>
      <c r="I426" s="495">
        <v>238.60000000000002</v>
      </c>
      <c r="J426" s="495">
        <v>246.6</v>
      </c>
      <c r="K426" s="494">
        <v>230.6</v>
      </c>
      <c r="L426" s="494">
        <v>211</v>
      </c>
      <c r="M426" s="494">
        <v>7.9167300000000003</v>
      </c>
    </row>
    <row r="427" spans="1:13">
      <c r="A427" s="254">
        <v>417</v>
      </c>
      <c r="B427" s="497" t="s">
        <v>174</v>
      </c>
      <c r="C427" s="494">
        <v>872.4</v>
      </c>
      <c r="D427" s="495">
        <v>859.44999999999993</v>
      </c>
      <c r="E427" s="495">
        <v>826.99999999999989</v>
      </c>
      <c r="F427" s="495">
        <v>781.59999999999991</v>
      </c>
      <c r="G427" s="495">
        <v>749.14999999999986</v>
      </c>
      <c r="H427" s="495">
        <v>904.84999999999991</v>
      </c>
      <c r="I427" s="495">
        <v>937.3</v>
      </c>
      <c r="J427" s="495">
        <v>982.69999999999993</v>
      </c>
      <c r="K427" s="494">
        <v>891.9</v>
      </c>
      <c r="L427" s="494">
        <v>814.05</v>
      </c>
      <c r="M427" s="494">
        <v>26.698049999999999</v>
      </c>
    </row>
    <row r="428" spans="1:13">
      <c r="A428" s="254">
        <v>418</v>
      </c>
      <c r="B428" s="497" t="s">
        <v>490</v>
      </c>
      <c r="C428" s="494">
        <v>526.29999999999995</v>
      </c>
      <c r="D428" s="495">
        <v>529.43333333333328</v>
      </c>
      <c r="E428" s="495">
        <v>516.86666666666656</v>
      </c>
      <c r="F428" s="495">
        <v>507.43333333333328</v>
      </c>
      <c r="G428" s="495">
        <v>494.86666666666656</v>
      </c>
      <c r="H428" s="495">
        <v>538.86666666666656</v>
      </c>
      <c r="I428" s="495">
        <v>551.43333333333339</v>
      </c>
      <c r="J428" s="495">
        <v>560.86666666666656</v>
      </c>
      <c r="K428" s="494">
        <v>542</v>
      </c>
      <c r="L428" s="494">
        <v>520</v>
      </c>
      <c r="M428" s="494">
        <v>2.5662199999999999</v>
      </c>
    </row>
    <row r="429" spans="1:13">
      <c r="A429" s="254">
        <v>419</v>
      </c>
      <c r="B429" s="497" t="s">
        <v>793</v>
      </c>
      <c r="C429" s="494">
        <v>279.60000000000002</v>
      </c>
      <c r="D429" s="495">
        <v>282.38333333333333</v>
      </c>
      <c r="E429" s="495">
        <v>275.31666666666666</v>
      </c>
      <c r="F429" s="495">
        <v>271.03333333333336</v>
      </c>
      <c r="G429" s="495">
        <v>263.9666666666667</v>
      </c>
      <c r="H429" s="495">
        <v>286.66666666666663</v>
      </c>
      <c r="I429" s="495">
        <v>293.73333333333323</v>
      </c>
      <c r="J429" s="495">
        <v>298.01666666666659</v>
      </c>
      <c r="K429" s="494">
        <v>289.45</v>
      </c>
      <c r="L429" s="494">
        <v>278.10000000000002</v>
      </c>
      <c r="M429" s="494">
        <v>4.6344000000000003</v>
      </c>
    </row>
    <row r="430" spans="1:13">
      <c r="A430" s="254">
        <v>420</v>
      </c>
      <c r="B430" s="497" t="s">
        <v>491</v>
      </c>
      <c r="C430" s="494">
        <v>157.1</v>
      </c>
      <c r="D430" s="495">
        <v>159.91666666666666</v>
      </c>
      <c r="E430" s="495">
        <v>152.23333333333332</v>
      </c>
      <c r="F430" s="495">
        <v>147.36666666666667</v>
      </c>
      <c r="G430" s="495">
        <v>139.68333333333334</v>
      </c>
      <c r="H430" s="495">
        <v>164.7833333333333</v>
      </c>
      <c r="I430" s="495">
        <v>172.46666666666664</v>
      </c>
      <c r="J430" s="495">
        <v>177.33333333333329</v>
      </c>
      <c r="K430" s="494">
        <v>167.6</v>
      </c>
      <c r="L430" s="494">
        <v>155.05000000000001</v>
      </c>
      <c r="M430" s="494">
        <v>10.48124</v>
      </c>
    </row>
    <row r="431" spans="1:13">
      <c r="A431" s="254">
        <v>421</v>
      </c>
      <c r="B431" s="497" t="s">
        <v>175</v>
      </c>
      <c r="C431" s="494">
        <v>619.35</v>
      </c>
      <c r="D431" s="495">
        <v>626.80000000000007</v>
      </c>
      <c r="E431" s="495">
        <v>607.75000000000011</v>
      </c>
      <c r="F431" s="495">
        <v>596.15000000000009</v>
      </c>
      <c r="G431" s="495">
        <v>577.10000000000014</v>
      </c>
      <c r="H431" s="495">
        <v>638.40000000000009</v>
      </c>
      <c r="I431" s="495">
        <v>657.45</v>
      </c>
      <c r="J431" s="495">
        <v>669.05000000000007</v>
      </c>
      <c r="K431" s="494">
        <v>645.85</v>
      </c>
      <c r="L431" s="494">
        <v>615.20000000000005</v>
      </c>
      <c r="M431" s="494">
        <v>152.29597000000001</v>
      </c>
    </row>
    <row r="432" spans="1:13">
      <c r="A432" s="254">
        <v>422</v>
      </c>
      <c r="B432" s="497" t="s">
        <v>176</v>
      </c>
      <c r="C432" s="494">
        <v>453.9</v>
      </c>
      <c r="D432" s="495">
        <v>463.51666666666665</v>
      </c>
      <c r="E432" s="495">
        <v>440.38333333333333</v>
      </c>
      <c r="F432" s="495">
        <v>426.86666666666667</v>
      </c>
      <c r="G432" s="495">
        <v>403.73333333333335</v>
      </c>
      <c r="H432" s="495">
        <v>477.0333333333333</v>
      </c>
      <c r="I432" s="495">
        <v>500.16666666666663</v>
      </c>
      <c r="J432" s="495">
        <v>513.68333333333328</v>
      </c>
      <c r="K432" s="494">
        <v>486.65</v>
      </c>
      <c r="L432" s="494">
        <v>450</v>
      </c>
      <c r="M432" s="494">
        <v>29.475439999999999</v>
      </c>
    </row>
    <row r="433" spans="1:13">
      <c r="A433" s="254">
        <v>423</v>
      </c>
      <c r="B433" s="497" t="s">
        <v>492</v>
      </c>
      <c r="C433" s="494">
        <v>2437.1</v>
      </c>
      <c r="D433" s="495">
        <v>2451.2000000000003</v>
      </c>
      <c r="E433" s="495">
        <v>2392.4000000000005</v>
      </c>
      <c r="F433" s="495">
        <v>2347.7000000000003</v>
      </c>
      <c r="G433" s="495">
        <v>2288.9000000000005</v>
      </c>
      <c r="H433" s="495">
        <v>2495.9000000000005</v>
      </c>
      <c r="I433" s="495">
        <v>2554.7000000000007</v>
      </c>
      <c r="J433" s="495">
        <v>2599.4000000000005</v>
      </c>
      <c r="K433" s="494">
        <v>2510</v>
      </c>
      <c r="L433" s="494">
        <v>2406.5</v>
      </c>
      <c r="M433" s="494">
        <v>0.27729999999999999</v>
      </c>
    </row>
    <row r="434" spans="1:13">
      <c r="A434" s="254">
        <v>424</v>
      </c>
      <c r="B434" s="497" t="s">
        <v>493</v>
      </c>
      <c r="C434" s="494">
        <v>697.35</v>
      </c>
      <c r="D434" s="495">
        <v>700.13333333333321</v>
      </c>
      <c r="E434" s="495">
        <v>677.26666666666642</v>
      </c>
      <c r="F434" s="495">
        <v>657.18333333333317</v>
      </c>
      <c r="G434" s="495">
        <v>634.31666666666638</v>
      </c>
      <c r="H434" s="495">
        <v>720.21666666666647</v>
      </c>
      <c r="I434" s="495">
        <v>743.08333333333326</v>
      </c>
      <c r="J434" s="495">
        <v>763.16666666666652</v>
      </c>
      <c r="K434" s="494">
        <v>723</v>
      </c>
      <c r="L434" s="494">
        <v>680.05</v>
      </c>
      <c r="M434" s="494">
        <v>0.95559000000000005</v>
      </c>
    </row>
    <row r="435" spans="1:13">
      <c r="A435" s="254">
        <v>425</v>
      </c>
      <c r="B435" s="497" t="s">
        <v>494</v>
      </c>
      <c r="C435" s="494">
        <v>271.35000000000002</v>
      </c>
      <c r="D435" s="495">
        <v>273.86666666666667</v>
      </c>
      <c r="E435" s="495">
        <v>264.88333333333333</v>
      </c>
      <c r="F435" s="495">
        <v>258.41666666666663</v>
      </c>
      <c r="G435" s="495">
        <v>249.43333333333328</v>
      </c>
      <c r="H435" s="495">
        <v>280.33333333333337</v>
      </c>
      <c r="I435" s="495">
        <v>289.31666666666672</v>
      </c>
      <c r="J435" s="495">
        <v>295.78333333333342</v>
      </c>
      <c r="K435" s="494">
        <v>282.85000000000002</v>
      </c>
      <c r="L435" s="494">
        <v>267.39999999999998</v>
      </c>
      <c r="M435" s="494">
        <v>3.1106500000000001</v>
      </c>
    </row>
    <row r="436" spans="1:13">
      <c r="A436" s="254">
        <v>426</v>
      </c>
      <c r="B436" s="497" t="s">
        <v>495</v>
      </c>
      <c r="C436" s="494">
        <v>271.60000000000002</v>
      </c>
      <c r="D436" s="495">
        <v>273.76666666666665</v>
      </c>
      <c r="E436" s="495">
        <v>265.83333333333331</v>
      </c>
      <c r="F436" s="495">
        <v>260.06666666666666</v>
      </c>
      <c r="G436" s="495">
        <v>252.13333333333333</v>
      </c>
      <c r="H436" s="495">
        <v>279.5333333333333</v>
      </c>
      <c r="I436" s="495">
        <v>287.4666666666667</v>
      </c>
      <c r="J436" s="495">
        <v>293.23333333333329</v>
      </c>
      <c r="K436" s="494">
        <v>281.7</v>
      </c>
      <c r="L436" s="494">
        <v>268</v>
      </c>
      <c r="M436" s="494">
        <v>2.94306</v>
      </c>
    </row>
    <row r="437" spans="1:13">
      <c r="A437" s="254">
        <v>427</v>
      </c>
      <c r="B437" s="497" t="s">
        <v>496</v>
      </c>
      <c r="C437" s="494">
        <v>1971.1</v>
      </c>
      <c r="D437" s="495">
        <v>1973.9333333333334</v>
      </c>
      <c r="E437" s="495">
        <v>1940.9166666666667</v>
      </c>
      <c r="F437" s="495">
        <v>1910.7333333333333</v>
      </c>
      <c r="G437" s="495">
        <v>1877.7166666666667</v>
      </c>
      <c r="H437" s="495">
        <v>2004.1166666666668</v>
      </c>
      <c r="I437" s="495">
        <v>2037.1333333333332</v>
      </c>
      <c r="J437" s="495">
        <v>2067.3166666666666</v>
      </c>
      <c r="K437" s="494">
        <v>2006.95</v>
      </c>
      <c r="L437" s="494">
        <v>1943.75</v>
      </c>
      <c r="M437" s="494">
        <v>0.56128</v>
      </c>
    </row>
    <row r="438" spans="1:13">
      <c r="A438" s="254">
        <v>428</v>
      </c>
      <c r="B438" s="497" t="s">
        <v>764</v>
      </c>
      <c r="C438" s="494">
        <v>484.95</v>
      </c>
      <c r="D438" s="495">
        <v>501.15000000000003</v>
      </c>
      <c r="E438" s="495">
        <v>463.80000000000007</v>
      </c>
      <c r="F438" s="495">
        <v>442.65000000000003</v>
      </c>
      <c r="G438" s="495">
        <v>405.30000000000007</v>
      </c>
      <c r="H438" s="495">
        <v>522.30000000000007</v>
      </c>
      <c r="I438" s="495">
        <v>559.65000000000009</v>
      </c>
      <c r="J438" s="495">
        <v>580.80000000000007</v>
      </c>
      <c r="K438" s="494">
        <v>538.5</v>
      </c>
      <c r="L438" s="494">
        <v>480</v>
      </c>
      <c r="M438" s="494">
        <v>3.8691</v>
      </c>
    </row>
    <row r="439" spans="1:13">
      <c r="A439" s="254">
        <v>429</v>
      </c>
      <c r="B439" s="497" t="s">
        <v>814</v>
      </c>
      <c r="C439" s="494">
        <v>480.55</v>
      </c>
      <c r="D439" s="495">
        <v>493.16666666666669</v>
      </c>
      <c r="E439" s="495">
        <v>466.33333333333337</v>
      </c>
      <c r="F439" s="495">
        <v>452.11666666666667</v>
      </c>
      <c r="G439" s="495">
        <v>425.28333333333336</v>
      </c>
      <c r="H439" s="495">
        <v>507.38333333333338</v>
      </c>
      <c r="I439" s="495">
        <v>534.2166666666667</v>
      </c>
      <c r="J439" s="495">
        <v>548.43333333333339</v>
      </c>
      <c r="K439" s="494">
        <v>520</v>
      </c>
      <c r="L439" s="494">
        <v>478.95</v>
      </c>
      <c r="M439" s="494">
        <v>3.9235899999999999</v>
      </c>
    </row>
    <row r="440" spans="1:13">
      <c r="A440" s="254">
        <v>430</v>
      </c>
      <c r="B440" s="497" t="s">
        <v>497</v>
      </c>
      <c r="C440" s="494">
        <v>4.7</v>
      </c>
      <c r="D440" s="495">
        <v>4.7666666666666666</v>
      </c>
      <c r="E440" s="495">
        <v>4.5333333333333332</v>
      </c>
      <c r="F440" s="495">
        <v>4.3666666666666663</v>
      </c>
      <c r="G440" s="495">
        <v>4.1333333333333329</v>
      </c>
      <c r="H440" s="495">
        <v>4.9333333333333336</v>
      </c>
      <c r="I440" s="495">
        <v>5.1666666666666661</v>
      </c>
      <c r="J440" s="495">
        <v>5.3333333333333339</v>
      </c>
      <c r="K440" s="494">
        <v>5</v>
      </c>
      <c r="L440" s="494">
        <v>4.5999999999999996</v>
      </c>
      <c r="M440" s="494">
        <v>233.58282</v>
      </c>
    </row>
    <row r="441" spans="1:13">
      <c r="A441" s="254">
        <v>431</v>
      </c>
      <c r="B441" s="497" t="s">
        <v>498</v>
      </c>
      <c r="C441" s="494">
        <v>130.94999999999999</v>
      </c>
      <c r="D441" s="495">
        <v>132.1</v>
      </c>
      <c r="E441" s="495">
        <v>126.69999999999999</v>
      </c>
      <c r="F441" s="495">
        <v>122.44999999999999</v>
      </c>
      <c r="G441" s="495">
        <v>117.04999999999998</v>
      </c>
      <c r="H441" s="495">
        <v>136.35</v>
      </c>
      <c r="I441" s="495">
        <v>141.75000000000003</v>
      </c>
      <c r="J441" s="495">
        <v>146</v>
      </c>
      <c r="K441" s="494">
        <v>137.5</v>
      </c>
      <c r="L441" s="494">
        <v>127.85</v>
      </c>
      <c r="M441" s="494">
        <v>1.73654</v>
      </c>
    </row>
    <row r="442" spans="1:13">
      <c r="A442" s="254">
        <v>432</v>
      </c>
      <c r="B442" s="497" t="s">
        <v>765</v>
      </c>
      <c r="C442" s="494">
        <v>1326.15</v>
      </c>
      <c r="D442" s="495">
        <v>1327.2666666666667</v>
      </c>
      <c r="E442" s="495">
        <v>1304.5333333333333</v>
      </c>
      <c r="F442" s="495">
        <v>1282.9166666666667</v>
      </c>
      <c r="G442" s="495">
        <v>1260.1833333333334</v>
      </c>
      <c r="H442" s="495">
        <v>1348.8833333333332</v>
      </c>
      <c r="I442" s="495">
        <v>1371.6166666666663</v>
      </c>
      <c r="J442" s="495">
        <v>1393.2333333333331</v>
      </c>
      <c r="K442" s="494">
        <v>1350</v>
      </c>
      <c r="L442" s="494">
        <v>1305.6500000000001</v>
      </c>
      <c r="M442" s="494">
        <v>0.15676000000000001</v>
      </c>
    </row>
    <row r="443" spans="1:13">
      <c r="A443" s="254">
        <v>433</v>
      </c>
      <c r="B443" s="497" t="s">
        <v>499</v>
      </c>
      <c r="C443" s="494">
        <v>1177.05</v>
      </c>
      <c r="D443" s="495">
        <v>1209.9166666666667</v>
      </c>
      <c r="E443" s="495">
        <v>1129.8333333333335</v>
      </c>
      <c r="F443" s="495">
        <v>1082.6166666666668</v>
      </c>
      <c r="G443" s="495">
        <v>1002.5333333333335</v>
      </c>
      <c r="H443" s="495">
        <v>1257.1333333333334</v>
      </c>
      <c r="I443" s="495">
        <v>1337.2166666666669</v>
      </c>
      <c r="J443" s="495">
        <v>1384.4333333333334</v>
      </c>
      <c r="K443" s="494">
        <v>1290</v>
      </c>
      <c r="L443" s="494">
        <v>1162.7</v>
      </c>
      <c r="M443" s="494">
        <v>0.96372000000000002</v>
      </c>
    </row>
    <row r="444" spans="1:13">
      <c r="A444" s="254">
        <v>434</v>
      </c>
      <c r="B444" s="497" t="s">
        <v>275</v>
      </c>
      <c r="C444" s="494">
        <v>550.35</v>
      </c>
      <c r="D444" s="495">
        <v>551.56666666666672</v>
      </c>
      <c r="E444" s="495">
        <v>540.98333333333346</v>
      </c>
      <c r="F444" s="495">
        <v>531.61666666666679</v>
      </c>
      <c r="G444" s="495">
        <v>521.03333333333353</v>
      </c>
      <c r="H444" s="495">
        <v>560.93333333333339</v>
      </c>
      <c r="I444" s="495">
        <v>571.51666666666665</v>
      </c>
      <c r="J444" s="495">
        <v>580.88333333333333</v>
      </c>
      <c r="K444" s="494">
        <v>562.15</v>
      </c>
      <c r="L444" s="494">
        <v>542.20000000000005</v>
      </c>
      <c r="M444" s="494">
        <v>4.1014999999999997</v>
      </c>
    </row>
    <row r="445" spans="1:13">
      <c r="A445" s="254">
        <v>435</v>
      </c>
      <c r="B445" s="497" t="s">
        <v>500</v>
      </c>
      <c r="C445" s="494">
        <v>842.8</v>
      </c>
      <c r="D445" s="495">
        <v>850.2833333333333</v>
      </c>
      <c r="E445" s="495">
        <v>829.56666666666661</v>
      </c>
      <c r="F445" s="495">
        <v>816.33333333333326</v>
      </c>
      <c r="G445" s="495">
        <v>795.61666666666656</v>
      </c>
      <c r="H445" s="495">
        <v>863.51666666666665</v>
      </c>
      <c r="I445" s="495">
        <v>884.23333333333335</v>
      </c>
      <c r="J445" s="495">
        <v>897.4666666666667</v>
      </c>
      <c r="K445" s="494">
        <v>871</v>
      </c>
      <c r="L445" s="494">
        <v>837.05</v>
      </c>
      <c r="M445" s="494">
        <v>0.24092</v>
      </c>
    </row>
    <row r="446" spans="1:13">
      <c r="A446" s="254">
        <v>436</v>
      </c>
      <c r="B446" s="497" t="s">
        <v>501</v>
      </c>
      <c r="C446" s="494">
        <v>480</v>
      </c>
      <c r="D446" s="495">
        <v>481.81666666666666</v>
      </c>
      <c r="E446" s="495">
        <v>468.63333333333333</v>
      </c>
      <c r="F446" s="495">
        <v>457.26666666666665</v>
      </c>
      <c r="G446" s="495">
        <v>444.08333333333331</v>
      </c>
      <c r="H446" s="495">
        <v>493.18333333333334</v>
      </c>
      <c r="I446" s="495">
        <v>506.36666666666662</v>
      </c>
      <c r="J446" s="495">
        <v>517.73333333333335</v>
      </c>
      <c r="K446" s="494">
        <v>495</v>
      </c>
      <c r="L446" s="494">
        <v>470.45</v>
      </c>
      <c r="M446" s="494">
        <v>0.56238999999999995</v>
      </c>
    </row>
    <row r="447" spans="1:13">
      <c r="A447" s="254">
        <v>437</v>
      </c>
      <c r="B447" s="497" t="s">
        <v>502</v>
      </c>
      <c r="C447" s="494">
        <v>7314.05</v>
      </c>
      <c r="D447" s="495">
        <v>7342.166666666667</v>
      </c>
      <c r="E447" s="495">
        <v>7245.4333333333343</v>
      </c>
      <c r="F447" s="495">
        <v>7176.8166666666675</v>
      </c>
      <c r="G447" s="495">
        <v>7080.0833333333348</v>
      </c>
      <c r="H447" s="495">
        <v>7410.7833333333338</v>
      </c>
      <c r="I447" s="495">
        <v>7507.5166666666655</v>
      </c>
      <c r="J447" s="495">
        <v>7576.1333333333332</v>
      </c>
      <c r="K447" s="494">
        <v>7438.9</v>
      </c>
      <c r="L447" s="494">
        <v>7273.55</v>
      </c>
      <c r="M447" s="494">
        <v>0.33554</v>
      </c>
    </row>
    <row r="448" spans="1:13">
      <c r="A448" s="254">
        <v>438</v>
      </c>
      <c r="B448" s="497" t="s">
        <v>503</v>
      </c>
      <c r="C448" s="494">
        <v>268.35000000000002</v>
      </c>
      <c r="D448" s="495">
        <v>274.90000000000003</v>
      </c>
      <c r="E448" s="495">
        <v>258.55000000000007</v>
      </c>
      <c r="F448" s="495">
        <v>248.75000000000006</v>
      </c>
      <c r="G448" s="495">
        <v>232.40000000000009</v>
      </c>
      <c r="H448" s="495">
        <v>284.70000000000005</v>
      </c>
      <c r="I448" s="495">
        <v>301.05000000000007</v>
      </c>
      <c r="J448" s="495">
        <v>310.85000000000002</v>
      </c>
      <c r="K448" s="494">
        <v>291.25</v>
      </c>
      <c r="L448" s="494">
        <v>265.10000000000002</v>
      </c>
      <c r="M448" s="494">
        <v>0.83996999999999999</v>
      </c>
    </row>
    <row r="449" spans="1:13">
      <c r="A449" s="254">
        <v>439</v>
      </c>
      <c r="B449" s="497" t="s">
        <v>504</v>
      </c>
      <c r="C449" s="494">
        <v>26.55</v>
      </c>
      <c r="D449" s="495">
        <v>27.05</v>
      </c>
      <c r="E449" s="495">
        <v>25.75</v>
      </c>
      <c r="F449" s="495">
        <v>24.95</v>
      </c>
      <c r="G449" s="495">
        <v>23.65</v>
      </c>
      <c r="H449" s="495">
        <v>27.85</v>
      </c>
      <c r="I449" s="495">
        <v>29.150000000000006</v>
      </c>
      <c r="J449" s="495">
        <v>29.950000000000003</v>
      </c>
      <c r="K449" s="494">
        <v>28.35</v>
      </c>
      <c r="L449" s="494">
        <v>26.25</v>
      </c>
      <c r="M449" s="494">
        <v>88.354820000000004</v>
      </c>
    </row>
    <row r="450" spans="1:13">
      <c r="A450" s="254">
        <v>440</v>
      </c>
      <c r="B450" s="497" t="s">
        <v>188</v>
      </c>
      <c r="C450" s="494">
        <v>538.9</v>
      </c>
      <c r="D450" s="495">
        <v>543.79999999999995</v>
      </c>
      <c r="E450" s="495">
        <v>527.79999999999995</v>
      </c>
      <c r="F450" s="495">
        <v>516.70000000000005</v>
      </c>
      <c r="G450" s="495">
        <v>500.70000000000005</v>
      </c>
      <c r="H450" s="495">
        <v>554.89999999999986</v>
      </c>
      <c r="I450" s="495">
        <v>570.89999999999986</v>
      </c>
      <c r="J450" s="495">
        <v>581.99999999999977</v>
      </c>
      <c r="K450" s="494">
        <v>559.79999999999995</v>
      </c>
      <c r="L450" s="494">
        <v>532.70000000000005</v>
      </c>
      <c r="M450" s="494">
        <v>10.666079999999999</v>
      </c>
    </row>
    <row r="451" spans="1:13">
      <c r="A451" s="254">
        <v>441</v>
      </c>
      <c r="B451" s="497" t="s">
        <v>767</v>
      </c>
      <c r="C451" s="494">
        <v>14445.35</v>
      </c>
      <c r="D451" s="495">
        <v>14501.033333333333</v>
      </c>
      <c r="E451" s="495">
        <v>14164.316666666666</v>
      </c>
      <c r="F451" s="495">
        <v>13883.283333333333</v>
      </c>
      <c r="G451" s="495">
        <v>13546.566666666666</v>
      </c>
      <c r="H451" s="495">
        <v>14782.066666666666</v>
      </c>
      <c r="I451" s="495">
        <v>15118.783333333333</v>
      </c>
      <c r="J451" s="495">
        <v>15399.816666666666</v>
      </c>
      <c r="K451" s="494">
        <v>14837.75</v>
      </c>
      <c r="L451" s="494">
        <v>14220</v>
      </c>
      <c r="M451" s="494">
        <v>1.694E-2</v>
      </c>
    </row>
    <row r="452" spans="1:13">
      <c r="A452" s="254">
        <v>442</v>
      </c>
      <c r="B452" s="497" t="s">
        <v>177</v>
      </c>
      <c r="C452" s="494">
        <v>750.3</v>
      </c>
      <c r="D452" s="495">
        <v>761.65</v>
      </c>
      <c r="E452" s="495">
        <v>733.3</v>
      </c>
      <c r="F452" s="495">
        <v>716.3</v>
      </c>
      <c r="G452" s="495">
        <v>687.94999999999993</v>
      </c>
      <c r="H452" s="495">
        <v>778.65</v>
      </c>
      <c r="I452" s="495">
        <v>807.00000000000011</v>
      </c>
      <c r="J452" s="495">
        <v>824</v>
      </c>
      <c r="K452" s="494">
        <v>790</v>
      </c>
      <c r="L452" s="494">
        <v>744.65</v>
      </c>
      <c r="M452" s="494">
        <v>61.136749999999999</v>
      </c>
    </row>
    <row r="453" spans="1:13">
      <c r="A453" s="254">
        <v>443</v>
      </c>
      <c r="B453" s="497" t="s">
        <v>768</v>
      </c>
      <c r="C453" s="494">
        <v>117.45</v>
      </c>
      <c r="D453" s="495">
        <v>118.86666666666667</v>
      </c>
      <c r="E453" s="495">
        <v>114.63333333333335</v>
      </c>
      <c r="F453" s="495">
        <v>111.81666666666668</v>
      </c>
      <c r="G453" s="495">
        <v>107.58333333333336</v>
      </c>
      <c r="H453" s="495">
        <v>121.68333333333335</v>
      </c>
      <c r="I453" s="495">
        <v>125.91666666666667</v>
      </c>
      <c r="J453" s="495">
        <v>128.73333333333335</v>
      </c>
      <c r="K453" s="494">
        <v>123.1</v>
      </c>
      <c r="L453" s="494">
        <v>116.05</v>
      </c>
      <c r="M453" s="494">
        <v>21.286819999999999</v>
      </c>
    </row>
    <row r="454" spans="1:13">
      <c r="A454" s="254">
        <v>444</v>
      </c>
      <c r="B454" s="497" t="s">
        <v>769</v>
      </c>
      <c r="C454" s="494">
        <v>1074.55</v>
      </c>
      <c r="D454" s="495">
        <v>1083.8</v>
      </c>
      <c r="E454" s="495">
        <v>1056.75</v>
      </c>
      <c r="F454" s="495">
        <v>1038.95</v>
      </c>
      <c r="G454" s="495">
        <v>1011.9000000000001</v>
      </c>
      <c r="H454" s="495">
        <v>1101.5999999999999</v>
      </c>
      <c r="I454" s="495">
        <v>1128.6499999999996</v>
      </c>
      <c r="J454" s="495">
        <v>1146.4499999999998</v>
      </c>
      <c r="K454" s="494">
        <v>1110.8499999999999</v>
      </c>
      <c r="L454" s="494">
        <v>1066</v>
      </c>
      <c r="M454" s="494">
        <v>9.3131799999999991</v>
      </c>
    </row>
    <row r="455" spans="1:13">
      <c r="A455" s="254">
        <v>445</v>
      </c>
      <c r="B455" s="497" t="s">
        <v>183</v>
      </c>
      <c r="C455" s="494">
        <v>3246.55</v>
      </c>
      <c r="D455" s="495">
        <v>3265.9499999999994</v>
      </c>
      <c r="E455" s="495">
        <v>3193.7999999999988</v>
      </c>
      <c r="F455" s="495">
        <v>3141.0499999999993</v>
      </c>
      <c r="G455" s="495">
        <v>3068.8999999999987</v>
      </c>
      <c r="H455" s="495">
        <v>3318.6999999999989</v>
      </c>
      <c r="I455" s="495">
        <v>3390.8499999999995</v>
      </c>
      <c r="J455" s="495">
        <v>3443.599999999999</v>
      </c>
      <c r="K455" s="494">
        <v>3338.1</v>
      </c>
      <c r="L455" s="494">
        <v>3213.2</v>
      </c>
      <c r="M455" s="494">
        <v>37.918280000000003</v>
      </c>
    </row>
    <row r="456" spans="1:13">
      <c r="A456" s="254">
        <v>446</v>
      </c>
      <c r="B456" s="497" t="s">
        <v>804</v>
      </c>
      <c r="C456" s="494">
        <v>655.6</v>
      </c>
      <c r="D456" s="495">
        <v>660.4</v>
      </c>
      <c r="E456" s="495">
        <v>645.19999999999993</v>
      </c>
      <c r="F456" s="495">
        <v>634.79999999999995</v>
      </c>
      <c r="G456" s="495">
        <v>619.59999999999991</v>
      </c>
      <c r="H456" s="495">
        <v>670.8</v>
      </c>
      <c r="I456" s="495">
        <v>686</v>
      </c>
      <c r="J456" s="495">
        <v>696.4</v>
      </c>
      <c r="K456" s="494">
        <v>675.6</v>
      </c>
      <c r="L456" s="494">
        <v>650</v>
      </c>
      <c r="M456" s="494">
        <v>42.01041</v>
      </c>
    </row>
    <row r="457" spans="1:13">
      <c r="A457" s="254">
        <v>447</v>
      </c>
      <c r="B457" s="497" t="s">
        <v>178</v>
      </c>
      <c r="C457" s="494">
        <v>2916.75</v>
      </c>
      <c r="D457" s="495">
        <v>2975.9166666666665</v>
      </c>
      <c r="E457" s="495">
        <v>2836.833333333333</v>
      </c>
      <c r="F457" s="495">
        <v>2756.9166666666665</v>
      </c>
      <c r="G457" s="495">
        <v>2617.833333333333</v>
      </c>
      <c r="H457" s="495">
        <v>3055.833333333333</v>
      </c>
      <c r="I457" s="495">
        <v>3194.9166666666661</v>
      </c>
      <c r="J457" s="495">
        <v>3274.833333333333</v>
      </c>
      <c r="K457" s="494">
        <v>3115</v>
      </c>
      <c r="L457" s="494">
        <v>2896</v>
      </c>
      <c r="M457" s="494">
        <v>5.3843699999999997</v>
      </c>
    </row>
    <row r="458" spans="1:13">
      <c r="A458" s="254">
        <v>448</v>
      </c>
      <c r="B458" s="497" t="s">
        <v>505</v>
      </c>
      <c r="C458" s="494">
        <v>1004.75</v>
      </c>
      <c r="D458" s="495">
        <v>1003.8666666666667</v>
      </c>
      <c r="E458" s="495">
        <v>986.18333333333339</v>
      </c>
      <c r="F458" s="495">
        <v>967.61666666666667</v>
      </c>
      <c r="G458" s="495">
        <v>949.93333333333339</v>
      </c>
      <c r="H458" s="495">
        <v>1022.4333333333334</v>
      </c>
      <c r="I458" s="495">
        <v>1040.1166666666666</v>
      </c>
      <c r="J458" s="495">
        <v>1058.6833333333334</v>
      </c>
      <c r="K458" s="494">
        <v>1021.55</v>
      </c>
      <c r="L458" s="494">
        <v>985.3</v>
      </c>
      <c r="M458" s="494">
        <v>0.40353</v>
      </c>
    </row>
    <row r="459" spans="1:13">
      <c r="A459" s="254">
        <v>449</v>
      </c>
      <c r="B459" s="497" t="s">
        <v>180</v>
      </c>
      <c r="C459" s="494">
        <v>127.15</v>
      </c>
      <c r="D459" s="495">
        <v>128.54999999999998</v>
      </c>
      <c r="E459" s="495">
        <v>122.59999999999997</v>
      </c>
      <c r="F459" s="495">
        <v>118.04999999999998</v>
      </c>
      <c r="G459" s="495">
        <v>112.09999999999997</v>
      </c>
      <c r="H459" s="495">
        <v>133.09999999999997</v>
      </c>
      <c r="I459" s="495">
        <v>139.04999999999995</v>
      </c>
      <c r="J459" s="495">
        <v>143.59999999999997</v>
      </c>
      <c r="K459" s="494">
        <v>134.5</v>
      </c>
      <c r="L459" s="494">
        <v>124</v>
      </c>
      <c r="M459" s="494">
        <v>51.742609999999999</v>
      </c>
    </row>
    <row r="460" spans="1:13">
      <c r="A460" s="254">
        <v>450</v>
      </c>
      <c r="B460" s="497" t="s">
        <v>179</v>
      </c>
      <c r="C460" s="494">
        <v>286.55</v>
      </c>
      <c r="D460" s="495">
        <v>292.43333333333334</v>
      </c>
      <c r="E460" s="495">
        <v>277.01666666666665</v>
      </c>
      <c r="F460" s="495">
        <v>267.48333333333329</v>
      </c>
      <c r="G460" s="495">
        <v>252.06666666666661</v>
      </c>
      <c r="H460" s="495">
        <v>301.9666666666667</v>
      </c>
      <c r="I460" s="495">
        <v>317.38333333333333</v>
      </c>
      <c r="J460" s="495">
        <v>326.91666666666674</v>
      </c>
      <c r="K460" s="494">
        <v>307.85000000000002</v>
      </c>
      <c r="L460" s="494">
        <v>282.89999999999998</v>
      </c>
      <c r="M460" s="494">
        <v>1053.4253799999999</v>
      </c>
    </row>
    <row r="461" spans="1:13">
      <c r="A461" s="254">
        <v>451</v>
      </c>
      <c r="B461" s="497" t="s">
        <v>181</v>
      </c>
      <c r="C461" s="494">
        <v>92.2</v>
      </c>
      <c r="D461" s="495">
        <v>94.366666666666674</v>
      </c>
      <c r="E461" s="495">
        <v>87.733333333333348</v>
      </c>
      <c r="F461" s="495">
        <v>83.26666666666668</v>
      </c>
      <c r="G461" s="495">
        <v>76.633333333333354</v>
      </c>
      <c r="H461" s="495">
        <v>98.833333333333343</v>
      </c>
      <c r="I461" s="495">
        <v>105.46666666666667</v>
      </c>
      <c r="J461" s="495">
        <v>109.93333333333334</v>
      </c>
      <c r="K461" s="494">
        <v>101</v>
      </c>
      <c r="L461" s="494">
        <v>89.9</v>
      </c>
      <c r="M461" s="494">
        <v>1258.9361699999999</v>
      </c>
    </row>
    <row r="462" spans="1:13">
      <c r="A462" s="254">
        <v>452</v>
      </c>
      <c r="B462" s="497" t="s">
        <v>770</v>
      </c>
      <c r="C462" s="494">
        <v>54.5</v>
      </c>
      <c r="D462" s="495">
        <v>55.35</v>
      </c>
      <c r="E462" s="495">
        <v>53.050000000000004</v>
      </c>
      <c r="F462" s="495">
        <v>51.6</v>
      </c>
      <c r="G462" s="495">
        <v>49.300000000000004</v>
      </c>
      <c r="H462" s="495">
        <v>56.800000000000004</v>
      </c>
      <c r="I462" s="495">
        <v>59.1</v>
      </c>
      <c r="J462" s="495">
        <v>60.550000000000004</v>
      </c>
      <c r="K462" s="494">
        <v>57.65</v>
      </c>
      <c r="L462" s="494">
        <v>53.9</v>
      </c>
      <c r="M462" s="494">
        <v>138.76415</v>
      </c>
    </row>
    <row r="463" spans="1:13">
      <c r="A463" s="254">
        <v>453</v>
      </c>
      <c r="B463" s="497" t="s">
        <v>182</v>
      </c>
      <c r="C463" s="494">
        <v>851.55</v>
      </c>
      <c r="D463" s="495">
        <v>862.69999999999993</v>
      </c>
      <c r="E463" s="495">
        <v>832.19999999999982</v>
      </c>
      <c r="F463" s="495">
        <v>812.84999999999991</v>
      </c>
      <c r="G463" s="495">
        <v>782.3499999999998</v>
      </c>
      <c r="H463" s="495">
        <v>882.04999999999984</v>
      </c>
      <c r="I463" s="495">
        <v>912.55000000000007</v>
      </c>
      <c r="J463" s="495">
        <v>931.89999999999986</v>
      </c>
      <c r="K463" s="494">
        <v>893.2</v>
      </c>
      <c r="L463" s="494">
        <v>843.35</v>
      </c>
      <c r="M463" s="494">
        <v>221.35504</v>
      </c>
    </row>
    <row r="464" spans="1:13">
      <c r="A464" s="254">
        <v>454</v>
      </c>
      <c r="B464" s="497" t="s">
        <v>506</v>
      </c>
      <c r="C464" s="494">
        <v>3349.8</v>
      </c>
      <c r="D464" s="495">
        <v>3412.9500000000003</v>
      </c>
      <c r="E464" s="495">
        <v>3225.9000000000005</v>
      </c>
      <c r="F464" s="495">
        <v>3102.0000000000005</v>
      </c>
      <c r="G464" s="495">
        <v>2914.9500000000007</v>
      </c>
      <c r="H464" s="495">
        <v>3536.8500000000004</v>
      </c>
      <c r="I464" s="495">
        <v>3723.9000000000005</v>
      </c>
      <c r="J464" s="495">
        <v>3847.8</v>
      </c>
      <c r="K464" s="494">
        <v>3600</v>
      </c>
      <c r="L464" s="494">
        <v>3289.05</v>
      </c>
      <c r="M464" s="494">
        <v>0.30284</v>
      </c>
    </row>
    <row r="465" spans="1:13">
      <c r="A465" s="254">
        <v>455</v>
      </c>
      <c r="B465" s="497" t="s">
        <v>184</v>
      </c>
      <c r="C465" s="494">
        <v>1039.8499999999999</v>
      </c>
      <c r="D465" s="495">
        <v>1038.5666666666666</v>
      </c>
      <c r="E465" s="495">
        <v>1018.0833333333333</v>
      </c>
      <c r="F465" s="495">
        <v>996.31666666666661</v>
      </c>
      <c r="G465" s="495">
        <v>975.83333333333326</v>
      </c>
      <c r="H465" s="495">
        <v>1060.3333333333333</v>
      </c>
      <c r="I465" s="495">
        <v>1080.8166666666668</v>
      </c>
      <c r="J465" s="495">
        <v>1102.5833333333333</v>
      </c>
      <c r="K465" s="494">
        <v>1059.05</v>
      </c>
      <c r="L465" s="494">
        <v>1016.8</v>
      </c>
      <c r="M465" s="494">
        <v>78.962950000000006</v>
      </c>
    </row>
    <row r="466" spans="1:13">
      <c r="A466" s="254">
        <v>456</v>
      </c>
      <c r="B466" s="497" t="s">
        <v>276</v>
      </c>
      <c r="C466" s="494">
        <v>145.75</v>
      </c>
      <c r="D466" s="495">
        <v>149.08333333333334</v>
      </c>
      <c r="E466" s="495">
        <v>141.66666666666669</v>
      </c>
      <c r="F466" s="495">
        <v>137.58333333333334</v>
      </c>
      <c r="G466" s="495">
        <v>130.16666666666669</v>
      </c>
      <c r="H466" s="495">
        <v>153.16666666666669</v>
      </c>
      <c r="I466" s="495">
        <v>160.58333333333337</v>
      </c>
      <c r="J466" s="495">
        <v>164.66666666666669</v>
      </c>
      <c r="K466" s="494">
        <v>156.5</v>
      </c>
      <c r="L466" s="494">
        <v>145</v>
      </c>
      <c r="M466" s="494">
        <v>8.4504400000000004</v>
      </c>
    </row>
    <row r="467" spans="1:13">
      <c r="A467" s="254">
        <v>457</v>
      </c>
      <c r="B467" s="497" t="s">
        <v>164</v>
      </c>
      <c r="C467" s="494">
        <v>1053.5</v>
      </c>
      <c r="D467" s="495">
        <v>1044.45</v>
      </c>
      <c r="E467" s="495">
        <v>1024.0500000000002</v>
      </c>
      <c r="F467" s="495">
        <v>994.60000000000014</v>
      </c>
      <c r="G467" s="495">
        <v>974.20000000000027</v>
      </c>
      <c r="H467" s="495">
        <v>1073.9000000000001</v>
      </c>
      <c r="I467" s="495">
        <v>1094.3000000000002</v>
      </c>
      <c r="J467" s="495">
        <v>1123.75</v>
      </c>
      <c r="K467" s="494">
        <v>1064.8499999999999</v>
      </c>
      <c r="L467" s="494">
        <v>1015</v>
      </c>
      <c r="M467" s="494">
        <v>4.8986999999999998</v>
      </c>
    </row>
    <row r="468" spans="1:13">
      <c r="A468" s="254">
        <v>458</v>
      </c>
      <c r="B468" s="497" t="s">
        <v>507</v>
      </c>
      <c r="C468" s="494">
        <v>1339.5</v>
      </c>
      <c r="D468" s="495">
        <v>1346.8500000000001</v>
      </c>
      <c r="E468" s="495">
        <v>1303.7000000000003</v>
      </c>
      <c r="F468" s="495">
        <v>1267.9000000000001</v>
      </c>
      <c r="G468" s="495">
        <v>1224.7500000000002</v>
      </c>
      <c r="H468" s="495">
        <v>1382.6500000000003</v>
      </c>
      <c r="I468" s="495">
        <v>1425.8000000000004</v>
      </c>
      <c r="J468" s="495">
        <v>1461.6000000000004</v>
      </c>
      <c r="K468" s="494">
        <v>1390</v>
      </c>
      <c r="L468" s="494">
        <v>1311.05</v>
      </c>
      <c r="M468" s="494">
        <v>0.62929000000000002</v>
      </c>
    </row>
    <row r="469" spans="1:13">
      <c r="A469" s="254">
        <v>459</v>
      </c>
      <c r="B469" s="497" t="s">
        <v>508</v>
      </c>
      <c r="C469" s="494">
        <v>1055.3</v>
      </c>
      <c r="D469" s="495">
        <v>1052.75</v>
      </c>
      <c r="E469" s="495">
        <v>1005.5</v>
      </c>
      <c r="F469" s="495">
        <v>955.7</v>
      </c>
      <c r="G469" s="495">
        <v>908.45</v>
      </c>
      <c r="H469" s="495">
        <v>1102.55</v>
      </c>
      <c r="I469" s="495">
        <v>1149.8</v>
      </c>
      <c r="J469" s="495">
        <v>1199.5999999999999</v>
      </c>
      <c r="K469" s="494">
        <v>1100</v>
      </c>
      <c r="L469" s="494">
        <v>1002.95</v>
      </c>
      <c r="M469" s="494">
        <v>15.98997</v>
      </c>
    </row>
    <row r="470" spans="1:13">
      <c r="A470" s="254">
        <v>460</v>
      </c>
      <c r="B470" s="497" t="s">
        <v>509</v>
      </c>
      <c r="C470" s="494">
        <v>1366.7</v>
      </c>
      <c r="D470" s="495">
        <v>1365.8999999999999</v>
      </c>
      <c r="E470" s="495">
        <v>1321.7999999999997</v>
      </c>
      <c r="F470" s="495">
        <v>1276.8999999999999</v>
      </c>
      <c r="G470" s="495">
        <v>1232.7999999999997</v>
      </c>
      <c r="H470" s="495">
        <v>1410.7999999999997</v>
      </c>
      <c r="I470" s="495">
        <v>1454.8999999999996</v>
      </c>
      <c r="J470" s="495">
        <v>1499.7999999999997</v>
      </c>
      <c r="K470" s="494">
        <v>1410</v>
      </c>
      <c r="L470" s="494">
        <v>1321</v>
      </c>
      <c r="M470" s="494">
        <v>0.78586</v>
      </c>
    </row>
    <row r="471" spans="1:13">
      <c r="A471" s="254">
        <v>461</v>
      </c>
      <c r="B471" s="497" t="s">
        <v>185</v>
      </c>
      <c r="C471" s="494">
        <v>1510.45</v>
      </c>
      <c r="D471" s="495">
        <v>1528.45</v>
      </c>
      <c r="E471" s="495">
        <v>1484.25</v>
      </c>
      <c r="F471" s="495">
        <v>1458.05</v>
      </c>
      <c r="G471" s="495">
        <v>1413.85</v>
      </c>
      <c r="H471" s="495">
        <v>1554.65</v>
      </c>
      <c r="I471" s="495">
        <v>1598.8500000000004</v>
      </c>
      <c r="J471" s="495">
        <v>1625.0500000000002</v>
      </c>
      <c r="K471" s="494">
        <v>1572.65</v>
      </c>
      <c r="L471" s="494">
        <v>1502.25</v>
      </c>
      <c r="M471" s="494">
        <v>18.898289999999999</v>
      </c>
    </row>
    <row r="472" spans="1:13">
      <c r="A472" s="254">
        <v>462</v>
      </c>
      <c r="B472" s="497" t="s">
        <v>186</v>
      </c>
      <c r="C472" s="494">
        <v>2555.8000000000002</v>
      </c>
      <c r="D472" s="495">
        <v>2588.8833333333332</v>
      </c>
      <c r="E472" s="495">
        <v>2495.7666666666664</v>
      </c>
      <c r="F472" s="495">
        <v>2435.7333333333331</v>
      </c>
      <c r="G472" s="495">
        <v>2342.6166666666663</v>
      </c>
      <c r="H472" s="495">
        <v>2648.9166666666665</v>
      </c>
      <c r="I472" s="495">
        <v>2742.0333333333333</v>
      </c>
      <c r="J472" s="495">
        <v>2802.0666666666666</v>
      </c>
      <c r="K472" s="494">
        <v>2682</v>
      </c>
      <c r="L472" s="494">
        <v>2528.85</v>
      </c>
      <c r="M472" s="494">
        <v>8.7336500000000008</v>
      </c>
    </row>
    <row r="473" spans="1:13">
      <c r="A473" s="254">
        <v>463</v>
      </c>
      <c r="B473" s="497" t="s">
        <v>187</v>
      </c>
      <c r="C473" s="494">
        <v>400</v>
      </c>
      <c r="D473" s="495">
        <v>403.95</v>
      </c>
      <c r="E473" s="495">
        <v>389.9</v>
      </c>
      <c r="F473" s="495">
        <v>379.8</v>
      </c>
      <c r="G473" s="495">
        <v>365.75</v>
      </c>
      <c r="H473" s="495">
        <v>414.04999999999995</v>
      </c>
      <c r="I473" s="495">
        <v>428.1</v>
      </c>
      <c r="J473" s="495">
        <v>438.19999999999993</v>
      </c>
      <c r="K473" s="494">
        <v>418</v>
      </c>
      <c r="L473" s="494">
        <v>393.85</v>
      </c>
      <c r="M473" s="494">
        <v>8.4135500000000008</v>
      </c>
    </row>
    <row r="474" spans="1:13">
      <c r="A474" s="254">
        <v>464</v>
      </c>
      <c r="B474" s="497" t="s">
        <v>510</v>
      </c>
      <c r="C474" s="494">
        <v>710.75</v>
      </c>
      <c r="D474" s="495">
        <v>706.51666666666677</v>
      </c>
      <c r="E474" s="495">
        <v>693.23333333333358</v>
      </c>
      <c r="F474" s="495">
        <v>675.71666666666681</v>
      </c>
      <c r="G474" s="495">
        <v>662.43333333333362</v>
      </c>
      <c r="H474" s="495">
        <v>724.03333333333353</v>
      </c>
      <c r="I474" s="495">
        <v>737.31666666666661</v>
      </c>
      <c r="J474" s="495">
        <v>754.83333333333348</v>
      </c>
      <c r="K474" s="494">
        <v>719.8</v>
      </c>
      <c r="L474" s="494">
        <v>689</v>
      </c>
      <c r="M474" s="494">
        <v>9.2165999999999997</v>
      </c>
    </row>
    <row r="475" spans="1:13">
      <c r="A475" s="254">
        <v>465</v>
      </c>
      <c r="B475" s="497" t="s">
        <v>511</v>
      </c>
      <c r="C475" s="494">
        <v>13.4</v>
      </c>
      <c r="D475" s="495">
        <v>13.533333333333333</v>
      </c>
      <c r="E475" s="495">
        <v>13.166666666666666</v>
      </c>
      <c r="F475" s="495">
        <v>12.933333333333334</v>
      </c>
      <c r="G475" s="495">
        <v>12.566666666666666</v>
      </c>
      <c r="H475" s="495">
        <v>13.766666666666666</v>
      </c>
      <c r="I475" s="495">
        <v>14.133333333333333</v>
      </c>
      <c r="J475" s="495">
        <v>14.366666666666665</v>
      </c>
      <c r="K475" s="494">
        <v>13.9</v>
      </c>
      <c r="L475" s="494">
        <v>13.3</v>
      </c>
      <c r="M475" s="494">
        <v>148.173</v>
      </c>
    </row>
    <row r="476" spans="1:13">
      <c r="A476" s="254">
        <v>466</v>
      </c>
      <c r="B476" s="497" t="s">
        <v>512</v>
      </c>
      <c r="C476" s="494">
        <v>1135.6500000000001</v>
      </c>
      <c r="D476" s="495">
        <v>1138.2166666666667</v>
      </c>
      <c r="E476" s="495">
        <v>1100.4333333333334</v>
      </c>
      <c r="F476" s="495">
        <v>1065.2166666666667</v>
      </c>
      <c r="G476" s="495">
        <v>1027.4333333333334</v>
      </c>
      <c r="H476" s="495">
        <v>1173.4333333333334</v>
      </c>
      <c r="I476" s="495">
        <v>1211.2166666666667</v>
      </c>
      <c r="J476" s="495">
        <v>1246.4333333333334</v>
      </c>
      <c r="K476" s="494">
        <v>1176</v>
      </c>
      <c r="L476" s="494">
        <v>1103</v>
      </c>
      <c r="M476" s="494">
        <v>0.50707000000000002</v>
      </c>
    </row>
    <row r="477" spans="1:13">
      <c r="A477" s="254">
        <v>467</v>
      </c>
      <c r="B477" s="497" t="s">
        <v>513</v>
      </c>
      <c r="C477" s="494">
        <v>11.15</v>
      </c>
      <c r="D477" s="495">
        <v>11.266666666666666</v>
      </c>
      <c r="E477" s="495">
        <v>10.883333333333331</v>
      </c>
      <c r="F477" s="495">
        <v>10.616666666666665</v>
      </c>
      <c r="G477" s="495">
        <v>10.233333333333331</v>
      </c>
      <c r="H477" s="495">
        <v>11.533333333333331</v>
      </c>
      <c r="I477" s="495">
        <v>11.916666666666664</v>
      </c>
      <c r="J477" s="495">
        <v>12.183333333333332</v>
      </c>
      <c r="K477" s="494">
        <v>11.65</v>
      </c>
      <c r="L477" s="494">
        <v>11</v>
      </c>
      <c r="M477" s="494">
        <v>110.54407999999999</v>
      </c>
    </row>
    <row r="478" spans="1:13">
      <c r="A478" s="254">
        <v>468</v>
      </c>
      <c r="B478" s="497" t="s">
        <v>514</v>
      </c>
      <c r="C478" s="494">
        <v>357.5</v>
      </c>
      <c r="D478" s="495">
        <v>363.26666666666665</v>
      </c>
      <c r="E478" s="495">
        <v>348.5333333333333</v>
      </c>
      <c r="F478" s="495">
        <v>339.56666666666666</v>
      </c>
      <c r="G478" s="495">
        <v>324.83333333333331</v>
      </c>
      <c r="H478" s="495">
        <v>372.23333333333329</v>
      </c>
      <c r="I478" s="495">
        <v>386.96666666666664</v>
      </c>
      <c r="J478" s="495">
        <v>395.93333333333328</v>
      </c>
      <c r="K478" s="494">
        <v>378</v>
      </c>
      <c r="L478" s="494">
        <v>354.3</v>
      </c>
      <c r="M478" s="494">
        <v>1.3603099999999999</v>
      </c>
    </row>
    <row r="479" spans="1:13">
      <c r="A479" s="254">
        <v>469</v>
      </c>
      <c r="B479" s="497" t="s">
        <v>193</v>
      </c>
      <c r="C479" s="494">
        <v>589.54999999999995</v>
      </c>
      <c r="D479" s="495">
        <v>599.56666666666661</v>
      </c>
      <c r="E479" s="495">
        <v>571.48333333333323</v>
      </c>
      <c r="F479" s="495">
        <v>553.41666666666663</v>
      </c>
      <c r="G479" s="495">
        <v>525.33333333333326</v>
      </c>
      <c r="H479" s="495">
        <v>617.63333333333321</v>
      </c>
      <c r="I479" s="495">
        <v>645.7166666666667</v>
      </c>
      <c r="J479" s="495">
        <v>663.78333333333319</v>
      </c>
      <c r="K479" s="494">
        <v>627.65</v>
      </c>
      <c r="L479" s="494">
        <v>581.5</v>
      </c>
      <c r="M479" s="494">
        <v>59.546439999999997</v>
      </c>
    </row>
    <row r="480" spans="1:13">
      <c r="A480" s="254">
        <v>470</v>
      </c>
      <c r="B480" s="497" t="s">
        <v>190</v>
      </c>
      <c r="C480" s="494">
        <v>201.15</v>
      </c>
      <c r="D480" s="495">
        <v>201.70000000000002</v>
      </c>
      <c r="E480" s="495">
        <v>193.45000000000005</v>
      </c>
      <c r="F480" s="495">
        <v>185.75000000000003</v>
      </c>
      <c r="G480" s="495">
        <v>177.50000000000006</v>
      </c>
      <c r="H480" s="495">
        <v>209.40000000000003</v>
      </c>
      <c r="I480" s="495">
        <v>217.64999999999998</v>
      </c>
      <c r="J480" s="495">
        <v>225.35000000000002</v>
      </c>
      <c r="K480" s="494">
        <v>209.95</v>
      </c>
      <c r="L480" s="494">
        <v>194</v>
      </c>
      <c r="M480" s="494">
        <v>8.4270200000000006</v>
      </c>
    </row>
    <row r="481" spans="1:13">
      <c r="A481" s="254">
        <v>471</v>
      </c>
      <c r="B481" s="497" t="s">
        <v>784</v>
      </c>
      <c r="C481" s="494">
        <v>29.1</v>
      </c>
      <c r="D481" s="495">
        <v>29.433333333333334</v>
      </c>
      <c r="E481" s="495">
        <v>28.666666666666668</v>
      </c>
      <c r="F481" s="495">
        <v>28.233333333333334</v>
      </c>
      <c r="G481" s="495">
        <v>27.466666666666669</v>
      </c>
      <c r="H481" s="495">
        <v>29.866666666666667</v>
      </c>
      <c r="I481" s="495">
        <v>30.633333333333333</v>
      </c>
      <c r="J481" s="495">
        <v>31.066666666666666</v>
      </c>
      <c r="K481" s="494">
        <v>30.2</v>
      </c>
      <c r="L481" s="494">
        <v>29</v>
      </c>
      <c r="M481" s="494">
        <v>26.95992</v>
      </c>
    </row>
    <row r="482" spans="1:13">
      <c r="A482" s="254">
        <v>472</v>
      </c>
      <c r="B482" s="497" t="s">
        <v>191</v>
      </c>
      <c r="C482" s="494">
        <v>6509.4</v>
      </c>
      <c r="D482" s="495">
        <v>6579.9000000000005</v>
      </c>
      <c r="E482" s="495">
        <v>6396.5000000000009</v>
      </c>
      <c r="F482" s="495">
        <v>6283.6</v>
      </c>
      <c r="G482" s="495">
        <v>6100.2000000000007</v>
      </c>
      <c r="H482" s="495">
        <v>6692.8000000000011</v>
      </c>
      <c r="I482" s="495">
        <v>6876.2000000000007</v>
      </c>
      <c r="J482" s="495">
        <v>6989.1000000000013</v>
      </c>
      <c r="K482" s="494">
        <v>6763.3</v>
      </c>
      <c r="L482" s="494">
        <v>6467</v>
      </c>
      <c r="M482" s="494">
        <v>5.85717</v>
      </c>
    </row>
    <row r="483" spans="1:13">
      <c r="A483" s="254">
        <v>473</v>
      </c>
      <c r="B483" s="497" t="s">
        <v>192</v>
      </c>
      <c r="C483" s="494">
        <v>34.4</v>
      </c>
      <c r="D483" s="495">
        <v>34.949999999999996</v>
      </c>
      <c r="E483" s="495">
        <v>33.04999999999999</v>
      </c>
      <c r="F483" s="495">
        <v>31.699999999999996</v>
      </c>
      <c r="G483" s="495">
        <v>29.79999999999999</v>
      </c>
      <c r="H483" s="495">
        <v>36.29999999999999</v>
      </c>
      <c r="I483" s="495">
        <v>38.199999999999996</v>
      </c>
      <c r="J483" s="495">
        <v>39.54999999999999</v>
      </c>
      <c r="K483" s="494">
        <v>36.85</v>
      </c>
      <c r="L483" s="494">
        <v>33.6</v>
      </c>
      <c r="M483" s="494">
        <v>125.2924</v>
      </c>
    </row>
    <row r="484" spans="1:13">
      <c r="A484" s="254">
        <v>474</v>
      </c>
      <c r="B484" s="497" t="s">
        <v>189</v>
      </c>
      <c r="C484" s="494">
        <v>1084.1500000000001</v>
      </c>
      <c r="D484" s="495">
        <v>1077.3166666666668</v>
      </c>
      <c r="E484" s="495">
        <v>1058.2333333333336</v>
      </c>
      <c r="F484" s="495">
        <v>1032.3166666666668</v>
      </c>
      <c r="G484" s="495">
        <v>1013.2333333333336</v>
      </c>
      <c r="H484" s="495">
        <v>1103.2333333333336</v>
      </c>
      <c r="I484" s="495">
        <v>1122.3166666666671</v>
      </c>
      <c r="J484" s="495">
        <v>1148.2333333333336</v>
      </c>
      <c r="K484" s="494">
        <v>1096.4000000000001</v>
      </c>
      <c r="L484" s="494">
        <v>1051.4000000000001</v>
      </c>
      <c r="M484" s="494">
        <v>8.4690700000000003</v>
      </c>
    </row>
    <row r="485" spans="1:13">
      <c r="A485" s="254">
        <v>475</v>
      </c>
      <c r="B485" s="497" t="s">
        <v>141</v>
      </c>
      <c r="C485" s="494">
        <v>515.65</v>
      </c>
      <c r="D485" s="495">
        <v>518.7166666666667</v>
      </c>
      <c r="E485" s="495">
        <v>505.03333333333342</v>
      </c>
      <c r="F485" s="495">
        <v>494.41666666666674</v>
      </c>
      <c r="G485" s="495">
        <v>480.73333333333346</v>
      </c>
      <c r="H485" s="495">
        <v>529.33333333333337</v>
      </c>
      <c r="I485" s="495">
        <v>543.01666666666677</v>
      </c>
      <c r="J485" s="495">
        <v>553.63333333333333</v>
      </c>
      <c r="K485" s="494">
        <v>532.4</v>
      </c>
      <c r="L485" s="494">
        <v>508.1</v>
      </c>
      <c r="M485" s="494">
        <v>22.01004</v>
      </c>
    </row>
    <row r="486" spans="1:13">
      <c r="A486" s="254">
        <v>476</v>
      </c>
      <c r="B486" s="497" t="s">
        <v>277</v>
      </c>
      <c r="C486" s="494">
        <v>231.6</v>
      </c>
      <c r="D486" s="495">
        <v>230.53333333333333</v>
      </c>
      <c r="E486" s="495">
        <v>222.21666666666667</v>
      </c>
      <c r="F486" s="495">
        <v>212.83333333333334</v>
      </c>
      <c r="G486" s="495">
        <v>204.51666666666668</v>
      </c>
      <c r="H486" s="495">
        <v>239.91666666666666</v>
      </c>
      <c r="I486" s="495">
        <v>248.23333333333332</v>
      </c>
      <c r="J486" s="495">
        <v>257.61666666666667</v>
      </c>
      <c r="K486" s="494">
        <v>238.85</v>
      </c>
      <c r="L486" s="494">
        <v>221.15</v>
      </c>
      <c r="M486" s="494">
        <v>7.8719799999999998</v>
      </c>
    </row>
    <row r="487" spans="1:13">
      <c r="A487" s="254">
        <v>477</v>
      </c>
      <c r="B487" s="497" t="s">
        <v>515</v>
      </c>
      <c r="C487" s="494">
        <v>2762.15</v>
      </c>
      <c r="D487" s="495">
        <v>2759.0499999999997</v>
      </c>
      <c r="E487" s="495">
        <v>2693.0999999999995</v>
      </c>
      <c r="F487" s="495">
        <v>2624.0499999999997</v>
      </c>
      <c r="G487" s="495">
        <v>2558.0999999999995</v>
      </c>
      <c r="H487" s="495">
        <v>2828.0999999999995</v>
      </c>
      <c r="I487" s="495">
        <v>2894.0499999999993</v>
      </c>
      <c r="J487" s="495">
        <v>2963.0999999999995</v>
      </c>
      <c r="K487" s="494">
        <v>2825</v>
      </c>
      <c r="L487" s="494">
        <v>2690</v>
      </c>
      <c r="M487" s="494">
        <v>0.15706999999999999</v>
      </c>
    </row>
    <row r="488" spans="1:13">
      <c r="A488" s="254">
        <v>478</v>
      </c>
      <c r="B488" s="497" t="s">
        <v>516</v>
      </c>
      <c r="C488" s="494">
        <v>337.05</v>
      </c>
      <c r="D488" s="495">
        <v>333.96666666666664</v>
      </c>
      <c r="E488" s="495">
        <v>324.98333333333329</v>
      </c>
      <c r="F488" s="495">
        <v>312.91666666666663</v>
      </c>
      <c r="G488" s="495">
        <v>303.93333333333328</v>
      </c>
      <c r="H488" s="495">
        <v>346.0333333333333</v>
      </c>
      <c r="I488" s="495">
        <v>355.01666666666665</v>
      </c>
      <c r="J488" s="495">
        <v>367.08333333333331</v>
      </c>
      <c r="K488" s="494">
        <v>342.95</v>
      </c>
      <c r="L488" s="494">
        <v>321.89999999999998</v>
      </c>
      <c r="M488" s="494">
        <v>3.7087500000000002</v>
      </c>
    </row>
    <row r="489" spans="1:13">
      <c r="A489" s="254">
        <v>479</v>
      </c>
      <c r="B489" s="497" t="s">
        <v>517</v>
      </c>
      <c r="C489" s="494">
        <v>222.9</v>
      </c>
      <c r="D489" s="495">
        <v>224.25</v>
      </c>
      <c r="E489" s="495">
        <v>218.65</v>
      </c>
      <c r="F489" s="495">
        <v>214.4</v>
      </c>
      <c r="G489" s="495">
        <v>208.8</v>
      </c>
      <c r="H489" s="495">
        <v>228.5</v>
      </c>
      <c r="I489" s="495">
        <v>234.10000000000002</v>
      </c>
      <c r="J489" s="495">
        <v>238.35</v>
      </c>
      <c r="K489" s="494">
        <v>229.85</v>
      </c>
      <c r="L489" s="494">
        <v>220</v>
      </c>
      <c r="M489" s="494">
        <v>1.3342099999999999</v>
      </c>
    </row>
    <row r="490" spans="1:13">
      <c r="A490" s="254">
        <v>480</v>
      </c>
      <c r="B490" s="497" t="s">
        <v>518</v>
      </c>
      <c r="C490" s="494">
        <v>3321.9</v>
      </c>
      <c r="D490" s="495">
        <v>3338.4833333333336</v>
      </c>
      <c r="E490" s="495">
        <v>3283.416666666667</v>
      </c>
      <c r="F490" s="495">
        <v>3244.9333333333334</v>
      </c>
      <c r="G490" s="495">
        <v>3189.8666666666668</v>
      </c>
      <c r="H490" s="495">
        <v>3376.9666666666672</v>
      </c>
      <c r="I490" s="495">
        <v>3432.0333333333338</v>
      </c>
      <c r="J490" s="495">
        <v>3470.5166666666673</v>
      </c>
      <c r="K490" s="494">
        <v>3393.55</v>
      </c>
      <c r="L490" s="494">
        <v>3300</v>
      </c>
      <c r="M490" s="494">
        <v>5.6410000000000002E-2</v>
      </c>
    </row>
    <row r="491" spans="1:13">
      <c r="A491" s="254">
        <v>481</v>
      </c>
      <c r="B491" s="497" t="s">
        <v>519</v>
      </c>
      <c r="C491" s="494">
        <v>4225.8999999999996</v>
      </c>
      <c r="D491" s="495">
        <v>4278.9000000000005</v>
      </c>
      <c r="E491" s="495">
        <v>4137.8000000000011</v>
      </c>
      <c r="F491" s="495">
        <v>4049.7000000000007</v>
      </c>
      <c r="G491" s="495">
        <v>3908.6000000000013</v>
      </c>
      <c r="H491" s="495">
        <v>4367.0000000000009</v>
      </c>
      <c r="I491" s="495">
        <v>4508.1000000000013</v>
      </c>
      <c r="J491" s="495">
        <v>4596.2000000000007</v>
      </c>
      <c r="K491" s="494">
        <v>4420</v>
      </c>
      <c r="L491" s="494">
        <v>4190.8</v>
      </c>
      <c r="M491" s="494">
        <v>0.4667</v>
      </c>
    </row>
    <row r="492" spans="1:13">
      <c r="A492" s="254">
        <v>482</v>
      </c>
      <c r="B492" s="497" t="s">
        <v>520</v>
      </c>
      <c r="C492" s="494">
        <v>62.7</v>
      </c>
      <c r="D492" s="495">
        <v>63.583333333333336</v>
      </c>
      <c r="E492" s="495">
        <v>61.816666666666677</v>
      </c>
      <c r="F492" s="495">
        <v>60.933333333333344</v>
      </c>
      <c r="G492" s="495">
        <v>59.166666666666686</v>
      </c>
      <c r="H492" s="495">
        <v>64.466666666666669</v>
      </c>
      <c r="I492" s="495">
        <v>66.233333333333334</v>
      </c>
      <c r="J492" s="495">
        <v>67.11666666666666</v>
      </c>
      <c r="K492" s="494">
        <v>65.349999999999994</v>
      </c>
      <c r="L492" s="494">
        <v>62.7</v>
      </c>
      <c r="M492" s="494">
        <v>41.561540000000001</v>
      </c>
    </row>
    <row r="493" spans="1:13">
      <c r="A493" s="254">
        <v>483</v>
      </c>
      <c r="B493" s="497" t="s">
        <v>521</v>
      </c>
      <c r="C493" s="494">
        <v>1199.5999999999999</v>
      </c>
      <c r="D493" s="495">
        <v>1211.0833333333333</v>
      </c>
      <c r="E493" s="495">
        <v>1171.5166666666664</v>
      </c>
      <c r="F493" s="495">
        <v>1143.4333333333332</v>
      </c>
      <c r="G493" s="495">
        <v>1103.8666666666663</v>
      </c>
      <c r="H493" s="495">
        <v>1239.1666666666665</v>
      </c>
      <c r="I493" s="495">
        <v>1278.7333333333336</v>
      </c>
      <c r="J493" s="495">
        <v>1306.8166666666666</v>
      </c>
      <c r="K493" s="494">
        <v>1250.6500000000001</v>
      </c>
      <c r="L493" s="494">
        <v>1183</v>
      </c>
      <c r="M493" s="494">
        <v>0.41193000000000002</v>
      </c>
    </row>
    <row r="494" spans="1:13">
      <c r="A494" s="254">
        <v>484</v>
      </c>
      <c r="B494" s="497" t="s">
        <v>278</v>
      </c>
      <c r="C494" s="494">
        <v>355.55</v>
      </c>
      <c r="D494" s="495">
        <v>360.05</v>
      </c>
      <c r="E494" s="495">
        <v>348.75</v>
      </c>
      <c r="F494" s="495">
        <v>341.95</v>
      </c>
      <c r="G494" s="495">
        <v>330.65</v>
      </c>
      <c r="H494" s="495">
        <v>366.85</v>
      </c>
      <c r="I494" s="495">
        <v>378.15000000000009</v>
      </c>
      <c r="J494" s="495">
        <v>384.95000000000005</v>
      </c>
      <c r="K494" s="494">
        <v>371.35</v>
      </c>
      <c r="L494" s="494">
        <v>353.25</v>
      </c>
      <c r="M494" s="494">
        <v>0.77200000000000002</v>
      </c>
    </row>
    <row r="495" spans="1:13">
      <c r="A495" s="254">
        <v>485</v>
      </c>
      <c r="B495" s="497" t="s">
        <v>522</v>
      </c>
      <c r="C495" s="494">
        <v>988.9</v>
      </c>
      <c r="D495" s="495">
        <v>994.73333333333323</v>
      </c>
      <c r="E495" s="495">
        <v>979.46666666666647</v>
      </c>
      <c r="F495" s="495">
        <v>970.03333333333319</v>
      </c>
      <c r="G495" s="495">
        <v>954.76666666666642</v>
      </c>
      <c r="H495" s="495">
        <v>1004.1666666666665</v>
      </c>
      <c r="I495" s="495">
        <v>1019.4333333333332</v>
      </c>
      <c r="J495" s="495">
        <v>1028.8666666666666</v>
      </c>
      <c r="K495" s="494">
        <v>1010</v>
      </c>
      <c r="L495" s="494">
        <v>985.3</v>
      </c>
      <c r="M495" s="494">
        <v>4.3015999999999996</v>
      </c>
    </row>
    <row r="496" spans="1:13">
      <c r="A496" s="254">
        <v>486</v>
      </c>
      <c r="B496" s="497" t="s">
        <v>523</v>
      </c>
      <c r="C496" s="494">
        <v>1542.3</v>
      </c>
      <c r="D496" s="495">
        <v>1555.7666666666667</v>
      </c>
      <c r="E496" s="495">
        <v>1500.5333333333333</v>
      </c>
      <c r="F496" s="495">
        <v>1458.7666666666667</v>
      </c>
      <c r="G496" s="495">
        <v>1403.5333333333333</v>
      </c>
      <c r="H496" s="495">
        <v>1597.5333333333333</v>
      </c>
      <c r="I496" s="495">
        <v>1652.7666666666664</v>
      </c>
      <c r="J496" s="495">
        <v>1694.5333333333333</v>
      </c>
      <c r="K496" s="494">
        <v>1611</v>
      </c>
      <c r="L496" s="494">
        <v>1514</v>
      </c>
      <c r="M496" s="494">
        <v>0.80015000000000003</v>
      </c>
    </row>
    <row r="497" spans="1:13">
      <c r="A497" s="254">
        <v>487</v>
      </c>
      <c r="B497" s="497" t="s">
        <v>524</v>
      </c>
      <c r="C497" s="494">
        <v>1609.3</v>
      </c>
      <c r="D497" s="495">
        <v>1593.0833333333333</v>
      </c>
      <c r="E497" s="495">
        <v>1521.2166666666665</v>
      </c>
      <c r="F497" s="495">
        <v>1433.1333333333332</v>
      </c>
      <c r="G497" s="495">
        <v>1361.2666666666664</v>
      </c>
      <c r="H497" s="495">
        <v>1681.1666666666665</v>
      </c>
      <c r="I497" s="495">
        <v>1753.0333333333333</v>
      </c>
      <c r="J497" s="495">
        <v>1841.1166666666666</v>
      </c>
      <c r="K497" s="494">
        <v>1664.95</v>
      </c>
      <c r="L497" s="494">
        <v>1505</v>
      </c>
      <c r="M497" s="494">
        <v>4.4969900000000003</v>
      </c>
    </row>
    <row r="498" spans="1:13">
      <c r="A498" s="254">
        <v>488</v>
      </c>
      <c r="B498" s="497" t="s">
        <v>118</v>
      </c>
      <c r="C498" s="494">
        <v>8.75</v>
      </c>
      <c r="D498" s="495">
        <v>8.8833333333333329</v>
      </c>
      <c r="E498" s="495">
        <v>8.466666666666665</v>
      </c>
      <c r="F498" s="495">
        <v>8.1833333333333318</v>
      </c>
      <c r="G498" s="495">
        <v>7.7666666666666639</v>
      </c>
      <c r="H498" s="495">
        <v>9.1666666666666661</v>
      </c>
      <c r="I498" s="495">
        <v>9.5833333333333339</v>
      </c>
      <c r="J498" s="495">
        <v>9.8666666666666671</v>
      </c>
      <c r="K498" s="494">
        <v>9.3000000000000007</v>
      </c>
      <c r="L498" s="494">
        <v>8.6</v>
      </c>
      <c r="M498" s="494">
        <v>2308.7174300000001</v>
      </c>
    </row>
    <row r="499" spans="1:13">
      <c r="A499" s="254">
        <v>489</v>
      </c>
      <c r="B499" s="497" t="s">
        <v>195</v>
      </c>
      <c r="C499" s="494">
        <v>950.3</v>
      </c>
      <c r="D499" s="495">
        <v>962.9666666666667</v>
      </c>
      <c r="E499" s="495">
        <v>927.93333333333339</v>
      </c>
      <c r="F499" s="495">
        <v>905.56666666666672</v>
      </c>
      <c r="G499" s="495">
        <v>870.53333333333342</v>
      </c>
      <c r="H499" s="495">
        <v>985.33333333333337</v>
      </c>
      <c r="I499" s="495">
        <v>1020.3666666666667</v>
      </c>
      <c r="J499" s="495">
        <v>1042.7333333333333</v>
      </c>
      <c r="K499" s="494">
        <v>998</v>
      </c>
      <c r="L499" s="494">
        <v>940.6</v>
      </c>
      <c r="M499" s="494">
        <v>24.900449999999999</v>
      </c>
    </row>
    <row r="500" spans="1:13">
      <c r="A500" s="254">
        <v>490</v>
      </c>
      <c r="B500" s="497" t="s">
        <v>525</v>
      </c>
      <c r="C500" s="494">
        <v>6045.1</v>
      </c>
      <c r="D500" s="495">
        <v>6091.9666666666672</v>
      </c>
      <c r="E500" s="495">
        <v>5985.1333333333341</v>
      </c>
      <c r="F500" s="495">
        <v>5925.166666666667</v>
      </c>
      <c r="G500" s="495">
        <v>5818.3333333333339</v>
      </c>
      <c r="H500" s="495">
        <v>6151.9333333333343</v>
      </c>
      <c r="I500" s="495">
        <v>6258.7666666666664</v>
      </c>
      <c r="J500" s="495">
        <v>6318.7333333333345</v>
      </c>
      <c r="K500" s="494">
        <v>6198.8</v>
      </c>
      <c r="L500" s="494">
        <v>6032</v>
      </c>
      <c r="M500" s="494">
        <v>4.2040000000000001E-2</v>
      </c>
    </row>
    <row r="501" spans="1:13">
      <c r="A501" s="254">
        <v>491</v>
      </c>
      <c r="B501" s="497" t="s">
        <v>526</v>
      </c>
      <c r="C501" s="494">
        <v>148</v>
      </c>
      <c r="D501" s="495">
        <v>150.03333333333333</v>
      </c>
      <c r="E501" s="495">
        <v>144.76666666666665</v>
      </c>
      <c r="F501" s="495">
        <v>141.53333333333333</v>
      </c>
      <c r="G501" s="495">
        <v>136.26666666666665</v>
      </c>
      <c r="H501" s="495">
        <v>153.26666666666665</v>
      </c>
      <c r="I501" s="495">
        <v>158.53333333333336</v>
      </c>
      <c r="J501" s="495">
        <v>161.76666666666665</v>
      </c>
      <c r="K501" s="494">
        <v>155.30000000000001</v>
      </c>
      <c r="L501" s="494">
        <v>146.80000000000001</v>
      </c>
      <c r="M501" s="494">
        <v>40.571379999999998</v>
      </c>
    </row>
    <row r="502" spans="1:13">
      <c r="A502" s="254">
        <v>492</v>
      </c>
      <c r="B502" s="497" t="s">
        <v>527</v>
      </c>
      <c r="C502" s="494">
        <v>77.75</v>
      </c>
      <c r="D502" s="495">
        <v>79.083333333333329</v>
      </c>
      <c r="E502" s="495">
        <v>75.566666666666663</v>
      </c>
      <c r="F502" s="495">
        <v>73.38333333333334</v>
      </c>
      <c r="G502" s="495">
        <v>69.866666666666674</v>
      </c>
      <c r="H502" s="495">
        <v>81.266666666666652</v>
      </c>
      <c r="I502" s="495">
        <v>84.783333333333331</v>
      </c>
      <c r="J502" s="495">
        <v>86.96666666666664</v>
      </c>
      <c r="K502" s="494">
        <v>82.6</v>
      </c>
      <c r="L502" s="494">
        <v>76.900000000000006</v>
      </c>
      <c r="M502" s="494">
        <v>24.60342</v>
      </c>
    </row>
    <row r="503" spans="1:13">
      <c r="A503" s="254">
        <v>493</v>
      </c>
      <c r="B503" s="497" t="s">
        <v>771</v>
      </c>
      <c r="C503" s="494">
        <v>403.9</v>
      </c>
      <c r="D503" s="495">
        <v>409.2</v>
      </c>
      <c r="E503" s="495">
        <v>394.7</v>
      </c>
      <c r="F503" s="495">
        <v>385.5</v>
      </c>
      <c r="G503" s="495">
        <v>371</v>
      </c>
      <c r="H503" s="495">
        <v>418.4</v>
      </c>
      <c r="I503" s="495">
        <v>432.9</v>
      </c>
      <c r="J503" s="495">
        <v>442.09999999999997</v>
      </c>
      <c r="K503" s="494">
        <v>423.7</v>
      </c>
      <c r="L503" s="494">
        <v>400</v>
      </c>
      <c r="M503" s="494">
        <v>2.5495399999999999</v>
      </c>
    </row>
    <row r="504" spans="1:13">
      <c r="A504" s="254">
        <v>494</v>
      </c>
      <c r="B504" s="497" t="s">
        <v>528</v>
      </c>
      <c r="C504" s="494">
        <v>2155.8000000000002</v>
      </c>
      <c r="D504" s="495">
        <v>2156.2166666666667</v>
      </c>
      <c r="E504" s="495">
        <v>2129.5333333333333</v>
      </c>
      <c r="F504" s="495">
        <v>2103.2666666666664</v>
      </c>
      <c r="G504" s="495">
        <v>2076.583333333333</v>
      </c>
      <c r="H504" s="495">
        <v>2182.4833333333336</v>
      </c>
      <c r="I504" s="495">
        <v>2209.166666666667</v>
      </c>
      <c r="J504" s="495">
        <v>2235.4333333333338</v>
      </c>
      <c r="K504" s="494">
        <v>2182.9</v>
      </c>
      <c r="L504" s="494">
        <v>2129.9499999999998</v>
      </c>
      <c r="M504" s="494">
        <v>0.60948999999999998</v>
      </c>
    </row>
    <row r="505" spans="1:13">
      <c r="A505" s="254">
        <v>495</v>
      </c>
      <c r="B505" s="497" t="s">
        <v>196</v>
      </c>
      <c r="C505" s="494">
        <v>432.6</v>
      </c>
      <c r="D505" s="495">
        <v>437.36666666666662</v>
      </c>
      <c r="E505" s="495">
        <v>424.63333333333321</v>
      </c>
      <c r="F505" s="495">
        <v>416.66666666666657</v>
      </c>
      <c r="G505" s="495">
        <v>403.93333333333317</v>
      </c>
      <c r="H505" s="495">
        <v>445.33333333333326</v>
      </c>
      <c r="I505" s="495">
        <v>458.06666666666672</v>
      </c>
      <c r="J505" s="495">
        <v>466.0333333333333</v>
      </c>
      <c r="K505" s="494">
        <v>450.1</v>
      </c>
      <c r="L505" s="494">
        <v>429.4</v>
      </c>
      <c r="M505" s="494">
        <v>150.86267000000001</v>
      </c>
    </row>
    <row r="506" spans="1:13">
      <c r="A506" s="254">
        <v>496</v>
      </c>
      <c r="B506" s="497" t="s">
        <v>529</v>
      </c>
      <c r="C506" s="494">
        <v>439.6</v>
      </c>
      <c r="D506" s="495">
        <v>449.2833333333333</v>
      </c>
      <c r="E506" s="495">
        <v>425.36666666666662</v>
      </c>
      <c r="F506" s="495">
        <v>411.13333333333333</v>
      </c>
      <c r="G506" s="495">
        <v>387.21666666666664</v>
      </c>
      <c r="H506" s="495">
        <v>463.51666666666659</v>
      </c>
      <c r="I506" s="495">
        <v>487.43333333333334</v>
      </c>
      <c r="J506" s="495">
        <v>501.66666666666657</v>
      </c>
      <c r="K506" s="494">
        <v>473.2</v>
      </c>
      <c r="L506" s="494">
        <v>435.05</v>
      </c>
      <c r="M506" s="494">
        <v>10.973409999999999</v>
      </c>
    </row>
    <row r="507" spans="1:13">
      <c r="A507" s="254">
        <v>497</v>
      </c>
      <c r="B507" s="497" t="s">
        <v>197</v>
      </c>
      <c r="C507" s="494">
        <v>14.45</v>
      </c>
      <c r="D507" s="495">
        <v>14.700000000000001</v>
      </c>
      <c r="E507" s="495">
        <v>14.150000000000002</v>
      </c>
      <c r="F507" s="495">
        <v>13.850000000000001</v>
      </c>
      <c r="G507" s="495">
        <v>13.300000000000002</v>
      </c>
      <c r="H507" s="495">
        <v>15.000000000000002</v>
      </c>
      <c r="I507" s="495">
        <v>15.550000000000002</v>
      </c>
      <c r="J507" s="495">
        <v>15.850000000000001</v>
      </c>
      <c r="K507" s="494">
        <v>15.25</v>
      </c>
      <c r="L507" s="494">
        <v>14.4</v>
      </c>
      <c r="M507" s="494">
        <v>1237.08161</v>
      </c>
    </row>
    <row r="508" spans="1:13">
      <c r="A508" s="254">
        <v>498</v>
      </c>
      <c r="B508" s="497" t="s">
        <v>198</v>
      </c>
      <c r="C508" s="494">
        <v>181.1</v>
      </c>
      <c r="D508" s="495">
        <v>186.15</v>
      </c>
      <c r="E508" s="495">
        <v>171.05</v>
      </c>
      <c r="F508" s="495">
        <v>161</v>
      </c>
      <c r="G508" s="495">
        <v>145.9</v>
      </c>
      <c r="H508" s="495">
        <v>196.20000000000002</v>
      </c>
      <c r="I508" s="495">
        <v>211.29999999999998</v>
      </c>
      <c r="J508" s="495">
        <v>221.35000000000002</v>
      </c>
      <c r="K508" s="494">
        <v>201.25</v>
      </c>
      <c r="L508" s="494">
        <v>176.1</v>
      </c>
      <c r="M508" s="494">
        <v>248.75466</v>
      </c>
    </row>
    <row r="509" spans="1:13">
      <c r="A509" s="254">
        <v>499</v>
      </c>
      <c r="B509" s="497" t="s">
        <v>530</v>
      </c>
      <c r="C509" s="494">
        <v>269.45</v>
      </c>
      <c r="D509" s="495">
        <v>271.81666666666666</v>
      </c>
      <c r="E509" s="495">
        <v>264.63333333333333</v>
      </c>
      <c r="F509" s="495">
        <v>259.81666666666666</v>
      </c>
      <c r="G509" s="495">
        <v>252.63333333333333</v>
      </c>
      <c r="H509" s="495">
        <v>276.63333333333333</v>
      </c>
      <c r="I509" s="495">
        <v>283.81666666666661</v>
      </c>
      <c r="J509" s="495">
        <v>288.63333333333333</v>
      </c>
      <c r="K509" s="494">
        <v>279</v>
      </c>
      <c r="L509" s="494">
        <v>267</v>
      </c>
      <c r="M509" s="494">
        <v>1.9899199999999999</v>
      </c>
    </row>
    <row r="510" spans="1:13">
      <c r="A510" s="254">
        <v>500</v>
      </c>
      <c r="B510" s="497" t="s">
        <v>531</v>
      </c>
      <c r="C510" s="494">
        <v>2115.1</v>
      </c>
      <c r="D510" s="495">
        <v>2103.3833333333332</v>
      </c>
      <c r="E510" s="495">
        <v>2061.7166666666662</v>
      </c>
      <c r="F510" s="495">
        <v>2008.333333333333</v>
      </c>
      <c r="G510" s="495">
        <v>1966.6666666666661</v>
      </c>
      <c r="H510" s="495">
        <v>2156.7666666666664</v>
      </c>
      <c r="I510" s="495">
        <v>2198.4333333333334</v>
      </c>
      <c r="J510" s="495">
        <v>2251.8166666666666</v>
      </c>
      <c r="K510" s="494">
        <v>2145.0500000000002</v>
      </c>
      <c r="L510" s="494">
        <v>2050</v>
      </c>
      <c r="M510" s="494">
        <v>1.3146199999999999</v>
      </c>
    </row>
    <row r="511" spans="1:13">
      <c r="A511" s="254">
        <v>501</v>
      </c>
      <c r="B511" s="497" t="s">
        <v>741</v>
      </c>
      <c r="C511" s="494">
        <v>1205</v>
      </c>
      <c r="D511" s="495">
        <v>1202.9333333333334</v>
      </c>
      <c r="E511" s="495">
        <v>1162.0666666666668</v>
      </c>
      <c r="F511" s="495">
        <v>1119.1333333333334</v>
      </c>
      <c r="G511" s="495">
        <v>1078.2666666666669</v>
      </c>
      <c r="H511" s="495">
        <v>1245.8666666666668</v>
      </c>
      <c r="I511" s="495">
        <v>1286.7333333333336</v>
      </c>
      <c r="J511" s="495">
        <v>1329.6666666666667</v>
      </c>
      <c r="K511" s="494">
        <v>1243.8</v>
      </c>
      <c r="L511" s="494">
        <v>1160</v>
      </c>
      <c r="M511" s="494">
        <v>1.03637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57"/>
      <c r="B5" s="557"/>
      <c r="C5" s="558"/>
      <c r="D5" s="558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59" t="s">
        <v>533</v>
      </c>
      <c r="C7" s="559"/>
      <c r="D7" s="248">
        <f>Main!B10</f>
        <v>44299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44298</v>
      </c>
      <c r="B10" s="253">
        <v>530233</v>
      </c>
      <c r="C10" s="254" t="s">
        <v>965</v>
      </c>
      <c r="D10" s="254" t="s">
        <v>966</v>
      </c>
      <c r="E10" s="254" t="s">
        <v>543</v>
      </c>
      <c r="F10" s="356">
        <v>67656</v>
      </c>
      <c r="G10" s="253">
        <v>80.34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44298</v>
      </c>
      <c r="B11" s="253">
        <v>500184</v>
      </c>
      <c r="C11" s="254" t="s">
        <v>383</v>
      </c>
      <c r="D11" s="254" t="s">
        <v>967</v>
      </c>
      <c r="E11" s="254" t="s">
        <v>542</v>
      </c>
      <c r="F11" s="356">
        <v>2284106</v>
      </c>
      <c r="G11" s="253">
        <v>42.37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44298</v>
      </c>
      <c r="B12" s="253">
        <v>500184</v>
      </c>
      <c r="C12" s="254" t="s">
        <v>383</v>
      </c>
      <c r="D12" s="254" t="s">
        <v>967</v>
      </c>
      <c r="E12" s="254" t="s">
        <v>543</v>
      </c>
      <c r="F12" s="356">
        <v>2149106</v>
      </c>
      <c r="G12" s="253">
        <v>42.51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44298</v>
      </c>
      <c r="B13" s="253">
        <v>500184</v>
      </c>
      <c r="C13" s="254" t="s">
        <v>383</v>
      </c>
      <c r="D13" s="254" t="s">
        <v>968</v>
      </c>
      <c r="E13" s="254" t="s">
        <v>542</v>
      </c>
      <c r="F13" s="356">
        <v>2098522</v>
      </c>
      <c r="G13" s="253">
        <v>42.49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44298</v>
      </c>
      <c r="B14" s="253">
        <v>500184</v>
      </c>
      <c r="C14" s="254" t="s">
        <v>383</v>
      </c>
      <c r="D14" s="254" t="s">
        <v>968</v>
      </c>
      <c r="E14" s="254" t="s">
        <v>543</v>
      </c>
      <c r="F14" s="356">
        <v>2166932</v>
      </c>
      <c r="G14" s="253">
        <v>42.37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44298</v>
      </c>
      <c r="B15" s="253">
        <v>500306</v>
      </c>
      <c r="C15" s="254" t="s">
        <v>969</v>
      </c>
      <c r="D15" s="254" t="s">
        <v>970</v>
      </c>
      <c r="E15" s="254" t="s">
        <v>542</v>
      </c>
      <c r="F15" s="356">
        <v>225000</v>
      </c>
      <c r="G15" s="253">
        <v>43.13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44298</v>
      </c>
      <c r="B16" s="253">
        <v>540385</v>
      </c>
      <c r="C16" s="254" t="s">
        <v>948</v>
      </c>
      <c r="D16" s="254" t="s">
        <v>949</v>
      </c>
      <c r="E16" s="254" t="s">
        <v>542</v>
      </c>
      <c r="F16" s="356">
        <v>18000</v>
      </c>
      <c r="G16" s="253">
        <v>16.7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44298</v>
      </c>
      <c r="B17" s="253">
        <v>539519</v>
      </c>
      <c r="C17" s="254" t="s">
        <v>971</v>
      </c>
      <c r="D17" s="254" t="s">
        <v>972</v>
      </c>
      <c r="E17" s="254" t="s">
        <v>542</v>
      </c>
      <c r="F17" s="356">
        <v>20000</v>
      </c>
      <c r="G17" s="253">
        <v>24.5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44298</v>
      </c>
      <c r="B18" s="253">
        <v>531157</v>
      </c>
      <c r="C18" s="254" t="s">
        <v>973</v>
      </c>
      <c r="D18" s="254" t="s">
        <v>974</v>
      </c>
      <c r="E18" s="254" t="s">
        <v>542</v>
      </c>
      <c r="F18" s="356">
        <v>166120</v>
      </c>
      <c r="G18" s="253">
        <v>6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44298</v>
      </c>
      <c r="B19" s="253">
        <v>531157</v>
      </c>
      <c r="C19" s="254" t="s">
        <v>973</v>
      </c>
      <c r="D19" s="254" t="s">
        <v>975</v>
      </c>
      <c r="E19" s="254" t="s">
        <v>543</v>
      </c>
      <c r="F19" s="356">
        <v>159791</v>
      </c>
      <c r="G19" s="253">
        <v>6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44298</v>
      </c>
      <c r="B20" s="253">
        <v>519262</v>
      </c>
      <c r="C20" s="254" t="s">
        <v>976</v>
      </c>
      <c r="D20" s="254" t="s">
        <v>977</v>
      </c>
      <c r="E20" s="254" t="s">
        <v>542</v>
      </c>
      <c r="F20" s="356">
        <v>36666</v>
      </c>
      <c r="G20" s="253">
        <v>17.5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44298</v>
      </c>
      <c r="B21" s="253">
        <v>539561</v>
      </c>
      <c r="C21" s="254" t="s">
        <v>978</v>
      </c>
      <c r="D21" s="254" t="s">
        <v>979</v>
      </c>
      <c r="E21" s="254" t="s">
        <v>542</v>
      </c>
      <c r="F21" s="356">
        <v>105250</v>
      </c>
      <c r="G21" s="253">
        <v>40.869999999999997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44298</v>
      </c>
      <c r="B22" s="253">
        <v>539561</v>
      </c>
      <c r="C22" s="254" t="s">
        <v>978</v>
      </c>
      <c r="D22" s="254" t="s">
        <v>980</v>
      </c>
      <c r="E22" s="254" t="s">
        <v>543</v>
      </c>
      <c r="F22" s="356">
        <v>105000</v>
      </c>
      <c r="G22" s="253">
        <v>40.86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44298</v>
      </c>
      <c r="B23" s="253">
        <v>540821</v>
      </c>
      <c r="C23" s="254" t="s">
        <v>981</v>
      </c>
      <c r="D23" s="254" t="s">
        <v>982</v>
      </c>
      <c r="E23" s="254" t="s">
        <v>542</v>
      </c>
      <c r="F23" s="356">
        <v>77273</v>
      </c>
      <c r="G23" s="253">
        <v>11.75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44298</v>
      </c>
      <c r="B24" s="253">
        <v>540821</v>
      </c>
      <c r="C24" s="254" t="s">
        <v>981</v>
      </c>
      <c r="D24" s="254" t="s">
        <v>983</v>
      </c>
      <c r="E24" s="254" t="s">
        <v>543</v>
      </c>
      <c r="F24" s="356">
        <v>77273</v>
      </c>
      <c r="G24" s="253">
        <v>11.75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44298</v>
      </c>
      <c r="B25" s="253">
        <v>534618</v>
      </c>
      <c r="C25" s="254" t="s">
        <v>984</v>
      </c>
      <c r="D25" s="254" t="s">
        <v>898</v>
      </c>
      <c r="E25" s="254" t="s">
        <v>542</v>
      </c>
      <c r="F25" s="356">
        <v>8</v>
      </c>
      <c r="G25" s="253">
        <v>55.04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44298</v>
      </c>
      <c r="B26" s="253">
        <v>534618</v>
      </c>
      <c r="C26" s="254" t="s">
        <v>984</v>
      </c>
      <c r="D26" s="254" t="s">
        <v>898</v>
      </c>
      <c r="E26" s="254" t="s">
        <v>543</v>
      </c>
      <c r="F26" s="356">
        <v>120003</v>
      </c>
      <c r="G26" s="253">
        <v>55.1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44298</v>
      </c>
      <c r="B27" s="253">
        <v>520086</v>
      </c>
      <c r="C27" s="254" t="s">
        <v>985</v>
      </c>
      <c r="D27" s="254" t="s">
        <v>986</v>
      </c>
      <c r="E27" s="254" t="s">
        <v>542</v>
      </c>
      <c r="F27" s="356">
        <v>333000</v>
      </c>
      <c r="G27" s="253">
        <v>14.39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44298</v>
      </c>
      <c r="B28" s="253">
        <v>540686</v>
      </c>
      <c r="C28" s="254" t="s">
        <v>987</v>
      </c>
      <c r="D28" s="254" t="s">
        <v>988</v>
      </c>
      <c r="E28" s="254" t="s">
        <v>542</v>
      </c>
      <c r="F28" s="356">
        <v>21465</v>
      </c>
      <c r="G28" s="253">
        <v>255.37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44298</v>
      </c>
      <c r="B29" s="253">
        <v>539026</v>
      </c>
      <c r="C29" s="254" t="s">
        <v>933</v>
      </c>
      <c r="D29" s="254" t="s">
        <v>950</v>
      </c>
      <c r="E29" s="254" t="s">
        <v>542</v>
      </c>
      <c r="F29" s="356">
        <v>20000</v>
      </c>
      <c r="G29" s="253">
        <v>14.2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44298</v>
      </c>
      <c r="B30" s="253">
        <v>539026</v>
      </c>
      <c r="C30" s="254" t="s">
        <v>933</v>
      </c>
      <c r="D30" s="254" t="s">
        <v>989</v>
      </c>
      <c r="E30" s="254" t="s">
        <v>543</v>
      </c>
      <c r="F30" s="356">
        <v>28000</v>
      </c>
      <c r="G30" s="253">
        <v>14.34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44298</v>
      </c>
      <c r="B31" s="253">
        <v>539026</v>
      </c>
      <c r="C31" s="254" t="s">
        <v>933</v>
      </c>
      <c r="D31" s="254" t="s">
        <v>950</v>
      </c>
      <c r="E31" s="254" t="s">
        <v>542</v>
      </c>
      <c r="F31" s="356">
        <v>80000</v>
      </c>
      <c r="G31" s="253">
        <v>14.31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44298</v>
      </c>
      <c r="B32" s="253">
        <v>539026</v>
      </c>
      <c r="C32" s="254" t="s">
        <v>933</v>
      </c>
      <c r="D32" s="254" t="s">
        <v>990</v>
      </c>
      <c r="E32" s="254" t="s">
        <v>543</v>
      </c>
      <c r="F32" s="356">
        <v>36000</v>
      </c>
      <c r="G32" s="253">
        <v>14.25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44298</v>
      </c>
      <c r="B33" s="253">
        <v>532531</v>
      </c>
      <c r="C33" s="254" t="s">
        <v>174</v>
      </c>
      <c r="D33" s="254" t="s">
        <v>991</v>
      </c>
      <c r="E33" s="254" t="s">
        <v>542</v>
      </c>
      <c r="F33" s="356">
        <v>596895</v>
      </c>
      <c r="G33" s="253">
        <v>849.99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44298</v>
      </c>
      <c r="B34" s="253" t="s">
        <v>319</v>
      </c>
      <c r="C34" s="254" t="s">
        <v>992</v>
      </c>
      <c r="D34" s="254" t="s">
        <v>993</v>
      </c>
      <c r="E34" s="254" t="s">
        <v>542</v>
      </c>
      <c r="F34" s="356">
        <v>1672090</v>
      </c>
      <c r="G34" s="253">
        <v>257.33</v>
      </c>
      <c r="H34" s="325" t="s">
        <v>842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44298</v>
      </c>
      <c r="B35" s="253" t="s">
        <v>371</v>
      </c>
      <c r="C35" s="254" t="s">
        <v>994</v>
      </c>
      <c r="D35" s="254" t="s">
        <v>951</v>
      </c>
      <c r="E35" s="254" t="s">
        <v>542</v>
      </c>
      <c r="F35" s="356">
        <v>415395</v>
      </c>
      <c r="G35" s="253">
        <v>418.74</v>
      </c>
      <c r="H35" s="325" t="s">
        <v>842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44298</v>
      </c>
      <c r="B36" s="253" t="s">
        <v>995</v>
      </c>
      <c r="C36" s="254" t="s">
        <v>996</v>
      </c>
      <c r="D36" s="254" t="s">
        <v>997</v>
      </c>
      <c r="E36" s="254" t="s">
        <v>542</v>
      </c>
      <c r="F36" s="356">
        <v>450000</v>
      </c>
      <c r="G36" s="253">
        <v>17</v>
      </c>
      <c r="H36" s="325" t="s">
        <v>842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44298</v>
      </c>
      <c r="B37" s="253" t="s">
        <v>998</v>
      </c>
      <c r="C37" s="254" t="s">
        <v>999</v>
      </c>
      <c r="D37" s="254" t="s">
        <v>1000</v>
      </c>
      <c r="E37" s="254" t="s">
        <v>542</v>
      </c>
      <c r="F37" s="356">
        <v>181378</v>
      </c>
      <c r="G37" s="253">
        <v>66.319999999999993</v>
      </c>
      <c r="H37" s="325" t="s">
        <v>842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44298</v>
      </c>
      <c r="B38" s="253" t="s">
        <v>1001</v>
      </c>
      <c r="C38" s="254" t="s">
        <v>1002</v>
      </c>
      <c r="D38" s="254" t="s">
        <v>1003</v>
      </c>
      <c r="E38" s="254" t="s">
        <v>542</v>
      </c>
      <c r="F38" s="356">
        <v>1331144</v>
      </c>
      <c r="G38" s="253">
        <v>73</v>
      </c>
      <c r="H38" s="325" t="s">
        <v>842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44298</v>
      </c>
      <c r="B39" s="253" t="s">
        <v>1004</v>
      </c>
      <c r="C39" s="254" t="s">
        <v>1005</v>
      </c>
      <c r="D39" s="254" t="s">
        <v>1006</v>
      </c>
      <c r="E39" s="254" t="s">
        <v>542</v>
      </c>
      <c r="F39" s="356">
        <v>180392</v>
      </c>
      <c r="G39" s="253">
        <v>7.01</v>
      </c>
      <c r="H39" s="325" t="s">
        <v>842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44298</v>
      </c>
      <c r="B40" s="253" t="s">
        <v>174</v>
      </c>
      <c r="C40" s="254" t="s">
        <v>1007</v>
      </c>
      <c r="D40" s="254" t="s">
        <v>991</v>
      </c>
      <c r="E40" s="254" t="s">
        <v>542</v>
      </c>
      <c r="F40" s="356">
        <v>1493317</v>
      </c>
      <c r="G40" s="253">
        <v>849.92</v>
      </c>
      <c r="H40" s="325" t="s">
        <v>842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44298</v>
      </c>
      <c r="B41" s="253" t="s">
        <v>953</v>
      </c>
      <c r="C41" s="254" t="s">
        <v>954</v>
      </c>
      <c r="D41" s="254" t="s">
        <v>1008</v>
      </c>
      <c r="E41" s="254" t="s">
        <v>542</v>
      </c>
      <c r="F41" s="356">
        <v>150000</v>
      </c>
      <c r="G41" s="253">
        <v>45.17</v>
      </c>
      <c r="H41" s="325" t="s">
        <v>842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44298</v>
      </c>
      <c r="B42" s="253" t="s">
        <v>371</v>
      </c>
      <c r="C42" s="254" t="s">
        <v>994</v>
      </c>
      <c r="D42" s="254" t="s">
        <v>951</v>
      </c>
      <c r="E42" s="254" t="s">
        <v>543</v>
      </c>
      <c r="F42" s="356">
        <v>415395</v>
      </c>
      <c r="G42" s="253">
        <v>419.17</v>
      </c>
      <c r="H42" s="325" t="s">
        <v>842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44298</v>
      </c>
      <c r="B43" s="253" t="s">
        <v>1009</v>
      </c>
      <c r="C43" s="254" t="s">
        <v>1010</v>
      </c>
      <c r="D43" s="254" t="s">
        <v>1011</v>
      </c>
      <c r="E43" s="254" t="s">
        <v>543</v>
      </c>
      <c r="F43" s="356">
        <v>5628</v>
      </c>
      <c r="G43" s="253">
        <v>82.85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44298</v>
      </c>
      <c r="B44" s="253" t="s">
        <v>1012</v>
      </c>
      <c r="C44" s="254" t="s">
        <v>1013</v>
      </c>
      <c r="D44" s="254" t="s">
        <v>1014</v>
      </c>
      <c r="E44" s="254" t="s">
        <v>543</v>
      </c>
      <c r="F44" s="356">
        <v>300000</v>
      </c>
      <c r="G44" s="253">
        <v>10.19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44298</v>
      </c>
      <c r="B45" s="253" t="s">
        <v>174</v>
      </c>
      <c r="C45" s="254" t="s">
        <v>1007</v>
      </c>
      <c r="D45" s="254" t="s">
        <v>952</v>
      </c>
      <c r="E45" s="254" t="s">
        <v>543</v>
      </c>
      <c r="F45" s="356">
        <v>700000</v>
      </c>
      <c r="G45" s="253">
        <v>850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B46" s="253"/>
      <c r="C46" s="254"/>
      <c r="D46" s="254"/>
      <c r="E46" s="254"/>
      <c r="F46" s="356"/>
      <c r="G46" s="253"/>
      <c r="H46" s="325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B47" s="253"/>
      <c r="C47" s="254"/>
      <c r="D47" s="254"/>
      <c r="E47" s="254"/>
      <c r="F47" s="356"/>
      <c r="G47" s="253"/>
      <c r="H47" s="325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B48" s="253"/>
      <c r="C48" s="254"/>
      <c r="D48" s="254"/>
      <c r="E48" s="254"/>
      <c r="F48" s="356"/>
      <c r="G48" s="253"/>
      <c r="H48" s="325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2:35">
      <c r="B49" s="253"/>
      <c r="C49" s="254"/>
      <c r="D49" s="254"/>
      <c r="E49" s="254"/>
      <c r="F49" s="356"/>
      <c r="G49" s="253"/>
      <c r="H49" s="325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2:35">
      <c r="B50" s="253"/>
      <c r="C50" s="254"/>
      <c r="D50" s="254"/>
      <c r="E50" s="254"/>
      <c r="F50" s="356"/>
      <c r="G50" s="253"/>
      <c r="H50" s="325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2:35">
      <c r="B51" s="253"/>
      <c r="C51" s="254"/>
      <c r="D51" s="254"/>
      <c r="E51" s="254"/>
      <c r="F51" s="356"/>
      <c r="G51" s="253"/>
      <c r="H51" s="325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2:35">
      <c r="B52" s="253"/>
      <c r="C52" s="254"/>
      <c r="D52" s="254"/>
      <c r="E52" s="254"/>
      <c r="F52" s="356"/>
      <c r="G52" s="253"/>
      <c r="H52" s="325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2:35">
      <c r="B53" s="253"/>
      <c r="C53" s="254"/>
      <c r="D53" s="254"/>
      <c r="E53" s="254"/>
      <c r="F53" s="356"/>
      <c r="G53" s="253"/>
      <c r="H53" s="325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2:35">
      <c r="B54" s="253"/>
      <c r="C54" s="254"/>
      <c r="D54" s="254"/>
      <c r="E54" s="254"/>
      <c r="F54" s="356"/>
      <c r="G54" s="253"/>
      <c r="H54" s="325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2:35">
      <c r="B55" s="253"/>
      <c r="C55" s="254"/>
      <c r="D55" s="254"/>
      <c r="E55" s="254"/>
      <c r="F55" s="356"/>
      <c r="G55" s="253"/>
      <c r="H55" s="325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2:35">
      <c r="B56" s="253"/>
      <c r="C56" s="254"/>
      <c r="D56" s="254"/>
      <c r="E56" s="254"/>
      <c r="F56" s="356"/>
      <c r="G56" s="253"/>
      <c r="H56" s="325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2:35">
      <c r="B57" s="253"/>
      <c r="C57" s="254"/>
      <c r="D57" s="254"/>
      <c r="E57" s="254"/>
      <c r="F57" s="356"/>
      <c r="G57" s="253"/>
      <c r="H57" s="325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2:35">
      <c r="B58" s="253"/>
      <c r="C58" s="254"/>
      <c r="D58" s="254"/>
      <c r="E58" s="254"/>
      <c r="F58" s="356"/>
      <c r="G58" s="253"/>
      <c r="H58" s="325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2:35">
      <c r="B59" s="253"/>
      <c r="C59" s="254"/>
      <c r="D59" s="254"/>
      <c r="E59" s="254"/>
      <c r="F59" s="356"/>
      <c r="G59" s="253"/>
      <c r="H59" s="325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2:35">
      <c r="B60" s="253"/>
      <c r="C60" s="254"/>
      <c r="D60" s="254"/>
      <c r="E60" s="254"/>
      <c r="F60" s="356"/>
      <c r="G60" s="253"/>
      <c r="H60" s="325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2:35">
      <c r="B61" s="253"/>
      <c r="C61" s="254"/>
      <c r="D61" s="254"/>
      <c r="E61" s="254"/>
      <c r="F61" s="356"/>
      <c r="G61" s="253"/>
      <c r="H61" s="325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2:35">
      <c r="B62" s="253"/>
      <c r="C62" s="254"/>
      <c r="D62" s="254"/>
      <c r="E62" s="254"/>
      <c r="F62" s="356"/>
      <c r="G62" s="253"/>
      <c r="H62" s="325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2:35">
      <c r="B63" s="253"/>
      <c r="C63" s="254"/>
      <c r="D63" s="254"/>
      <c r="E63" s="254"/>
      <c r="F63" s="356"/>
      <c r="G63" s="253"/>
      <c r="H63" s="325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2:35">
      <c r="B64" s="253"/>
      <c r="C64" s="254"/>
      <c r="D64" s="254"/>
      <c r="E64" s="254"/>
      <c r="F64" s="356"/>
      <c r="G64" s="253"/>
      <c r="H64" s="325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2:35">
      <c r="B65" s="253"/>
      <c r="C65" s="254"/>
      <c r="D65" s="254"/>
      <c r="E65" s="254"/>
      <c r="F65" s="356"/>
      <c r="G65" s="253"/>
      <c r="H65" s="325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2:35">
      <c r="B66" s="253"/>
      <c r="C66" s="254"/>
      <c r="D66" s="254"/>
      <c r="E66" s="254"/>
      <c r="F66" s="356"/>
      <c r="G66" s="253"/>
      <c r="H66" s="325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2:35">
      <c r="B67" s="253"/>
      <c r="C67" s="254"/>
      <c r="D67" s="254"/>
      <c r="E67" s="254"/>
      <c r="F67" s="356"/>
      <c r="G67" s="253"/>
      <c r="H67" s="325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2:35">
      <c r="B68" s="253"/>
      <c r="C68" s="254"/>
      <c r="D68" s="254"/>
      <c r="E68" s="254"/>
      <c r="F68" s="356"/>
      <c r="G68" s="253"/>
      <c r="H68" s="325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2:35">
      <c r="B69" s="253"/>
      <c r="C69" s="254"/>
      <c r="D69" s="254"/>
      <c r="E69" s="254"/>
      <c r="F69" s="356"/>
      <c r="G69" s="253"/>
      <c r="H69" s="325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2:35">
      <c r="B70" s="253"/>
      <c r="C70" s="254"/>
      <c r="D70" s="254"/>
      <c r="E70" s="254"/>
      <c r="F70" s="356"/>
      <c r="G70" s="253"/>
      <c r="H70" s="325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2:35">
      <c r="B71" s="253"/>
      <c r="C71" s="254"/>
      <c r="D71" s="254"/>
      <c r="E71" s="254"/>
      <c r="F71" s="356"/>
      <c r="G71" s="253"/>
      <c r="H71" s="325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2:35">
      <c r="B72" s="253"/>
      <c r="C72" s="254"/>
      <c r="D72" s="254"/>
      <c r="E72" s="254"/>
      <c r="F72" s="356"/>
      <c r="G72" s="253"/>
      <c r="H72" s="325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2:35">
      <c r="B73" s="253"/>
      <c r="C73" s="254"/>
      <c r="D73" s="254"/>
      <c r="E73" s="254"/>
      <c r="F73" s="356"/>
      <c r="G73" s="253"/>
      <c r="H73" s="325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2:35">
      <c r="B74" s="253"/>
      <c r="C74" s="254"/>
      <c r="D74" s="254"/>
      <c r="E74" s="254"/>
      <c r="F74" s="356"/>
      <c r="G74" s="253"/>
      <c r="H74" s="325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2:35">
      <c r="B75" s="253"/>
      <c r="C75" s="254"/>
      <c r="D75" s="254"/>
      <c r="E75" s="254"/>
      <c r="F75" s="356"/>
      <c r="G75" s="253"/>
      <c r="H75" s="325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2:35">
      <c r="B76" s="253"/>
      <c r="C76" s="254"/>
      <c r="D76" s="254"/>
      <c r="E76" s="254"/>
      <c r="F76" s="356"/>
      <c r="G76" s="253"/>
      <c r="H76" s="325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2:35">
      <c r="B77" s="253"/>
      <c r="C77" s="254"/>
      <c r="D77" s="254"/>
      <c r="E77" s="254"/>
      <c r="F77" s="356"/>
      <c r="G77" s="253"/>
      <c r="H77" s="325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2:35">
      <c r="B78" s="253"/>
      <c r="C78" s="254"/>
      <c r="D78" s="254"/>
      <c r="E78" s="254"/>
      <c r="F78" s="356"/>
      <c r="G78" s="253"/>
      <c r="H78" s="325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2:35">
      <c r="B79" s="253"/>
      <c r="C79" s="254"/>
      <c r="D79" s="254"/>
      <c r="E79" s="254"/>
      <c r="F79" s="356"/>
      <c r="G79" s="253"/>
      <c r="H79" s="325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2:35">
      <c r="B80" s="253"/>
      <c r="C80" s="254"/>
      <c r="D80" s="254"/>
      <c r="E80" s="254"/>
      <c r="F80" s="356"/>
      <c r="G80" s="253"/>
      <c r="H80" s="325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7"/>
  <sheetViews>
    <sheetView zoomScale="85" zoomScaleNormal="85" workbookViewId="0">
      <selection activeCell="K19" sqref="K19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875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44299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2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41">
        <v>1</v>
      </c>
      <c r="B10" s="533">
        <v>44253</v>
      </c>
      <c r="C10" s="542"/>
      <c r="D10" s="459" t="s">
        <v>125</v>
      </c>
      <c r="E10" s="543" t="s">
        <v>856</v>
      </c>
      <c r="F10" s="544">
        <v>95.5</v>
      </c>
      <c r="G10" s="544">
        <v>88.5</v>
      </c>
      <c r="H10" s="544">
        <v>94.25</v>
      </c>
      <c r="I10" s="545" t="s">
        <v>855</v>
      </c>
      <c r="J10" s="461" t="s">
        <v>963</v>
      </c>
      <c r="K10" s="461">
        <f t="shared" ref="K10" si="0">H10-F10</f>
        <v>-1.25</v>
      </c>
      <c r="L10" s="527">
        <f t="shared" ref="L10" si="1">(F10*-0.8)/100</f>
        <v>-0.76400000000000001</v>
      </c>
      <c r="M10" s="537">
        <f t="shared" ref="M10:M12" si="2">(K10+L10)/F10</f>
        <v>-2.1089005235602098E-2</v>
      </c>
      <c r="N10" s="461" t="s">
        <v>620</v>
      </c>
      <c r="O10" s="538">
        <v>44267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864</v>
      </c>
      <c r="K11" s="445">
        <f t="shared" ref="K11:K12" si="3">H11-F11</f>
        <v>38.75</v>
      </c>
      <c r="L11" s="503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920</v>
      </c>
      <c r="K12" s="445">
        <f t="shared" si="3"/>
        <v>175</v>
      </c>
      <c r="L12" s="503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865</v>
      </c>
      <c r="K13" s="445">
        <f t="shared" ref="K13:K14" si="5">H13-F13</f>
        <v>450</v>
      </c>
      <c r="L13" s="503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41">
        <v>5</v>
      </c>
      <c r="B14" s="533">
        <v>44277</v>
      </c>
      <c r="C14" s="542"/>
      <c r="D14" s="459" t="s">
        <v>851</v>
      </c>
      <c r="E14" s="543" t="s">
        <v>557</v>
      </c>
      <c r="F14" s="544">
        <v>2050</v>
      </c>
      <c r="G14" s="544">
        <v>1940</v>
      </c>
      <c r="H14" s="543">
        <v>1925</v>
      </c>
      <c r="I14" s="545" t="s">
        <v>852</v>
      </c>
      <c r="J14" s="461" t="s">
        <v>962</v>
      </c>
      <c r="K14" s="461">
        <f t="shared" si="5"/>
        <v>-125</v>
      </c>
      <c r="L14" s="527">
        <f t="shared" si="6"/>
        <v>-16.399999999999999</v>
      </c>
      <c r="M14" s="537">
        <f t="shared" si="7"/>
        <v>-6.8975609756097567E-2</v>
      </c>
      <c r="N14" s="461" t="s">
        <v>620</v>
      </c>
      <c r="O14" s="538">
        <v>44267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935</v>
      </c>
      <c r="K15" s="445">
        <f t="shared" ref="K15" si="8">H15-F15</f>
        <v>29.5</v>
      </c>
      <c r="L15" s="503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858</v>
      </c>
      <c r="J16" s="445" t="s">
        <v>900</v>
      </c>
      <c r="K16" s="445">
        <f t="shared" ref="K16:K17" si="11">H16-F16</f>
        <v>110</v>
      </c>
      <c r="L16" s="503">
        <f t="shared" ref="L16:L17" si="12">(F16*-0.8)/100</f>
        <v>-14.28</v>
      </c>
      <c r="M16" s="442">
        <f t="shared" ref="M16:M17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861</v>
      </c>
      <c r="J17" s="445" t="s">
        <v>899</v>
      </c>
      <c r="K17" s="445">
        <f t="shared" si="11"/>
        <v>31.5</v>
      </c>
      <c r="L17" s="503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358">
        <v>9</v>
      </c>
      <c r="B18" s="373">
        <v>44287</v>
      </c>
      <c r="C18" s="374"/>
      <c r="D18" s="412" t="s">
        <v>96</v>
      </c>
      <c r="E18" s="378" t="s">
        <v>557</v>
      </c>
      <c r="F18" s="383" t="s">
        <v>873</v>
      </c>
      <c r="G18" s="383">
        <v>1195</v>
      </c>
      <c r="H18" s="378"/>
      <c r="I18" s="375" t="s">
        <v>874</v>
      </c>
      <c r="J18" s="380" t="s">
        <v>558</v>
      </c>
      <c r="K18" s="380"/>
      <c r="L18" s="388"/>
      <c r="M18" s="351"/>
      <c r="N18" s="361"/>
      <c r="O18" s="357"/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876</v>
      </c>
      <c r="G19" s="383">
        <v>1370</v>
      </c>
      <c r="H19" s="378"/>
      <c r="I19" s="375" t="s">
        <v>877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358">
        <v>11</v>
      </c>
      <c r="B20" s="373">
        <v>44291</v>
      </c>
      <c r="C20" s="374"/>
      <c r="D20" s="412" t="s">
        <v>881</v>
      </c>
      <c r="E20" s="378" t="s">
        <v>557</v>
      </c>
      <c r="F20" s="387" t="s">
        <v>882</v>
      </c>
      <c r="G20" s="383">
        <v>174</v>
      </c>
      <c r="H20" s="378"/>
      <c r="I20" s="375" t="s">
        <v>883</v>
      </c>
      <c r="J20" s="380" t="s">
        <v>558</v>
      </c>
      <c r="K20" s="380"/>
      <c r="L20" s="388"/>
      <c r="M20" s="351"/>
      <c r="N20" s="361"/>
      <c r="O20" s="357"/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911</v>
      </c>
      <c r="G21" s="383">
        <v>534</v>
      </c>
      <c r="H21" s="378"/>
      <c r="I21" s="375" t="s">
        <v>912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946</v>
      </c>
      <c r="G22" s="383">
        <v>1370</v>
      </c>
      <c r="H22" s="378"/>
      <c r="I22" s="375" t="s">
        <v>947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/>
      <c r="B23" s="418"/>
      <c r="C23" s="374"/>
      <c r="D23" s="412"/>
      <c r="E23" s="378"/>
      <c r="F23" s="387"/>
      <c r="G23" s="383"/>
      <c r="H23" s="378"/>
      <c r="I23" s="375"/>
      <c r="J23" s="380"/>
      <c r="K23" s="380"/>
      <c r="L23" s="388"/>
      <c r="M23" s="351"/>
      <c r="N23" s="361"/>
      <c r="O23" s="357"/>
      <c r="P23" s="454"/>
      <c r="Q23" s="4"/>
      <c r="R23" s="455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/>
      <c r="B24" s="373"/>
      <c r="C24" s="374"/>
      <c r="D24" s="412"/>
      <c r="E24" s="378"/>
      <c r="F24" s="383"/>
      <c r="G24" s="383"/>
      <c r="H24" s="378"/>
      <c r="I24" s="375"/>
      <c r="J24" s="380"/>
      <c r="K24" s="380"/>
      <c r="L24" s="388"/>
      <c r="M24" s="351"/>
      <c r="N24" s="361"/>
      <c r="O24" s="357"/>
      <c r="P24" s="454"/>
      <c r="Q24" s="4"/>
      <c r="R24" s="455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358"/>
      <c r="B25" s="373"/>
      <c r="C25" s="374"/>
      <c r="D25" s="385"/>
      <c r="E25" s="378"/>
      <c r="F25" s="378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2" customFormat="1" ht="14.25">
      <c r="A26" s="433"/>
      <c r="B26" s="434"/>
      <c r="C26" s="435"/>
      <c r="D26" s="436"/>
      <c r="E26" s="437"/>
      <c r="F26" s="437"/>
      <c r="G26" s="400"/>
      <c r="H26" s="437"/>
      <c r="I26" s="438"/>
      <c r="J26" s="401"/>
      <c r="K26" s="401"/>
      <c r="L26" s="439"/>
      <c r="M26" s="76"/>
      <c r="N26" s="440"/>
      <c r="O26" s="441"/>
      <c r="P26" s="381"/>
      <c r="Q26" s="61"/>
      <c r="R26" s="321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4.25">
      <c r="A27" s="433"/>
      <c r="B27" s="434"/>
      <c r="C27" s="435"/>
      <c r="D27" s="436"/>
      <c r="E27" s="437"/>
      <c r="F27" s="437"/>
      <c r="G27" s="400"/>
      <c r="H27" s="437"/>
      <c r="I27" s="438"/>
      <c r="J27" s="401"/>
      <c r="K27" s="401"/>
      <c r="L27" s="439"/>
      <c r="M27" s="76"/>
      <c r="N27" s="440"/>
      <c r="O27" s="441"/>
      <c r="P27" s="381"/>
      <c r="Q27" s="61"/>
      <c r="R27" s="321"/>
      <c r="S27" s="61"/>
      <c r="T27" s="61"/>
      <c r="U27" s="61"/>
      <c r="V27" s="61"/>
      <c r="W27" s="61"/>
      <c r="X27" s="61"/>
      <c r="Y27" s="61"/>
      <c r="Z27" s="61"/>
      <c r="AA27" s="61"/>
      <c r="AB27" s="61"/>
    </row>
    <row r="28" spans="1:38" s="2" customFormat="1" ht="12" customHeight="1">
      <c r="A28" s="20" t="s">
        <v>560</v>
      </c>
      <c r="B28" s="21"/>
      <c r="C28" s="22"/>
      <c r="D28" s="23"/>
      <c r="E28" s="24"/>
      <c r="F28" s="25"/>
      <c r="G28" s="25"/>
      <c r="H28" s="25"/>
      <c r="I28" s="25"/>
      <c r="J28" s="62"/>
      <c r="K28" s="25"/>
      <c r="L28" s="389"/>
      <c r="M28" s="35"/>
      <c r="N28" s="62"/>
      <c r="O28" s="63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6" t="s">
        <v>561</v>
      </c>
      <c r="B29" s="20"/>
      <c r="C29" s="20"/>
      <c r="D29" s="20"/>
      <c r="F29" s="27" t="s">
        <v>562</v>
      </c>
      <c r="G29" s="14"/>
      <c r="H29" s="28"/>
      <c r="I29" s="33"/>
      <c r="J29" s="64"/>
      <c r="K29" s="65"/>
      <c r="L29" s="390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 t="s">
        <v>563</v>
      </c>
      <c r="B30" s="20"/>
      <c r="C30" s="20"/>
      <c r="D30" s="20"/>
      <c r="E30" s="29"/>
      <c r="F30" s="27" t="s">
        <v>564</v>
      </c>
      <c r="G30" s="14"/>
      <c r="H30" s="28"/>
      <c r="I30" s="33"/>
      <c r="J30" s="64"/>
      <c r="K30" s="65"/>
      <c r="L30" s="390"/>
      <c r="M30" s="66"/>
      <c r="N30" s="13"/>
      <c r="O30" s="67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0"/>
      <c r="B31" s="20"/>
      <c r="C31" s="20"/>
      <c r="D31" s="20"/>
      <c r="E31" s="29"/>
      <c r="F31" s="14"/>
      <c r="G31" s="14"/>
      <c r="H31" s="28"/>
      <c r="I31" s="33"/>
      <c r="J31" s="68"/>
      <c r="K31" s="65"/>
      <c r="L31" s="390"/>
      <c r="M31" s="14"/>
      <c r="N31" s="69"/>
      <c r="O31" s="5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15">
      <c r="A32" s="8"/>
      <c r="B32" s="30" t="s">
        <v>565</v>
      </c>
      <c r="C32" s="30"/>
      <c r="D32" s="30"/>
      <c r="E32" s="30"/>
      <c r="F32" s="31"/>
      <c r="G32" s="29"/>
      <c r="H32" s="29"/>
      <c r="I32" s="70"/>
      <c r="J32" s="71"/>
      <c r="K32" s="72"/>
      <c r="L32" s="391"/>
      <c r="M32" s="9"/>
      <c r="N32" s="8"/>
      <c r="O32" s="50"/>
      <c r="P32" s="4"/>
      <c r="R32" s="79"/>
      <c r="S32" s="13"/>
      <c r="T32" s="13"/>
      <c r="U32" s="13"/>
      <c r="V32" s="13"/>
      <c r="W32" s="13"/>
      <c r="X32" s="13"/>
      <c r="Y32" s="13"/>
      <c r="Z32" s="13"/>
    </row>
    <row r="33" spans="1:27" s="3" customFormat="1" ht="38.25">
      <c r="A33" s="17" t="s">
        <v>16</v>
      </c>
      <c r="B33" s="18" t="s">
        <v>534</v>
      </c>
      <c r="C33" s="18"/>
      <c r="D33" s="19" t="s">
        <v>545</v>
      </c>
      <c r="E33" s="18" t="s">
        <v>546</v>
      </c>
      <c r="F33" s="18" t="s">
        <v>547</v>
      </c>
      <c r="G33" s="18" t="s">
        <v>566</v>
      </c>
      <c r="H33" s="18" t="s">
        <v>549</v>
      </c>
      <c r="I33" s="18" t="s">
        <v>550</v>
      </c>
      <c r="J33" s="18" t="s">
        <v>551</v>
      </c>
      <c r="K33" s="59" t="s">
        <v>567</v>
      </c>
      <c r="L33" s="392" t="s">
        <v>819</v>
      </c>
      <c r="M33" s="60" t="s">
        <v>818</v>
      </c>
      <c r="N33" s="18" t="s">
        <v>554</v>
      </c>
      <c r="O33" s="75" t="s">
        <v>555</v>
      </c>
      <c r="P33" s="4"/>
      <c r="Q33" s="37"/>
      <c r="R33" s="35"/>
      <c r="S33" s="35"/>
      <c r="T33" s="35"/>
    </row>
    <row r="34" spans="1:27" s="369" customFormat="1" ht="15" customHeight="1">
      <c r="A34" s="468">
        <v>1</v>
      </c>
      <c r="B34" s="467">
        <v>44277</v>
      </c>
      <c r="C34" s="469"/>
      <c r="D34" s="470" t="s">
        <v>849</v>
      </c>
      <c r="E34" s="444" t="s">
        <v>557</v>
      </c>
      <c r="F34" s="444">
        <v>688.5</v>
      </c>
      <c r="G34" s="444">
        <v>668</v>
      </c>
      <c r="H34" s="471">
        <v>703</v>
      </c>
      <c r="I34" s="444" t="s">
        <v>850</v>
      </c>
      <c r="J34" s="445" t="s">
        <v>901</v>
      </c>
      <c r="K34" s="445">
        <f t="shared" ref="K34" si="14">H34-F34</f>
        <v>14.5</v>
      </c>
      <c r="L34" s="503">
        <f>(F34*-0.7)/100</f>
        <v>-4.8194999999999997</v>
      </c>
      <c r="M34" s="442">
        <f t="shared" ref="M34" si="15">(K34+L34)/F34</f>
        <v>1.4060275962236747E-2</v>
      </c>
      <c r="N34" s="445" t="s">
        <v>556</v>
      </c>
      <c r="O34" s="443">
        <v>44293</v>
      </c>
      <c r="P34" s="4"/>
      <c r="Q34" s="4"/>
      <c r="R34" s="32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69" customFormat="1" ht="15" customHeight="1">
      <c r="A35" s="468">
        <v>2</v>
      </c>
      <c r="B35" s="467">
        <v>44285</v>
      </c>
      <c r="C35" s="469"/>
      <c r="D35" s="470" t="s">
        <v>740</v>
      </c>
      <c r="E35" s="444" t="s">
        <v>557</v>
      </c>
      <c r="F35" s="444">
        <v>681</v>
      </c>
      <c r="G35" s="444">
        <v>660</v>
      </c>
      <c r="H35" s="471">
        <v>702.5</v>
      </c>
      <c r="I35" s="444" t="s">
        <v>862</v>
      </c>
      <c r="J35" s="445" t="s">
        <v>844</v>
      </c>
      <c r="K35" s="445">
        <f t="shared" ref="K35" si="16">H35-F35</f>
        <v>21.5</v>
      </c>
      <c r="L35" s="503">
        <f>(F35*-0.7)/100</f>
        <v>-4.7669999999999995</v>
      </c>
      <c r="M35" s="442">
        <f t="shared" ref="M35" si="17">(K35+L35)/F35</f>
        <v>2.4571218795888399E-2</v>
      </c>
      <c r="N35" s="445" t="s">
        <v>556</v>
      </c>
      <c r="O35" s="443">
        <v>44287</v>
      </c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69" customFormat="1" ht="15" customHeight="1">
      <c r="A36" s="468">
        <v>3</v>
      </c>
      <c r="B36" s="467">
        <v>44286</v>
      </c>
      <c r="C36" s="469"/>
      <c r="D36" s="470" t="s">
        <v>90</v>
      </c>
      <c r="E36" s="444" t="s">
        <v>557</v>
      </c>
      <c r="F36" s="444">
        <v>3685</v>
      </c>
      <c r="G36" s="444">
        <v>3490</v>
      </c>
      <c r="H36" s="471">
        <v>3775</v>
      </c>
      <c r="I36" s="444" t="s">
        <v>863</v>
      </c>
      <c r="J36" s="445" t="s">
        <v>885</v>
      </c>
      <c r="K36" s="445">
        <f t="shared" ref="K36:K37" si="18">H36-F36</f>
        <v>90</v>
      </c>
      <c r="L36" s="503">
        <f>(F36*-0.7)/100</f>
        <v>-25.795000000000002</v>
      </c>
      <c r="M36" s="442">
        <f t="shared" ref="M36:M37" si="19">(K36+L36)/F36</f>
        <v>1.7423337856173678E-2</v>
      </c>
      <c r="N36" s="445" t="s">
        <v>556</v>
      </c>
      <c r="O36" s="443">
        <v>44291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69" customFormat="1" ht="15" customHeight="1">
      <c r="A37" s="468">
        <v>4</v>
      </c>
      <c r="B37" s="467">
        <v>44286</v>
      </c>
      <c r="C37" s="469"/>
      <c r="D37" s="470" t="s">
        <v>783</v>
      </c>
      <c r="E37" s="444" t="s">
        <v>557</v>
      </c>
      <c r="F37" s="444">
        <v>234.5</v>
      </c>
      <c r="G37" s="444">
        <v>228</v>
      </c>
      <c r="H37" s="471">
        <v>241</v>
      </c>
      <c r="I37" s="444" t="s">
        <v>824</v>
      </c>
      <c r="J37" s="445" t="s">
        <v>887</v>
      </c>
      <c r="K37" s="445">
        <f t="shared" si="18"/>
        <v>6.5</v>
      </c>
      <c r="L37" s="503">
        <f>(F37*-0.7)/100</f>
        <v>-1.6414999999999997</v>
      </c>
      <c r="M37" s="442">
        <f t="shared" si="19"/>
        <v>2.071855010660981E-2</v>
      </c>
      <c r="N37" s="445" t="s">
        <v>556</v>
      </c>
      <c r="O37" s="443">
        <v>44292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69" customFormat="1" ht="15" customHeight="1">
      <c r="A38" s="394">
        <v>5</v>
      </c>
      <c r="B38" s="373">
        <v>44291</v>
      </c>
      <c r="C38" s="421"/>
      <c r="D38" s="386" t="s">
        <v>131</v>
      </c>
      <c r="E38" s="387" t="s">
        <v>557</v>
      </c>
      <c r="F38" s="387" t="s">
        <v>897</v>
      </c>
      <c r="G38" s="422">
        <v>1730</v>
      </c>
      <c r="H38" s="422"/>
      <c r="I38" s="387">
        <v>1880</v>
      </c>
      <c r="J38" s="501" t="s">
        <v>558</v>
      </c>
      <c r="K38" s="352"/>
      <c r="L38" s="404"/>
      <c r="M38" s="402"/>
      <c r="N38" s="380"/>
      <c r="O38" s="393"/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69" customFormat="1" ht="15" customHeight="1">
      <c r="A39" s="532">
        <v>6</v>
      </c>
      <c r="B39" s="533">
        <v>44291</v>
      </c>
      <c r="C39" s="534"/>
      <c r="D39" s="535" t="s">
        <v>86</v>
      </c>
      <c r="E39" s="460" t="s">
        <v>557</v>
      </c>
      <c r="F39" s="460">
        <v>885</v>
      </c>
      <c r="G39" s="536">
        <v>855</v>
      </c>
      <c r="H39" s="536">
        <v>855</v>
      </c>
      <c r="I39" s="460" t="s">
        <v>880</v>
      </c>
      <c r="J39" s="461" t="s">
        <v>957</v>
      </c>
      <c r="K39" s="461">
        <f t="shared" ref="K39" si="20">H39-F39</f>
        <v>-30</v>
      </c>
      <c r="L39" s="527">
        <f>(F39*-0.7)/100</f>
        <v>-6.1950000000000003</v>
      </c>
      <c r="M39" s="537">
        <f t="shared" ref="M39" si="21">(K39+L39)/F39</f>
        <v>-4.0898305084745762E-2</v>
      </c>
      <c r="N39" s="461" t="s">
        <v>620</v>
      </c>
      <c r="O39" s="538">
        <v>44298</v>
      </c>
      <c r="P39" s="4"/>
      <c r="Q39" s="4"/>
      <c r="R39" s="32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69" customFormat="1" ht="15" customHeight="1">
      <c r="A40" s="468">
        <v>7</v>
      </c>
      <c r="B40" s="467">
        <v>44291</v>
      </c>
      <c r="C40" s="469"/>
      <c r="D40" s="470" t="s">
        <v>372</v>
      </c>
      <c r="E40" s="444" t="s">
        <v>557</v>
      </c>
      <c r="F40" s="444">
        <v>548</v>
      </c>
      <c r="G40" s="444">
        <v>530</v>
      </c>
      <c r="H40" s="471">
        <v>568</v>
      </c>
      <c r="I40" s="444" t="s">
        <v>886</v>
      </c>
      <c r="J40" s="445" t="s">
        <v>941</v>
      </c>
      <c r="K40" s="445">
        <f t="shared" ref="K40" si="22">H40-F40</f>
        <v>20</v>
      </c>
      <c r="L40" s="503">
        <f>(F40*-0.7)/100</f>
        <v>-3.8359999999999999</v>
      </c>
      <c r="M40" s="442">
        <f t="shared" ref="M40" si="23">(K40+L40)/F40</f>
        <v>2.9496350364963505E-2</v>
      </c>
      <c r="N40" s="445" t="s">
        <v>556</v>
      </c>
      <c r="O40" s="443">
        <v>44295</v>
      </c>
      <c r="P40" s="4"/>
      <c r="Q40" s="4"/>
      <c r="R40" s="324" t="s">
        <v>792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69" customFormat="1" ht="15" customHeight="1">
      <c r="A41" s="468">
        <v>8</v>
      </c>
      <c r="B41" s="467">
        <v>44292</v>
      </c>
      <c r="C41" s="469"/>
      <c r="D41" s="470" t="s">
        <v>188</v>
      </c>
      <c r="E41" s="444" t="s">
        <v>894</v>
      </c>
      <c r="F41" s="444">
        <v>590</v>
      </c>
      <c r="G41" s="444">
        <v>608</v>
      </c>
      <c r="H41" s="471">
        <v>580.5</v>
      </c>
      <c r="I41" s="444">
        <v>560</v>
      </c>
      <c r="J41" s="445" t="s">
        <v>895</v>
      </c>
      <c r="K41" s="445">
        <f>F41-H41</f>
        <v>9.5</v>
      </c>
      <c r="L41" s="503">
        <f>(F41*-0.07)/100</f>
        <v>-0.41300000000000003</v>
      </c>
      <c r="M41" s="442">
        <f t="shared" ref="M41:M43" si="24">(K41+L41)/F41</f>
        <v>1.5401694915254237E-2</v>
      </c>
      <c r="N41" s="445" t="s">
        <v>556</v>
      </c>
      <c r="O41" s="525">
        <v>44292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69" customFormat="1" ht="15" customHeight="1">
      <c r="A42" s="468">
        <v>9</v>
      </c>
      <c r="B42" s="467">
        <v>44293</v>
      </c>
      <c r="C42" s="469"/>
      <c r="D42" s="470" t="s">
        <v>196</v>
      </c>
      <c r="E42" s="444" t="s">
        <v>557</v>
      </c>
      <c r="F42" s="444">
        <v>425</v>
      </c>
      <c r="G42" s="444">
        <v>412</v>
      </c>
      <c r="H42" s="471">
        <v>435.5</v>
      </c>
      <c r="I42" s="444" t="s">
        <v>904</v>
      </c>
      <c r="J42" s="445" t="s">
        <v>905</v>
      </c>
      <c r="K42" s="445">
        <f t="shared" ref="K42:K43" si="25">H42-F42</f>
        <v>10.5</v>
      </c>
      <c r="L42" s="503">
        <f>(F42*-0.07)/100</f>
        <v>-0.29750000000000004</v>
      </c>
      <c r="M42" s="442">
        <f t="shared" si="24"/>
        <v>2.4005882352941179E-2</v>
      </c>
      <c r="N42" s="445" t="s">
        <v>556</v>
      </c>
      <c r="O42" s="525">
        <v>44293</v>
      </c>
      <c r="P42" s="4"/>
      <c r="Q42" s="4"/>
      <c r="R42" s="32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69" customFormat="1" ht="15" customHeight="1">
      <c r="A43" s="468">
        <v>10</v>
      </c>
      <c r="B43" s="467">
        <v>44293</v>
      </c>
      <c r="C43" s="469"/>
      <c r="D43" s="470" t="s">
        <v>100</v>
      </c>
      <c r="E43" s="444" t="s">
        <v>557</v>
      </c>
      <c r="F43" s="444">
        <v>501</v>
      </c>
      <c r="G43" s="444">
        <v>486</v>
      </c>
      <c r="H43" s="471">
        <v>515</v>
      </c>
      <c r="I43" s="444" t="s">
        <v>906</v>
      </c>
      <c r="J43" s="445" t="s">
        <v>934</v>
      </c>
      <c r="K43" s="445">
        <f t="shared" si="25"/>
        <v>14</v>
      </c>
      <c r="L43" s="503">
        <f>(F43*-0.7)/100</f>
        <v>-3.5069999999999997</v>
      </c>
      <c r="M43" s="442">
        <f t="shared" si="24"/>
        <v>2.0944111776447106E-2</v>
      </c>
      <c r="N43" s="445" t="s">
        <v>556</v>
      </c>
      <c r="O43" s="443">
        <v>44294</v>
      </c>
      <c r="P43" s="4"/>
      <c r="Q43" s="4"/>
      <c r="R43" s="32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69" customFormat="1" ht="15" customHeight="1">
      <c r="A44" s="468">
        <v>11</v>
      </c>
      <c r="B44" s="467">
        <v>44294</v>
      </c>
      <c r="C44" s="469"/>
      <c r="D44" s="470" t="s">
        <v>921</v>
      </c>
      <c r="E44" s="444" t="s">
        <v>557</v>
      </c>
      <c r="F44" s="444">
        <v>4320</v>
      </c>
      <c r="G44" s="444">
        <v>4190</v>
      </c>
      <c r="H44" s="471">
        <v>4435</v>
      </c>
      <c r="I44" s="444" t="s">
        <v>922</v>
      </c>
      <c r="J44" s="445" t="s">
        <v>942</v>
      </c>
      <c r="K44" s="445">
        <f t="shared" ref="K44" si="26">H44-F44</f>
        <v>115</v>
      </c>
      <c r="L44" s="503">
        <f>(F44*-0.7)/100</f>
        <v>-30.24</v>
      </c>
      <c r="M44" s="442">
        <f t="shared" ref="M44" si="27">(K44+L44)/F44</f>
        <v>1.9620370370370371E-2</v>
      </c>
      <c r="N44" s="445" t="s">
        <v>556</v>
      </c>
      <c r="O44" s="443">
        <v>44295</v>
      </c>
      <c r="P44" s="4"/>
      <c r="Q44" s="4"/>
      <c r="R44" s="32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69" customFormat="1" ht="15" customHeight="1">
      <c r="A45" s="468">
        <v>12</v>
      </c>
      <c r="B45" s="467">
        <v>44295</v>
      </c>
      <c r="C45" s="469"/>
      <c r="D45" s="470" t="s">
        <v>365</v>
      </c>
      <c r="E45" s="444" t="s">
        <v>557</v>
      </c>
      <c r="F45" s="444">
        <v>1425</v>
      </c>
      <c r="G45" s="444">
        <v>1380</v>
      </c>
      <c r="H45" s="471">
        <v>1475</v>
      </c>
      <c r="I45" s="444" t="s">
        <v>939</v>
      </c>
      <c r="J45" s="445" t="s">
        <v>940</v>
      </c>
      <c r="K45" s="445">
        <f t="shared" ref="K45" si="28">H45-F45</f>
        <v>50</v>
      </c>
      <c r="L45" s="503">
        <f>(F45*-0.07)/100</f>
        <v>-0.99750000000000016</v>
      </c>
      <c r="M45" s="442">
        <f t="shared" ref="M45:M46" si="29">(K45+L45)/F45</f>
        <v>3.4387719298245613E-2</v>
      </c>
      <c r="N45" s="445" t="s">
        <v>556</v>
      </c>
      <c r="O45" s="525">
        <v>44295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69" customFormat="1" ht="15" customHeight="1">
      <c r="A46" s="468">
        <v>13</v>
      </c>
      <c r="B46" s="474">
        <v>44295</v>
      </c>
      <c r="C46" s="469"/>
      <c r="D46" s="470" t="s">
        <v>943</v>
      </c>
      <c r="E46" s="444" t="s">
        <v>894</v>
      </c>
      <c r="F46" s="444">
        <v>59.25</v>
      </c>
      <c r="G46" s="471">
        <v>61</v>
      </c>
      <c r="H46" s="471">
        <v>56.75</v>
      </c>
      <c r="I46" s="444" t="s">
        <v>944</v>
      </c>
      <c r="J46" s="539" t="s">
        <v>884</v>
      </c>
      <c r="K46" s="445">
        <f>F46-H46</f>
        <v>2.5</v>
      </c>
      <c r="L46" s="503">
        <f>(F46*-0.7)/100</f>
        <v>-0.41474999999999995</v>
      </c>
      <c r="M46" s="442">
        <f t="shared" si="29"/>
        <v>3.5194092827004225E-2</v>
      </c>
      <c r="N46" s="445" t="s">
        <v>556</v>
      </c>
      <c r="O46" s="443">
        <v>44298</v>
      </c>
      <c r="P46" s="4"/>
      <c r="Q46" s="4"/>
      <c r="R46" s="32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69" customFormat="1" ht="15" customHeight="1">
      <c r="A47" s="532">
        <v>14</v>
      </c>
      <c r="B47" s="533">
        <v>44295</v>
      </c>
      <c r="C47" s="534"/>
      <c r="D47" s="535" t="s">
        <v>472</v>
      </c>
      <c r="E47" s="460" t="s">
        <v>557</v>
      </c>
      <c r="F47" s="460">
        <v>365</v>
      </c>
      <c r="G47" s="536">
        <v>353</v>
      </c>
      <c r="H47" s="536">
        <v>351.5</v>
      </c>
      <c r="I47" s="460">
        <v>385</v>
      </c>
      <c r="J47" s="461" t="s">
        <v>956</v>
      </c>
      <c r="K47" s="461">
        <f t="shared" ref="K47" si="30">H47-F47</f>
        <v>-13.5</v>
      </c>
      <c r="L47" s="527">
        <f>(F47*-0.7)/100</f>
        <v>-2.5549999999999997</v>
      </c>
      <c r="M47" s="537">
        <f t="shared" ref="M47" si="31">(K47+L47)/F47</f>
        <v>-4.3986301369863014E-2</v>
      </c>
      <c r="N47" s="461" t="s">
        <v>620</v>
      </c>
      <c r="O47" s="538">
        <v>44298</v>
      </c>
      <c r="P47" s="4"/>
      <c r="Q47" s="4"/>
      <c r="R47" s="32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69" customFormat="1" ht="15" customHeight="1">
      <c r="A48" s="532">
        <v>15</v>
      </c>
      <c r="B48" s="533">
        <v>44295</v>
      </c>
      <c r="C48" s="534"/>
      <c r="D48" s="535" t="s">
        <v>157</v>
      </c>
      <c r="E48" s="460" t="s">
        <v>557</v>
      </c>
      <c r="F48" s="460">
        <v>1810</v>
      </c>
      <c r="G48" s="536">
        <v>1760</v>
      </c>
      <c r="H48" s="536">
        <v>1760</v>
      </c>
      <c r="I48" s="460" t="s">
        <v>945</v>
      </c>
      <c r="J48" s="461" t="s">
        <v>958</v>
      </c>
      <c r="K48" s="461">
        <f t="shared" ref="K48:K49" si="32">H48-F48</f>
        <v>-50</v>
      </c>
      <c r="L48" s="527">
        <f>(F48*-0.7)/100</f>
        <v>-12.67</v>
      </c>
      <c r="M48" s="537">
        <f t="shared" ref="M48:M49" si="33">(K48+L48)/F48</f>
        <v>-3.4624309392265191E-2</v>
      </c>
      <c r="N48" s="461" t="s">
        <v>620</v>
      </c>
      <c r="O48" s="538">
        <v>44298</v>
      </c>
      <c r="P48" s="4"/>
      <c r="Q48" s="4"/>
      <c r="R48" s="324" t="s">
        <v>792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69" customFormat="1" ht="15" customHeight="1">
      <c r="A49" s="532">
        <v>16</v>
      </c>
      <c r="B49" s="533">
        <v>44295</v>
      </c>
      <c r="C49" s="534"/>
      <c r="D49" s="535" t="s">
        <v>162</v>
      </c>
      <c r="E49" s="460" t="s">
        <v>557</v>
      </c>
      <c r="F49" s="460">
        <v>209.5</v>
      </c>
      <c r="G49" s="536">
        <v>204</v>
      </c>
      <c r="H49" s="536">
        <v>204</v>
      </c>
      <c r="I49" s="460">
        <v>220</v>
      </c>
      <c r="J49" s="461" t="s">
        <v>964</v>
      </c>
      <c r="K49" s="461">
        <f t="shared" si="32"/>
        <v>-5.5</v>
      </c>
      <c r="L49" s="527">
        <f>(F49*-0.7)/100</f>
        <v>-1.4664999999999997</v>
      </c>
      <c r="M49" s="537">
        <f t="shared" si="33"/>
        <v>-3.3252983293556082E-2</v>
      </c>
      <c r="N49" s="461" t="s">
        <v>620</v>
      </c>
      <c r="O49" s="538">
        <v>44298</v>
      </c>
      <c r="P49" s="4"/>
      <c r="Q49" s="4"/>
      <c r="R49" s="32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69" customFormat="1" ht="15" customHeight="1">
      <c r="A50" s="394"/>
      <c r="B50" s="418"/>
      <c r="C50" s="421"/>
      <c r="D50" s="386"/>
      <c r="E50" s="387"/>
      <c r="F50" s="387"/>
      <c r="G50" s="422"/>
      <c r="H50" s="422"/>
      <c r="I50" s="387"/>
      <c r="J50" s="352"/>
      <c r="K50" s="352"/>
      <c r="L50" s="404"/>
      <c r="M50" s="402"/>
      <c r="N50" s="380"/>
      <c r="O50" s="393"/>
      <c r="P50" s="4"/>
      <c r="Q50" s="4"/>
      <c r="R50" s="32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ht="44.25" customHeight="1">
      <c r="A51" s="20" t="s">
        <v>560</v>
      </c>
      <c r="B51" s="36"/>
      <c r="C51" s="36"/>
      <c r="D51" s="37"/>
      <c r="E51" s="33"/>
      <c r="F51" s="33"/>
      <c r="G51" s="32"/>
      <c r="H51" s="32" t="s">
        <v>821</v>
      </c>
      <c r="I51" s="33"/>
      <c r="J51" s="14"/>
      <c r="K51" s="76"/>
      <c r="L51" s="77"/>
      <c r="M51" s="76"/>
      <c r="N51" s="78"/>
      <c r="O51" s="76"/>
      <c r="P51" s="4"/>
      <c r="Q51" s="410"/>
      <c r="R51" s="423"/>
      <c r="S51" s="410"/>
      <c r="T51" s="410"/>
      <c r="U51" s="410"/>
      <c r="V51" s="410"/>
      <c r="W51" s="410"/>
      <c r="X51" s="410"/>
      <c r="Y51" s="410"/>
      <c r="Z51" s="37"/>
      <c r="AA51" s="37"/>
      <c r="AB51" s="37"/>
    </row>
    <row r="52" spans="1:34" s="3" customFormat="1">
      <c r="A52" s="26" t="s">
        <v>561</v>
      </c>
      <c r="B52" s="20"/>
      <c r="C52" s="20"/>
      <c r="D52" s="20"/>
      <c r="E52" s="2"/>
      <c r="F52" s="27" t="s">
        <v>562</v>
      </c>
      <c r="G52" s="38"/>
      <c r="H52" s="39"/>
      <c r="I52" s="79"/>
      <c r="J52" s="14"/>
      <c r="K52" s="80"/>
      <c r="L52" s="81"/>
      <c r="M52" s="82"/>
      <c r="N52" s="83"/>
      <c r="O52" s="84"/>
      <c r="P52" s="2"/>
      <c r="Q52" s="1"/>
      <c r="R52" s="9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6" customFormat="1" ht="14.25" customHeight="1">
      <c r="A53" s="26"/>
      <c r="B53" s="20"/>
      <c r="C53" s="20"/>
      <c r="D53" s="20"/>
      <c r="E53" s="29"/>
      <c r="F53" s="27" t="s">
        <v>564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S53" s="3"/>
      <c r="Y53" s="3"/>
      <c r="Z53" s="3"/>
    </row>
    <row r="54" spans="1:34" s="6" customFormat="1" ht="14.25" customHeight="1">
      <c r="A54" s="20"/>
      <c r="B54" s="20"/>
      <c r="C54" s="20"/>
      <c r="D54" s="20"/>
      <c r="E54" s="29"/>
      <c r="F54" s="14"/>
      <c r="G54" s="14"/>
      <c r="H54" s="28"/>
      <c r="I54" s="33"/>
      <c r="J54" s="68"/>
      <c r="K54" s="65"/>
      <c r="L54" s="66"/>
      <c r="M54" s="14"/>
      <c r="N54" s="69"/>
      <c r="O54" s="54"/>
      <c r="P54" s="5"/>
      <c r="Q54" s="1"/>
      <c r="R54" s="9"/>
      <c r="S54" s="3"/>
      <c r="Y54" s="3"/>
      <c r="Z54" s="3"/>
    </row>
    <row r="55" spans="1:34" s="6" customFormat="1" ht="15">
      <c r="A55" s="40" t="s">
        <v>571</v>
      </c>
      <c r="B55" s="40"/>
      <c r="C55" s="40"/>
      <c r="D55" s="40"/>
      <c r="E55" s="29"/>
      <c r="F55" s="14"/>
      <c r="G55" s="9"/>
      <c r="H55" s="14"/>
      <c r="I55" s="9"/>
      <c r="J55" s="85"/>
      <c r="K55" s="9"/>
      <c r="L55" s="9"/>
      <c r="M55" s="9"/>
      <c r="N55" s="9"/>
      <c r="O55" s="86"/>
      <c r="P55"/>
      <c r="Q55" s="1"/>
      <c r="R55" s="9"/>
      <c r="S55" s="3"/>
      <c r="Y55" s="3"/>
      <c r="Z55" s="3"/>
    </row>
    <row r="56" spans="1:34" s="6" customFormat="1" ht="38.25">
      <c r="A56" s="18" t="s">
        <v>16</v>
      </c>
      <c r="B56" s="18" t="s">
        <v>534</v>
      </c>
      <c r="C56" s="18"/>
      <c r="D56" s="19" t="s">
        <v>545</v>
      </c>
      <c r="E56" s="18" t="s">
        <v>546</v>
      </c>
      <c r="F56" s="18" t="s">
        <v>547</v>
      </c>
      <c r="G56" s="18" t="s">
        <v>566</v>
      </c>
      <c r="H56" s="18" t="s">
        <v>549</v>
      </c>
      <c r="I56" s="18" t="s">
        <v>550</v>
      </c>
      <c r="J56" s="17" t="s">
        <v>551</v>
      </c>
      <c r="K56" s="74" t="s">
        <v>572</v>
      </c>
      <c r="L56" s="60" t="s">
        <v>819</v>
      </c>
      <c r="M56" s="74" t="s">
        <v>568</v>
      </c>
      <c r="N56" s="18" t="s">
        <v>569</v>
      </c>
      <c r="O56" s="17" t="s">
        <v>554</v>
      </c>
      <c r="P56" s="87" t="s">
        <v>555</v>
      </c>
      <c r="Q56" s="1"/>
      <c r="R56" s="14"/>
      <c r="S56" s="3"/>
      <c r="Y56" s="3"/>
      <c r="Z56" s="3"/>
    </row>
    <row r="57" spans="1:34" s="369" customFormat="1" ht="13.9" customHeight="1">
      <c r="A57" s="518">
        <v>1</v>
      </c>
      <c r="B57" s="467">
        <v>44287</v>
      </c>
      <c r="C57" s="519"/>
      <c r="D57" s="446" t="s">
        <v>859</v>
      </c>
      <c r="E57" s="520" t="s">
        <v>557</v>
      </c>
      <c r="F57" s="444">
        <v>2250</v>
      </c>
      <c r="G57" s="444">
        <v>2198</v>
      </c>
      <c r="H57" s="444">
        <v>2295</v>
      </c>
      <c r="I57" s="445" t="s">
        <v>860</v>
      </c>
      <c r="J57" s="445" t="s">
        <v>893</v>
      </c>
      <c r="K57" s="521">
        <f t="shared" ref="K57" si="34">H57-F57</f>
        <v>45</v>
      </c>
      <c r="L57" s="524">
        <f t="shared" ref="L57" si="35">(H57*N57)*0.035%</f>
        <v>200.81250000000003</v>
      </c>
      <c r="M57" s="522">
        <f t="shared" ref="M57" si="36">(K57*N57)-L57</f>
        <v>11049.1875</v>
      </c>
      <c r="N57" s="445">
        <v>250</v>
      </c>
      <c r="O57" s="523" t="s">
        <v>556</v>
      </c>
      <c r="P57" s="443">
        <v>44292</v>
      </c>
      <c r="Q57" s="363"/>
      <c r="R57" s="324" t="s">
        <v>559</v>
      </c>
      <c r="S57" s="37"/>
      <c r="Y57" s="37"/>
      <c r="Z57" s="37"/>
    </row>
    <row r="58" spans="1:34" s="369" customFormat="1" ht="13.9" customHeight="1">
      <c r="A58" s="518">
        <v>2</v>
      </c>
      <c r="B58" s="467">
        <v>44287</v>
      </c>
      <c r="C58" s="519"/>
      <c r="D58" s="446" t="s">
        <v>871</v>
      </c>
      <c r="E58" s="520" t="s">
        <v>557</v>
      </c>
      <c r="F58" s="444">
        <v>524.5</v>
      </c>
      <c r="G58" s="444">
        <v>517</v>
      </c>
      <c r="H58" s="444">
        <v>527</v>
      </c>
      <c r="I58" s="445" t="s">
        <v>872</v>
      </c>
      <c r="J58" s="445" t="s">
        <v>884</v>
      </c>
      <c r="K58" s="521">
        <f t="shared" ref="K58" si="37">H58-F58</f>
        <v>2.5</v>
      </c>
      <c r="L58" s="524">
        <f t="shared" ref="L58" si="38">(H58*N58)*0.035%</f>
        <v>341.41695000000004</v>
      </c>
      <c r="M58" s="522">
        <f t="shared" ref="M58" si="39">(K58*N58)-L58</f>
        <v>4286.0830500000002</v>
      </c>
      <c r="N58" s="445">
        <v>1851</v>
      </c>
      <c r="O58" s="523" t="s">
        <v>556</v>
      </c>
      <c r="P58" s="443">
        <v>44291</v>
      </c>
      <c r="Q58" s="363"/>
      <c r="R58" s="324" t="s">
        <v>559</v>
      </c>
      <c r="S58" s="37"/>
      <c r="Y58" s="37"/>
      <c r="Z58" s="37"/>
    </row>
    <row r="59" spans="1:34" s="369" customFormat="1" ht="13.9" customHeight="1">
      <c r="A59" s="518">
        <v>3</v>
      </c>
      <c r="B59" s="467">
        <v>44293</v>
      </c>
      <c r="C59" s="519"/>
      <c r="D59" s="446" t="s">
        <v>902</v>
      </c>
      <c r="E59" s="520" t="s">
        <v>557</v>
      </c>
      <c r="F59" s="444">
        <v>1352</v>
      </c>
      <c r="G59" s="444">
        <v>1320</v>
      </c>
      <c r="H59" s="444">
        <v>1383.5</v>
      </c>
      <c r="I59" s="445" t="s">
        <v>903</v>
      </c>
      <c r="J59" s="445" t="s">
        <v>899</v>
      </c>
      <c r="K59" s="521">
        <f t="shared" ref="K59" si="40">H59-F59</f>
        <v>31.5</v>
      </c>
      <c r="L59" s="524">
        <f t="shared" ref="L59" si="41">(H59*N59)*0.035%</f>
        <v>193.69000000000003</v>
      </c>
      <c r="M59" s="522">
        <f t="shared" ref="M59" si="42">(K59*N59)-L59</f>
        <v>12406.31</v>
      </c>
      <c r="N59" s="445">
        <v>400</v>
      </c>
      <c r="O59" s="523" t="s">
        <v>556</v>
      </c>
      <c r="P59" s="443">
        <v>44293</v>
      </c>
      <c r="Q59" s="363"/>
      <c r="R59" s="324" t="s">
        <v>792</v>
      </c>
      <c r="S59" s="37"/>
      <c r="Y59" s="37"/>
      <c r="Z59" s="37"/>
    </row>
    <row r="60" spans="1:34" s="369" customFormat="1" ht="13.9" customHeight="1">
      <c r="A60" s="518">
        <v>4</v>
      </c>
      <c r="B60" s="467">
        <v>44293</v>
      </c>
      <c r="C60" s="519"/>
      <c r="D60" s="446" t="s">
        <v>913</v>
      </c>
      <c r="E60" s="520" t="s">
        <v>557</v>
      </c>
      <c r="F60" s="444">
        <v>3292.5</v>
      </c>
      <c r="G60" s="444">
        <v>3245</v>
      </c>
      <c r="H60" s="444">
        <v>3321</v>
      </c>
      <c r="I60" s="445" t="s">
        <v>914</v>
      </c>
      <c r="J60" s="445" t="s">
        <v>932</v>
      </c>
      <c r="K60" s="521">
        <f t="shared" ref="K60:K61" si="43">H60-F60</f>
        <v>28.5</v>
      </c>
      <c r="L60" s="524">
        <f t="shared" ref="L60" si="44">(H60*N60)*0.035%</f>
        <v>348.70500000000004</v>
      </c>
      <c r="M60" s="522">
        <f t="shared" ref="M60" si="45">(K60*N60)-L60</f>
        <v>8201.2950000000001</v>
      </c>
      <c r="N60" s="445">
        <v>300</v>
      </c>
      <c r="O60" s="523" t="s">
        <v>556</v>
      </c>
      <c r="P60" s="443">
        <v>44294</v>
      </c>
      <c r="Q60" s="363"/>
      <c r="R60" s="324" t="s">
        <v>792</v>
      </c>
      <c r="S60" s="37"/>
      <c r="Y60" s="37"/>
      <c r="Z60" s="37"/>
    </row>
    <row r="61" spans="1:34" s="369" customFormat="1" ht="13.9" customHeight="1">
      <c r="A61" s="562">
        <v>5</v>
      </c>
      <c r="B61" s="564">
        <v>44293</v>
      </c>
      <c r="C61" s="479"/>
      <c r="D61" s="459" t="s">
        <v>915</v>
      </c>
      <c r="E61" s="480" t="s">
        <v>557</v>
      </c>
      <c r="F61" s="460">
        <v>2943</v>
      </c>
      <c r="G61" s="460">
        <v>2870</v>
      </c>
      <c r="H61" s="460">
        <v>2870</v>
      </c>
      <c r="I61" s="461">
        <v>3100</v>
      </c>
      <c r="J61" s="566" t="s">
        <v>959</v>
      </c>
      <c r="K61" s="526">
        <f t="shared" si="43"/>
        <v>-73</v>
      </c>
      <c r="L61" s="526">
        <v>200.81250000000003</v>
      </c>
      <c r="M61" s="566">
        <f>(-46*300)-300.81</f>
        <v>-14100.81</v>
      </c>
      <c r="N61" s="566">
        <v>300</v>
      </c>
      <c r="O61" s="568" t="s">
        <v>620</v>
      </c>
      <c r="P61" s="560">
        <v>44267</v>
      </c>
      <c r="Q61" s="363"/>
      <c r="R61" s="324" t="s">
        <v>559</v>
      </c>
      <c r="S61" s="37"/>
      <c r="Y61" s="37"/>
      <c r="Z61" s="37"/>
    </row>
    <row r="62" spans="1:34" s="369" customFormat="1" ht="13.9" customHeight="1">
      <c r="A62" s="563"/>
      <c r="B62" s="565"/>
      <c r="C62" s="479"/>
      <c r="D62" s="459" t="s">
        <v>919</v>
      </c>
      <c r="E62" s="480" t="s">
        <v>894</v>
      </c>
      <c r="F62" s="460">
        <v>48.5</v>
      </c>
      <c r="G62" s="460"/>
      <c r="H62" s="460">
        <v>21.5</v>
      </c>
      <c r="I62" s="461"/>
      <c r="J62" s="567"/>
      <c r="K62" s="527">
        <f>F62-H62</f>
        <v>27</v>
      </c>
      <c r="L62" s="526">
        <v>100</v>
      </c>
      <c r="M62" s="567"/>
      <c r="N62" s="567"/>
      <c r="O62" s="569"/>
      <c r="P62" s="561"/>
      <c r="Q62" s="363"/>
      <c r="R62" s="324" t="s">
        <v>559</v>
      </c>
      <c r="S62" s="37"/>
      <c r="Y62" s="37"/>
      <c r="Z62" s="37"/>
    </row>
    <row r="63" spans="1:34" s="369" customFormat="1" ht="13.9" customHeight="1">
      <c r="A63" s="562">
        <v>6</v>
      </c>
      <c r="B63" s="564">
        <v>44293</v>
      </c>
      <c r="C63" s="479"/>
      <c r="D63" s="459" t="s">
        <v>916</v>
      </c>
      <c r="E63" s="480" t="s">
        <v>557</v>
      </c>
      <c r="F63" s="460">
        <v>1048</v>
      </c>
      <c r="G63" s="460">
        <v>1018</v>
      </c>
      <c r="H63" s="460">
        <v>1018</v>
      </c>
      <c r="I63" s="461">
        <v>1100</v>
      </c>
      <c r="J63" s="566" t="s">
        <v>960</v>
      </c>
      <c r="K63" s="526">
        <f>H63-F63</f>
        <v>-30</v>
      </c>
      <c r="L63" s="526">
        <v>200.81250000000003</v>
      </c>
      <c r="M63" s="566">
        <f>(-22*700)-300.81</f>
        <v>-15700.81</v>
      </c>
      <c r="N63" s="566">
        <v>700</v>
      </c>
      <c r="O63" s="568" t="s">
        <v>620</v>
      </c>
      <c r="P63" s="560">
        <v>44267</v>
      </c>
      <c r="Q63" s="363"/>
      <c r="R63" s="324" t="s">
        <v>559</v>
      </c>
      <c r="S63" s="37"/>
      <c r="Y63" s="37"/>
      <c r="Z63" s="37"/>
    </row>
    <row r="64" spans="1:34" s="369" customFormat="1" ht="13.9" customHeight="1">
      <c r="A64" s="563"/>
      <c r="B64" s="565"/>
      <c r="C64" s="479"/>
      <c r="D64" s="459" t="s">
        <v>917</v>
      </c>
      <c r="E64" s="480" t="s">
        <v>894</v>
      </c>
      <c r="F64" s="460">
        <v>21</v>
      </c>
      <c r="G64" s="460"/>
      <c r="H64" s="460">
        <v>13</v>
      </c>
      <c r="I64" s="461"/>
      <c r="J64" s="567"/>
      <c r="K64" s="527">
        <v>8</v>
      </c>
      <c r="L64" s="526">
        <v>100</v>
      </c>
      <c r="M64" s="567"/>
      <c r="N64" s="567"/>
      <c r="O64" s="569"/>
      <c r="P64" s="561"/>
      <c r="Q64" s="363"/>
      <c r="R64" s="324" t="s">
        <v>559</v>
      </c>
      <c r="S64" s="37"/>
      <c r="Y64" s="37"/>
      <c r="Z64" s="37"/>
    </row>
    <row r="65" spans="1:34" s="369" customFormat="1" ht="13.9" customHeight="1">
      <c r="A65" s="562">
        <v>7</v>
      </c>
      <c r="B65" s="564">
        <v>44294</v>
      </c>
      <c r="C65" s="479"/>
      <c r="D65" s="459" t="s">
        <v>923</v>
      </c>
      <c r="E65" s="480" t="s">
        <v>557</v>
      </c>
      <c r="F65" s="460">
        <v>1049</v>
      </c>
      <c r="G65" s="460">
        <v>1018</v>
      </c>
      <c r="H65" s="460">
        <v>1034</v>
      </c>
      <c r="I65" s="461">
        <v>1100</v>
      </c>
      <c r="J65" s="566" t="s">
        <v>925</v>
      </c>
      <c r="K65" s="526">
        <v>-15</v>
      </c>
      <c r="L65" s="526">
        <f t="shared" ref="L65" si="46">(H65*N65)*0.035%</f>
        <v>434.28000000000009</v>
      </c>
      <c r="M65" s="566">
        <v>-12000</v>
      </c>
      <c r="N65" s="566">
        <v>1200</v>
      </c>
      <c r="O65" s="568" t="s">
        <v>620</v>
      </c>
      <c r="P65" s="570">
        <v>44294</v>
      </c>
      <c r="Q65" s="363"/>
      <c r="R65" s="324" t="s">
        <v>559</v>
      </c>
      <c r="S65" s="37"/>
      <c r="Y65" s="37"/>
      <c r="Z65" s="37"/>
    </row>
    <row r="66" spans="1:34" s="369" customFormat="1" ht="13.9" customHeight="1">
      <c r="A66" s="563"/>
      <c r="B66" s="565"/>
      <c r="C66" s="479"/>
      <c r="D66" s="459" t="s">
        <v>924</v>
      </c>
      <c r="E66" s="480" t="s">
        <v>894</v>
      </c>
      <c r="F66" s="460">
        <v>21</v>
      </c>
      <c r="G66" s="460"/>
      <c r="H66" s="460">
        <v>16</v>
      </c>
      <c r="I66" s="461"/>
      <c r="J66" s="567"/>
      <c r="K66" s="527">
        <v>5</v>
      </c>
      <c r="L66" s="526">
        <v>100</v>
      </c>
      <c r="M66" s="567"/>
      <c r="N66" s="567"/>
      <c r="O66" s="569"/>
      <c r="P66" s="571"/>
      <c r="Q66" s="363"/>
      <c r="R66" s="324" t="s">
        <v>559</v>
      </c>
      <c r="S66" s="37"/>
      <c r="Y66" s="37"/>
      <c r="Z66" s="37"/>
    </row>
    <row r="67" spans="1:34" s="369" customFormat="1" ht="13.9" customHeight="1">
      <c r="A67" s="510"/>
      <c r="B67" s="418"/>
      <c r="C67" s="419"/>
      <c r="D67" s="412"/>
      <c r="E67" s="413"/>
      <c r="F67" s="387"/>
      <c r="G67" s="387"/>
      <c r="H67" s="387"/>
      <c r="I67" s="352"/>
      <c r="J67" s="352"/>
      <c r="K67" s="511"/>
      <c r="L67" s="406"/>
      <c r="M67" s="496"/>
      <c r="N67" s="352"/>
      <c r="O67" s="380"/>
      <c r="P67" s="393"/>
      <c r="Q67" s="363"/>
      <c r="R67" s="324"/>
      <c r="S67" s="37"/>
      <c r="Y67" s="37"/>
      <c r="Z67" s="37"/>
    </row>
    <row r="68" spans="1:34" s="369" customFormat="1" ht="13.9" customHeight="1">
      <c r="A68" s="510"/>
      <c r="B68" s="418"/>
      <c r="C68" s="419"/>
      <c r="D68" s="412"/>
      <c r="E68" s="413"/>
      <c r="F68" s="387"/>
      <c r="G68" s="387"/>
      <c r="H68" s="387"/>
      <c r="I68" s="352"/>
      <c r="J68" s="352"/>
      <c r="K68" s="511"/>
      <c r="L68" s="406"/>
      <c r="M68" s="496"/>
      <c r="N68" s="352"/>
      <c r="O68" s="380"/>
      <c r="P68" s="393"/>
      <c r="Q68" s="363"/>
      <c r="R68" s="324"/>
      <c r="S68" s="37"/>
      <c r="Y68" s="37"/>
      <c r="Z68" s="37"/>
    </row>
    <row r="69" spans="1:34" s="369" customFormat="1" ht="13.9" customHeight="1">
      <c r="A69" s="420"/>
      <c r="B69" s="418"/>
      <c r="C69" s="419"/>
      <c r="D69" s="412"/>
      <c r="E69" s="413"/>
      <c r="F69" s="387"/>
      <c r="G69" s="387"/>
      <c r="H69" s="387"/>
      <c r="I69" s="352"/>
      <c r="J69" s="352"/>
      <c r="K69" s="352"/>
      <c r="L69" s="352"/>
      <c r="M69" s="352"/>
      <c r="N69" s="352"/>
      <c r="O69" s="352"/>
      <c r="P69" s="352"/>
      <c r="Q69" s="363"/>
      <c r="R69" s="324"/>
      <c r="S69" s="37"/>
      <c r="Y69" s="37"/>
      <c r="Z69" s="37"/>
    </row>
    <row r="70" spans="1:34" s="369" customFormat="1" ht="13.9" customHeight="1">
      <c r="A70" s="430"/>
      <c r="B70" s="424"/>
      <c r="C70" s="431"/>
      <c r="D70" s="432"/>
      <c r="E70" s="353"/>
      <c r="F70" s="399"/>
      <c r="G70" s="399"/>
      <c r="H70" s="399"/>
      <c r="I70" s="395"/>
      <c r="J70" s="395"/>
      <c r="K70" s="395"/>
      <c r="L70" s="395"/>
      <c r="M70" s="395"/>
      <c r="N70" s="395"/>
      <c r="O70" s="395"/>
      <c r="P70" s="395"/>
      <c r="Q70" s="363"/>
      <c r="R70" s="324"/>
      <c r="S70" s="37"/>
      <c r="Y70" s="37"/>
      <c r="Z70" s="37"/>
    </row>
    <row r="71" spans="1:34" s="3" customFormat="1">
      <c r="A71" s="41"/>
      <c r="B71" s="42"/>
      <c r="C71" s="43"/>
      <c r="D71" s="44"/>
      <c r="E71" s="45"/>
      <c r="F71" s="46"/>
      <c r="G71" s="46"/>
      <c r="H71" s="46"/>
      <c r="I71" s="46"/>
      <c r="J71" s="14"/>
      <c r="K71" s="88"/>
      <c r="L71" s="88"/>
      <c r="M71" s="14"/>
      <c r="N71" s="13"/>
      <c r="O71" s="89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15">
      <c r="A72" s="47" t="s">
        <v>573</v>
      </c>
      <c r="B72" s="47"/>
      <c r="C72" s="47"/>
      <c r="D72" s="47"/>
      <c r="E72" s="48"/>
      <c r="F72" s="46"/>
      <c r="G72" s="46"/>
      <c r="H72" s="46"/>
      <c r="I72" s="46"/>
      <c r="J72" s="50"/>
      <c r="K72" s="9"/>
      <c r="L72" s="9"/>
      <c r="M72" s="9"/>
      <c r="N72" s="8"/>
      <c r="O72" s="50"/>
      <c r="P72" s="2"/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" customFormat="1" ht="38.25">
      <c r="A73" s="18" t="s">
        <v>16</v>
      </c>
      <c r="B73" s="18" t="s">
        <v>534</v>
      </c>
      <c r="C73" s="18"/>
      <c r="D73" s="19" t="s">
        <v>545</v>
      </c>
      <c r="E73" s="18" t="s">
        <v>546</v>
      </c>
      <c r="F73" s="18" t="s">
        <v>547</v>
      </c>
      <c r="G73" s="49" t="s">
        <v>566</v>
      </c>
      <c r="H73" s="18" t="s">
        <v>549</v>
      </c>
      <c r="I73" s="18" t="s">
        <v>550</v>
      </c>
      <c r="J73" s="17" t="s">
        <v>551</v>
      </c>
      <c r="K73" s="17" t="s">
        <v>574</v>
      </c>
      <c r="L73" s="60" t="s">
        <v>819</v>
      </c>
      <c r="M73" s="74" t="s">
        <v>568</v>
      </c>
      <c r="N73" s="18" t="s">
        <v>569</v>
      </c>
      <c r="O73" s="18" t="s">
        <v>554</v>
      </c>
      <c r="P73" s="19" t="s">
        <v>555</v>
      </c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69" customFormat="1" ht="13.9" customHeight="1">
      <c r="A74" s="509">
        <v>1</v>
      </c>
      <c r="B74" s="472">
        <v>44287</v>
      </c>
      <c r="C74" s="479"/>
      <c r="D74" s="459" t="s">
        <v>867</v>
      </c>
      <c r="E74" s="480" t="s">
        <v>557</v>
      </c>
      <c r="F74" s="460">
        <v>94</v>
      </c>
      <c r="G74" s="460">
        <v>58</v>
      </c>
      <c r="H74" s="460">
        <v>58</v>
      </c>
      <c r="I74" s="508" t="s">
        <v>868</v>
      </c>
      <c r="J74" s="461" t="s">
        <v>869</v>
      </c>
      <c r="K74" s="507">
        <f>H74-F74</f>
        <v>-36</v>
      </c>
      <c r="L74" s="461">
        <v>100</v>
      </c>
      <c r="M74" s="498">
        <f t="shared" ref="M74" si="47">(K74*N74)-L74</f>
        <v>-2800</v>
      </c>
      <c r="N74" s="461">
        <v>75</v>
      </c>
      <c r="O74" s="499" t="s">
        <v>620</v>
      </c>
      <c r="P74" s="504">
        <v>44287</v>
      </c>
      <c r="Q74" s="363"/>
      <c r="R74" s="324" t="s">
        <v>559</v>
      </c>
      <c r="S74" s="37"/>
      <c r="Y74" s="37"/>
      <c r="Z74" s="37"/>
    </row>
    <row r="75" spans="1:34" s="369" customFormat="1" ht="13.9" customHeight="1">
      <c r="A75" s="518">
        <v>2</v>
      </c>
      <c r="B75" s="467">
        <v>44287</v>
      </c>
      <c r="C75" s="519"/>
      <c r="D75" s="446" t="s">
        <v>870</v>
      </c>
      <c r="E75" s="520" t="s">
        <v>557</v>
      </c>
      <c r="F75" s="444">
        <v>295</v>
      </c>
      <c r="G75" s="444">
        <v>95</v>
      </c>
      <c r="H75" s="444">
        <v>395</v>
      </c>
      <c r="I75" s="445">
        <v>600</v>
      </c>
      <c r="J75" s="445" t="s">
        <v>878</v>
      </c>
      <c r="K75" s="521">
        <f>H75-F75</f>
        <v>100</v>
      </c>
      <c r="L75" s="445">
        <v>100</v>
      </c>
      <c r="M75" s="522">
        <f t="shared" ref="M75" si="48">(K75*N75)-L75</f>
        <v>2400</v>
      </c>
      <c r="N75" s="445">
        <v>25</v>
      </c>
      <c r="O75" s="523" t="s">
        <v>556</v>
      </c>
      <c r="P75" s="443">
        <v>44291</v>
      </c>
      <c r="Q75" s="363"/>
      <c r="R75" s="324" t="s">
        <v>559</v>
      </c>
      <c r="S75" s="37"/>
      <c r="Y75" s="37"/>
      <c r="Z75" s="37"/>
    </row>
    <row r="76" spans="1:34" s="369" customFormat="1" ht="13.9" customHeight="1">
      <c r="A76" s="518">
        <v>3</v>
      </c>
      <c r="B76" s="467">
        <v>44291</v>
      </c>
      <c r="C76" s="519"/>
      <c r="D76" s="446" t="s">
        <v>879</v>
      </c>
      <c r="E76" s="520" t="s">
        <v>557</v>
      </c>
      <c r="F76" s="444">
        <v>62.5</v>
      </c>
      <c r="G76" s="444">
        <v>30</v>
      </c>
      <c r="H76" s="444">
        <v>77.5</v>
      </c>
      <c r="I76" s="445">
        <v>140</v>
      </c>
      <c r="J76" s="445" t="s">
        <v>891</v>
      </c>
      <c r="K76" s="521">
        <f>H76-F76</f>
        <v>15</v>
      </c>
      <c r="L76" s="445">
        <v>100</v>
      </c>
      <c r="M76" s="522">
        <f t="shared" ref="M76" si="49">(K76*N76)-L76</f>
        <v>1025</v>
      </c>
      <c r="N76" s="445">
        <v>75</v>
      </c>
      <c r="O76" s="523" t="s">
        <v>556</v>
      </c>
      <c r="P76" s="443">
        <v>44292</v>
      </c>
      <c r="Q76" s="363"/>
      <c r="R76" s="324" t="s">
        <v>792</v>
      </c>
      <c r="S76" s="37"/>
      <c r="Y76" s="37"/>
      <c r="Z76" s="37"/>
    </row>
    <row r="77" spans="1:34" s="369" customFormat="1" ht="13.9" customHeight="1">
      <c r="A77" s="518">
        <v>4</v>
      </c>
      <c r="B77" s="467">
        <v>44292</v>
      </c>
      <c r="C77" s="519"/>
      <c r="D77" s="446" t="s">
        <v>867</v>
      </c>
      <c r="E77" s="520" t="s">
        <v>557</v>
      </c>
      <c r="F77" s="444">
        <v>72</v>
      </c>
      <c r="G77" s="444">
        <v>30</v>
      </c>
      <c r="H77" s="444">
        <v>89</v>
      </c>
      <c r="I77" s="445">
        <v>140</v>
      </c>
      <c r="J77" s="445" t="s">
        <v>892</v>
      </c>
      <c r="K77" s="521">
        <f t="shared" ref="K77:K80" si="50">H77-F77</f>
        <v>17</v>
      </c>
      <c r="L77" s="445">
        <v>100</v>
      </c>
      <c r="M77" s="522">
        <f t="shared" ref="M77:M82" si="51">(K77*N77)-L77</f>
        <v>1175</v>
      </c>
      <c r="N77" s="445">
        <v>75</v>
      </c>
      <c r="O77" s="523" t="s">
        <v>556</v>
      </c>
      <c r="P77" s="525">
        <v>44292</v>
      </c>
      <c r="Q77" s="363"/>
      <c r="R77" s="324" t="s">
        <v>792</v>
      </c>
      <c r="S77" s="37"/>
      <c r="Y77" s="37"/>
      <c r="Z77" s="37"/>
    </row>
    <row r="78" spans="1:34" s="369" customFormat="1" ht="13.9" customHeight="1">
      <c r="A78" s="518">
        <v>5</v>
      </c>
      <c r="B78" s="467">
        <v>44292</v>
      </c>
      <c r="C78" s="519"/>
      <c r="D78" s="446" t="s">
        <v>888</v>
      </c>
      <c r="E78" s="520" t="s">
        <v>557</v>
      </c>
      <c r="F78" s="444">
        <v>8.15</v>
      </c>
      <c r="G78" s="444">
        <v>5</v>
      </c>
      <c r="H78" s="444">
        <v>9.1999999999999993</v>
      </c>
      <c r="I78" s="445">
        <v>14</v>
      </c>
      <c r="J78" s="445" t="s">
        <v>896</v>
      </c>
      <c r="K78" s="521">
        <f t="shared" si="50"/>
        <v>1.0499999999999989</v>
      </c>
      <c r="L78" s="445">
        <v>100</v>
      </c>
      <c r="M78" s="522">
        <f t="shared" si="51"/>
        <v>1789.9999999999982</v>
      </c>
      <c r="N78" s="445">
        <v>1800</v>
      </c>
      <c r="O78" s="523" t="s">
        <v>556</v>
      </c>
      <c r="P78" s="525">
        <v>44292</v>
      </c>
      <c r="Q78" s="363"/>
      <c r="R78" s="324" t="s">
        <v>792</v>
      </c>
      <c r="S78" s="37"/>
      <c r="Y78" s="37"/>
      <c r="Z78" s="37"/>
    </row>
    <row r="79" spans="1:34" s="369" customFormat="1" ht="13.9" customHeight="1">
      <c r="A79" s="518">
        <v>6</v>
      </c>
      <c r="B79" s="467">
        <v>44292</v>
      </c>
      <c r="C79" s="519"/>
      <c r="D79" s="446" t="s">
        <v>867</v>
      </c>
      <c r="E79" s="520" t="s">
        <v>557</v>
      </c>
      <c r="F79" s="444">
        <v>65</v>
      </c>
      <c r="G79" s="444">
        <v>28</v>
      </c>
      <c r="H79" s="444">
        <v>82</v>
      </c>
      <c r="I79" s="445">
        <v>140</v>
      </c>
      <c r="J79" s="445" t="s">
        <v>892</v>
      </c>
      <c r="K79" s="521">
        <f t="shared" si="50"/>
        <v>17</v>
      </c>
      <c r="L79" s="445">
        <v>100</v>
      </c>
      <c r="M79" s="522">
        <f t="shared" si="51"/>
        <v>1175</v>
      </c>
      <c r="N79" s="445">
        <v>75</v>
      </c>
      <c r="O79" s="523" t="s">
        <v>556</v>
      </c>
      <c r="P79" s="525">
        <v>44292</v>
      </c>
      <c r="Q79" s="363"/>
      <c r="R79" s="324" t="s">
        <v>792</v>
      </c>
      <c r="S79" s="37"/>
      <c r="Y79" s="37"/>
      <c r="Z79" s="37"/>
    </row>
    <row r="80" spans="1:34" s="369" customFormat="1" ht="13.9" customHeight="1">
      <c r="A80" s="518">
        <v>7</v>
      </c>
      <c r="B80" s="467">
        <v>44292</v>
      </c>
      <c r="C80" s="519"/>
      <c r="D80" s="446" t="s">
        <v>889</v>
      </c>
      <c r="E80" s="520" t="s">
        <v>557</v>
      </c>
      <c r="F80" s="444">
        <v>85</v>
      </c>
      <c r="G80" s="444">
        <v>40</v>
      </c>
      <c r="H80" s="444">
        <v>100</v>
      </c>
      <c r="I80" s="445" t="s">
        <v>890</v>
      </c>
      <c r="J80" s="445" t="s">
        <v>891</v>
      </c>
      <c r="K80" s="521">
        <f t="shared" si="50"/>
        <v>15</v>
      </c>
      <c r="L80" s="445">
        <v>100</v>
      </c>
      <c r="M80" s="522">
        <f t="shared" si="51"/>
        <v>1025</v>
      </c>
      <c r="N80" s="445">
        <v>75</v>
      </c>
      <c r="O80" s="523" t="s">
        <v>556</v>
      </c>
      <c r="P80" s="525">
        <v>44292</v>
      </c>
      <c r="Q80" s="363"/>
      <c r="R80" s="324" t="s">
        <v>792</v>
      </c>
      <c r="S80" s="37"/>
      <c r="Y80" s="37"/>
      <c r="Z80" s="37"/>
    </row>
    <row r="81" spans="1:34" s="369" customFormat="1" ht="13.9" customHeight="1">
      <c r="A81" s="509">
        <v>8</v>
      </c>
      <c r="B81" s="472">
        <v>44293</v>
      </c>
      <c r="C81" s="479"/>
      <c r="D81" s="459" t="s">
        <v>907</v>
      </c>
      <c r="E81" s="480" t="s">
        <v>557</v>
      </c>
      <c r="F81" s="460">
        <v>72</v>
      </c>
      <c r="G81" s="460">
        <v>30</v>
      </c>
      <c r="H81" s="460">
        <v>30</v>
      </c>
      <c r="I81" s="461" t="s">
        <v>890</v>
      </c>
      <c r="J81" s="461" t="s">
        <v>908</v>
      </c>
      <c r="K81" s="507">
        <f>H81-F81</f>
        <v>-42</v>
      </c>
      <c r="L81" s="461">
        <v>100</v>
      </c>
      <c r="M81" s="498">
        <f t="shared" si="51"/>
        <v>-3250</v>
      </c>
      <c r="N81" s="461">
        <v>75</v>
      </c>
      <c r="O81" s="499" t="s">
        <v>620</v>
      </c>
      <c r="P81" s="504">
        <v>44293</v>
      </c>
      <c r="Q81" s="363"/>
      <c r="R81" s="324" t="s">
        <v>792</v>
      </c>
      <c r="S81" s="37"/>
      <c r="Y81" s="37"/>
      <c r="Z81" s="37"/>
    </row>
    <row r="82" spans="1:34" s="369" customFormat="1" ht="13.9" customHeight="1">
      <c r="A82" s="518">
        <v>9</v>
      </c>
      <c r="B82" s="467">
        <v>44293</v>
      </c>
      <c r="C82" s="519"/>
      <c r="D82" s="446" t="s">
        <v>909</v>
      </c>
      <c r="E82" s="520" t="s">
        <v>557</v>
      </c>
      <c r="F82" s="444">
        <v>330</v>
      </c>
      <c r="G82" s="444">
        <v>70</v>
      </c>
      <c r="H82" s="444">
        <v>390</v>
      </c>
      <c r="I82" s="445">
        <v>600</v>
      </c>
      <c r="J82" s="445" t="s">
        <v>787</v>
      </c>
      <c r="K82" s="521">
        <f>H82-F82</f>
        <v>60</v>
      </c>
      <c r="L82" s="445">
        <v>100</v>
      </c>
      <c r="M82" s="522">
        <f t="shared" si="51"/>
        <v>1400</v>
      </c>
      <c r="N82" s="445">
        <v>25</v>
      </c>
      <c r="O82" s="523" t="s">
        <v>556</v>
      </c>
      <c r="P82" s="525">
        <v>44293</v>
      </c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509">
        <v>10</v>
      </c>
      <c r="B83" s="472">
        <v>44293</v>
      </c>
      <c r="C83" s="479"/>
      <c r="D83" s="459" t="s">
        <v>909</v>
      </c>
      <c r="E83" s="480" t="s">
        <v>557</v>
      </c>
      <c r="F83" s="460">
        <v>330</v>
      </c>
      <c r="G83" s="460">
        <v>70</v>
      </c>
      <c r="H83" s="460">
        <v>130</v>
      </c>
      <c r="I83" s="461">
        <v>600</v>
      </c>
      <c r="J83" s="461" t="s">
        <v>910</v>
      </c>
      <c r="K83" s="507">
        <f>H83-F83</f>
        <v>-200</v>
      </c>
      <c r="L83" s="461">
        <v>100</v>
      </c>
      <c r="M83" s="498">
        <f t="shared" ref="M83:M85" si="52">(K83*N83)-L83</f>
        <v>-5100</v>
      </c>
      <c r="N83" s="461">
        <v>25</v>
      </c>
      <c r="O83" s="499" t="s">
        <v>620</v>
      </c>
      <c r="P83" s="504">
        <v>44293</v>
      </c>
      <c r="Q83" s="363"/>
      <c r="R83" s="324" t="s">
        <v>559</v>
      </c>
      <c r="S83" s="37"/>
      <c r="Y83" s="37"/>
      <c r="Z83" s="37"/>
    </row>
    <row r="84" spans="1:34" s="369" customFormat="1" ht="13.9" customHeight="1">
      <c r="A84" s="518">
        <v>11</v>
      </c>
      <c r="B84" s="467">
        <v>44293</v>
      </c>
      <c r="C84" s="519"/>
      <c r="D84" s="446" t="s">
        <v>888</v>
      </c>
      <c r="E84" s="520" t="s">
        <v>557</v>
      </c>
      <c r="F84" s="444">
        <v>7.15</v>
      </c>
      <c r="G84" s="444">
        <v>4</v>
      </c>
      <c r="H84" s="444">
        <v>8.15</v>
      </c>
      <c r="I84" s="445">
        <v>12</v>
      </c>
      <c r="J84" s="445" t="s">
        <v>918</v>
      </c>
      <c r="K84" s="521">
        <f t="shared" ref="K84:K86" si="53">H84-F84</f>
        <v>1</v>
      </c>
      <c r="L84" s="445">
        <v>100</v>
      </c>
      <c r="M84" s="522">
        <f t="shared" si="52"/>
        <v>1700</v>
      </c>
      <c r="N84" s="445">
        <v>1800</v>
      </c>
      <c r="O84" s="523" t="s">
        <v>556</v>
      </c>
      <c r="P84" s="525">
        <v>44294</v>
      </c>
      <c r="Q84" s="363"/>
      <c r="R84" s="324" t="s">
        <v>792</v>
      </c>
      <c r="S84" s="37"/>
      <c r="Y84" s="37"/>
      <c r="Z84" s="37"/>
    </row>
    <row r="85" spans="1:34" s="369" customFormat="1" ht="13.9" customHeight="1">
      <c r="A85" s="518">
        <v>12</v>
      </c>
      <c r="B85" s="467">
        <v>44294</v>
      </c>
      <c r="C85" s="519"/>
      <c r="D85" s="446" t="s">
        <v>928</v>
      </c>
      <c r="E85" s="520" t="s">
        <v>557</v>
      </c>
      <c r="F85" s="444">
        <v>28</v>
      </c>
      <c r="G85" s="444"/>
      <c r="H85" s="444">
        <v>44</v>
      </c>
      <c r="I85" s="445">
        <v>70</v>
      </c>
      <c r="J85" s="445" t="s">
        <v>929</v>
      </c>
      <c r="K85" s="521">
        <f t="shared" si="53"/>
        <v>16</v>
      </c>
      <c r="L85" s="445">
        <v>100</v>
      </c>
      <c r="M85" s="522">
        <f t="shared" si="52"/>
        <v>1100</v>
      </c>
      <c r="N85" s="445">
        <v>75</v>
      </c>
      <c r="O85" s="523" t="s">
        <v>556</v>
      </c>
      <c r="P85" s="525">
        <v>44294</v>
      </c>
      <c r="Q85" s="363"/>
      <c r="R85" s="324" t="s">
        <v>792</v>
      </c>
      <c r="S85" s="37"/>
      <c r="Y85" s="37"/>
      <c r="Z85" s="37"/>
    </row>
    <row r="86" spans="1:34" s="369" customFormat="1" ht="13.9" customHeight="1">
      <c r="A86" s="518">
        <v>13</v>
      </c>
      <c r="B86" s="467">
        <v>44294</v>
      </c>
      <c r="C86" s="519"/>
      <c r="D86" s="446" t="s">
        <v>928</v>
      </c>
      <c r="E86" s="520" t="s">
        <v>557</v>
      </c>
      <c r="F86" s="444">
        <v>17</v>
      </c>
      <c r="G86" s="444"/>
      <c r="H86" s="444">
        <v>33</v>
      </c>
      <c r="I86" s="445">
        <v>50</v>
      </c>
      <c r="J86" s="445" t="s">
        <v>929</v>
      </c>
      <c r="K86" s="521">
        <f t="shared" si="53"/>
        <v>16</v>
      </c>
      <c r="L86" s="445">
        <v>100</v>
      </c>
      <c r="M86" s="522">
        <f t="shared" ref="M86:M88" si="54">(K86*N86)-L86</f>
        <v>1100</v>
      </c>
      <c r="N86" s="445">
        <v>75</v>
      </c>
      <c r="O86" s="523" t="s">
        <v>556</v>
      </c>
      <c r="P86" s="525">
        <v>44294</v>
      </c>
      <c r="Q86" s="363"/>
      <c r="R86" s="324" t="s">
        <v>792</v>
      </c>
      <c r="S86" s="37"/>
      <c r="Y86" s="37"/>
      <c r="Z86" s="37"/>
    </row>
    <row r="87" spans="1:34" s="369" customFormat="1" ht="13.9" customHeight="1">
      <c r="A87" s="518">
        <v>14</v>
      </c>
      <c r="B87" s="467">
        <v>44294</v>
      </c>
      <c r="C87" s="519"/>
      <c r="D87" s="446" t="s">
        <v>930</v>
      </c>
      <c r="E87" s="520" t="s">
        <v>557</v>
      </c>
      <c r="F87" s="444">
        <v>7.1</v>
      </c>
      <c r="G87" s="444">
        <v>5.5</v>
      </c>
      <c r="H87" s="444">
        <v>7.85</v>
      </c>
      <c r="I87" s="445" t="s">
        <v>931</v>
      </c>
      <c r="J87" s="445" t="s">
        <v>936</v>
      </c>
      <c r="K87" s="521">
        <f t="shared" ref="K87:K88" si="55">H87-F87</f>
        <v>0.75</v>
      </c>
      <c r="L87" s="445">
        <v>100</v>
      </c>
      <c r="M87" s="522">
        <f t="shared" si="54"/>
        <v>2150</v>
      </c>
      <c r="N87" s="445">
        <v>3000</v>
      </c>
      <c r="O87" s="523" t="s">
        <v>556</v>
      </c>
      <c r="P87" s="443">
        <v>44295</v>
      </c>
      <c r="Q87" s="363"/>
      <c r="R87" s="324" t="s">
        <v>559</v>
      </c>
      <c r="S87" s="37"/>
      <c r="Y87" s="37"/>
      <c r="Z87" s="37"/>
    </row>
    <row r="88" spans="1:34" s="369" customFormat="1" ht="13.9" customHeight="1">
      <c r="A88" s="518">
        <v>15</v>
      </c>
      <c r="B88" s="467">
        <v>44295</v>
      </c>
      <c r="C88" s="519"/>
      <c r="D88" s="446" t="s">
        <v>930</v>
      </c>
      <c r="E88" s="520" t="s">
        <v>557</v>
      </c>
      <c r="F88" s="444">
        <v>7.1</v>
      </c>
      <c r="G88" s="444">
        <v>5.5</v>
      </c>
      <c r="H88" s="444">
        <v>8.0500000000000007</v>
      </c>
      <c r="I88" s="445" t="s">
        <v>931</v>
      </c>
      <c r="J88" s="445" t="s">
        <v>955</v>
      </c>
      <c r="K88" s="521">
        <f t="shared" si="55"/>
        <v>0.95000000000000107</v>
      </c>
      <c r="L88" s="445">
        <v>100</v>
      </c>
      <c r="M88" s="522">
        <f t="shared" si="54"/>
        <v>2750.0000000000032</v>
      </c>
      <c r="N88" s="445">
        <v>3000</v>
      </c>
      <c r="O88" s="523" t="s">
        <v>556</v>
      </c>
      <c r="P88" s="525">
        <v>44295</v>
      </c>
      <c r="Q88" s="363"/>
      <c r="R88" s="324" t="s">
        <v>559</v>
      </c>
      <c r="S88" s="37"/>
      <c r="Y88" s="37"/>
      <c r="Z88" s="37"/>
    </row>
    <row r="89" spans="1:34" s="369" customFormat="1" ht="13.9" customHeight="1">
      <c r="A89" s="540">
        <v>16</v>
      </c>
      <c r="B89" s="472">
        <v>44295</v>
      </c>
      <c r="C89" s="479"/>
      <c r="D89" s="459" t="s">
        <v>937</v>
      </c>
      <c r="E89" s="480" t="s">
        <v>557</v>
      </c>
      <c r="F89" s="460">
        <v>35.5</v>
      </c>
      <c r="G89" s="460">
        <v>25.5</v>
      </c>
      <c r="H89" s="460">
        <v>20</v>
      </c>
      <c r="I89" s="508" t="s">
        <v>938</v>
      </c>
      <c r="J89" s="461" t="s">
        <v>961</v>
      </c>
      <c r="K89" s="531">
        <f t="shared" ref="K89" si="56">H89-F89</f>
        <v>-15.5</v>
      </c>
      <c r="L89" s="461">
        <v>100</v>
      </c>
      <c r="M89" s="498">
        <f t="shared" ref="M89" si="57">(K89*N89)-L89</f>
        <v>-8625</v>
      </c>
      <c r="N89" s="461">
        <v>550</v>
      </c>
      <c r="O89" s="499" t="s">
        <v>620</v>
      </c>
      <c r="P89" s="538">
        <v>44298</v>
      </c>
      <c r="Q89" s="363"/>
      <c r="R89" s="324" t="s">
        <v>792</v>
      </c>
      <c r="S89" s="37"/>
      <c r="Y89" s="37"/>
      <c r="Z89" s="37"/>
    </row>
    <row r="90" spans="1:34" s="369" customFormat="1" ht="13.9" customHeight="1">
      <c r="A90" s="420"/>
      <c r="B90" s="418"/>
      <c r="C90" s="419"/>
      <c r="D90" s="412"/>
      <c r="E90" s="413"/>
      <c r="F90" s="387"/>
      <c r="G90" s="387"/>
      <c r="H90" s="387"/>
      <c r="I90" s="528"/>
      <c r="J90" s="352"/>
      <c r="K90" s="352"/>
      <c r="L90" s="352"/>
      <c r="M90" s="496"/>
      <c r="N90" s="352"/>
      <c r="O90" s="380"/>
      <c r="P90" s="393"/>
      <c r="Q90" s="363"/>
      <c r="R90" s="324"/>
      <c r="S90" s="37"/>
      <c r="Y90" s="37"/>
      <c r="Z90" s="37"/>
    </row>
    <row r="91" spans="1:34" s="37" customFormat="1" ht="14.25">
      <c r="A91" s="396"/>
      <c r="B91" s="529"/>
      <c r="C91" s="529"/>
      <c r="D91" s="530"/>
      <c r="E91" s="387"/>
      <c r="F91" s="387"/>
      <c r="G91" s="383"/>
      <c r="H91" s="383"/>
      <c r="I91" s="387"/>
      <c r="J91" s="352"/>
      <c r="K91" s="352"/>
      <c r="L91" s="352"/>
      <c r="M91" s="352"/>
      <c r="N91" s="352"/>
      <c r="O91" s="352"/>
      <c r="P91" s="352"/>
      <c r="Q91" s="363"/>
      <c r="R91" s="324"/>
      <c r="Z91" s="369"/>
      <c r="AA91" s="369"/>
      <c r="AB91" s="369"/>
      <c r="AC91" s="369"/>
      <c r="AD91" s="369"/>
      <c r="AE91" s="369"/>
      <c r="AF91" s="369"/>
      <c r="AG91" s="369"/>
      <c r="AH91" s="369"/>
    </row>
    <row r="92" spans="1:34" s="37" customFormat="1" ht="14.25">
      <c r="A92" s="396"/>
      <c r="B92" s="529"/>
      <c r="C92" s="529"/>
      <c r="D92" s="530"/>
      <c r="E92" s="387"/>
      <c r="F92" s="387"/>
      <c r="G92" s="383"/>
      <c r="H92" s="383"/>
      <c r="I92" s="387"/>
      <c r="J92" s="352"/>
      <c r="K92" s="352"/>
      <c r="L92" s="352"/>
      <c r="M92" s="352"/>
      <c r="N92" s="352"/>
      <c r="O92" s="352"/>
      <c r="P92" s="352"/>
      <c r="Q92" s="363"/>
      <c r="R92" s="324"/>
      <c r="Z92" s="369"/>
      <c r="AA92" s="369"/>
      <c r="AB92" s="369"/>
      <c r="AC92" s="369"/>
      <c r="AD92" s="369"/>
      <c r="AE92" s="369"/>
      <c r="AF92" s="369"/>
      <c r="AG92" s="369"/>
      <c r="AH92" s="369"/>
    </row>
    <row r="93" spans="1:34" s="37" customFormat="1" ht="14.25">
      <c r="A93" s="33"/>
      <c r="B93" s="397"/>
      <c r="C93" s="397"/>
      <c r="D93" s="398"/>
      <c r="E93" s="399"/>
      <c r="F93" s="399"/>
      <c r="G93" s="400"/>
      <c r="H93" s="400"/>
      <c r="I93" s="399"/>
      <c r="J93" s="395"/>
      <c r="K93" s="395"/>
      <c r="L93" s="395"/>
      <c r="M93" s="395"/>
      <c r="N93" s="395"/>
      <c r="O93" s="395"/>
      <c r="P93" s="395"/>
      <c r="Q93" s="363"/>
      <c r="R93" s="324"/>
      <c r="Z93" s="369"/>
      <c r="AA93" s="369"/>
      <c r="AB93" s="369"/>
      <c r="AC93" s="369"/>
      <c r="AD93" s="369"/>
      <c r="AE93" s="369"/>
      <c r="AF93" s="369"/>
      <c r="AG93" s="369"/>
      <c r="AH93" s="369"/>
    </row>
    <row r="94" spans="1:34" s="37" customFormat="1" ht="14.25">
      <c r="A94" s="33"/>
      <c r="B94" s="397"/>
      <c r="C94" s="397"/>
      <c r="D94" s="398"/>
      <c r="E94" s="399"/>
      <c r="F94" s="399"/>
      <c r="G94" s="400"/>
      <c r="H94" s="400"/>
      <c r="I94" s="399"/>
      <c r="J94" s="395"/>
      <c r="K94" s="395"/>
      <c r="L94" s="395"/>
      <c r="M94" s="395"/>
      <c r="N94" s="395"/>
      <c r="O94" s="395"/>
      <c r="P94" s="395"/>
      <c r="Q94" s="363"/>
      <c r="R94" s="324"/>
      <c r="Z94" s="369"/>
      <c r="AA94" s="369"/>
      <c r="AB94" s="369"/>
      <c r="AC94" s="369"/>
      <c r="AD94" s="369"/>
      <c r="AE94" s="369"/>
      <c r="AF94" s="369"/>
      <c r="AG94" s="369"/>
      <c r="AH94" s="369"/>
    </row>
    <row r="95" spans="1:34" s="37" customFormat="1" ht="14.25">
      <c r="A95" s="33"/>
      <c r="B95" s="397"/>
      <c r="C95" s="397"/>
      <c r="D95" s="398"/>
      <c r="E95" s="399"/>
      <c r="F95" s="399"/>
      <c r="G95" s="400"/>
      <c r="H95" s="400"/>
      <c r="I95" s="399"/>
      <c r="J95" s="395"/>
      <c r="K95" s="395"/>
      <c r="L95" s="395"/>
      <c r="M95" s="395"/>
      <c r="N95" s="395"/>
      <c r="O95" s="401"/>
      <c r="P95" s="395"/>
      <c r="Q95" s="363"/>
      <c r="R95" s="324"/>
      <c r="Z95" s="369"/>
      <c r="AA95" s="369"/>
      <c r="AB95" s="369"/>
      <c r="AC95" s="369"/>
      <c r="AD95" s="369"/>
      <c r="AE95" s="369"/>
      <c r="AF95" s="369"/>
      <c r="AG95" s="369"/>
      <c r="AH95" s="369"/>
    </row>
    <row r="96" spans="1:34" s="37" customFormat="1" ht="14.25">
      <c r="A96" s="353"/>
      <c r="B96" s="354"/>
      <c r="C96" s="354"/>
      <c r="D96" s="355"/>
      <c r="E96" s="353"/>
      <c r="F96" s="370"/>
      <c r="G96" s="353"/>
      <c r="H96" s="353"/>
      <c r="I96" s="353"/>
      <c r="J96" s="354"/>
      <c r="K96" s="371"/>
      <c r="L96" s="353"/>
      <c r="M96" s="353"/>
      <c r="N96" s="353"/>
      <c r="O96" s="372"/>
      <c r="P96" s="363"/>
      <c r="Q96" s="363"/>
      <c r="R96" s="324"/>
      <c r="Z96" s="369"/>
      <c r="AA96" s="369"/>
      <c r="AB96" s="369"/>
      <c r="AC96" s="369"/>
      <c r="AD96" s="369"/>
      <c r="AE96" s="369"/>
      <c r="AF96" s="369"/>
      <c r="AG96" s="369"/>
      <c r="AH96" s="369"/>
    </row>
    <row r="97" spans="1:29" ht="15">
      <c r="A97" s="96" t="s">
        <v>575</v>
      </c>
      <c r="B97" s="97"/>
      <c r="C97" s="97"/>
      <c r="D97" s="98"/>
      <c r="E97" s="31"/>
      <c r="F97" s="29"/>
      <c r="G97" s="29"/>
      <c r="H97" s="70"/>
      <c r="I97" s="116"/>
      <c r="J97" s="117"/>
      <c r="K97" s="14"/>
      <c r="L97" s="14"/>
      <c r="M97" s="14"/>
      <c r="N97" s="8"/>
      <c r="O97" s="50"/>
      <c r="Q97" s="92"/>
      <c r="R97" s="14"/>
      <c r="S97" s="13"/>
      <c r="T97" s="13"/>
      <c r="U97" s="13"/>
      <c r="V97" s="13"/>
      <c r="W97" s="13"/>
      <c r="X97" s="13"/>
      <c r="Y97" s="13"/>
      <c r="Z97" s="13"/>
    </row>
    <row r="98" spans="1:29" ht="38.25">
      <c r="A98" s="17" t="s">
        <v>16</v>
      </c>
      <c r="B98" s="18" t="s">
        <v>534</v>
      </c>
      <c r="C98" s="18"/>
      <c r="D98" s="19" t="s">
        <v>545</v>
      </c>
      <c r="E98" s="18" t="s">
        <v>546</v>
      </c>
      <c r="F98" s="18" t="s">
        <v>547</v>
      </c>
      <c r="G98" s="18" t="s">
        <v>548</v>
      </c>
      <c r="H98" s="18" t="s">
        <v>549</v>
      </c>
      <c r="I98" s="18" t="s">
        <v>550</v>
      </c>
      <c r="J98" s="17" t="s">
        <v>551</v>
      </c>
      <c r="K98" s="59" t="s">
        <v>567</v>
      </c>
      <c r="L98" s="392" t="s">
        <v>819</v>
      </c>
      <c r="M98" s="60" t="s">
        <v>818</v>
      </c>
      <c r="N98" s="18" t="s">
        <v>554</v>
      </c>
      <c r="O98" s="75" t="s">
        <v>555</v>
      </c>
      <c r="P98" s="94"/>
      <c r="Q98" s="8"/>
      <c r="R98" s="14"/>
      <c r="S98" s="13"/>
      <c r="T98" s="13"/>
      <c r="U98" s="13"/>
      <c r="V98" s="13"/>
      <c r="W98" s="13"/>
      <c r="X98" s="13"/>
      <c r="Y98" s="13"/>
      <c r="Z98" s="13"/>
    </row>
    <row r="99" spans="1:29" s="369" customFormat="1" ht="14.25">
      <c r="A99" s="481">
        <v>1</v>
      </c>
      <c r="B99" s="482">
        <v>44203</v>
      </c>
      <c r="C99" s="483"/>
      <c r="D99" s="484" t="s">
        <v>480</v>
      </c>
      <c r="E99" s="485" t="s">
        <v>856</v>
      </c>
      <c r="F99" s="486">
        <v>422</v>
      </c>
      <c r="G99" s="487">
        <v>385</v>
      </c>
      <c r="H99" s="486">
        <v>455</v>
      </c>
      <c r="I99" s="488" t="s">
        <v>829</v>
      </c>
      <c r="J99" s="489" t="s">
        <v>857</v>
      </c>
      <c r="K99" s="489">
        <f t="shared" ref="K99" si="58">H99-F99</f>
        <v>33</v>
      </c>
      <c r="L99" s="490">
        <f>(F99*-0.8)/100</f>
        <v>-3.3760000000000003</v>
      </c>
      <c r="M99" s="491">
        <f t="shared" ref="M99" si="59">(K99+L99)/F99</f>
        <v>7.0199052132701417E-2</v>
      </c>
      <c r="N99" s="492" t="s">
        <v>556</v>
      </c>
      <c r="O99" s="493">
        <v>44243</v>
      </c>
      <c r="P99" s="95"/>
      <c r="Q99" s="416"/>
      <c r="R99" s="453" t="s">
        <v>559</v>
      </c>
      <c r="S99" s="410"/>
      <c r="T99" s="410"/>
      <c r="U99" s="410"/>
      <c r="V99" s="410"/>
      <c r="W99" s="410"/>
      <c r="X99" s="410"/>
      <c r="Y99" s="410"/>
      <c r="Z99" s="410"/>
    </row>
    <row r="100" spans="1:29" s="369" customFormat="1" ht="14.25">
      <c r="A100" s="481">
        <v>2</v>
      </c>
      <c r="B100" s="482">
        <v>44238</v>
      </c>
      <c r="C100" s="483"/>
      <c r="D100" s="484" t="s">
        <v>445</v>
      </c>
      <c r="E100" s="485" t="s">
        <v>557</v>
      </c>
      <c r="F100" s="486">
        <v>1515</v>
      </c>
      <c r="G100" s="487">
        <v>1390</v>
      </c>
      <c r="H100" s="486">
        <v>1595</v>
      </c>
      <c r="I100" s="488" t="s">
        <v>838</v>
      </c>
      <c r="J100" s="489" t="s">
        <v>845</v>
      </c>
      <c r="K100" s="489">
        <f t="shared" ref="K100" si="60">H100-F100</f>
        <v>80</v>
      </c>
      <c r="L100" s="490">
        <f>(F100*-0.8)/100</f>
        <v>-12.12</v>
      </c>
      <c r="M100" s="491">
        <f t="shared" ref="M100" si="61">(K100+L100)/F100</f>
        <v>4.4805280528052799E-2</v>
      </c>
      <c r="N100" s="492" t="s">
        <v>556</v>
      </c>
      <c r="O100" s="493">
        <v>44271</v>
      </c>
      <c r="P100" s="95"/>
      <c r="Q100" s="416"/>
      <c r="R100" s="453" t="s">
        <v>559</v>
      </c>
      <c r="S100" s="410"/>
      <c r="T100" s="410"/>
      <c r="U100" s="410"/>
      <c r="V100" s="410"/>
      <c r="W100" s="410"/>
      <c r="X100" s="410"/>
      <c r="Y100" s="410"/>
      <c r="Z100" s="410"/>
    </row>
    <row r="101" spans="1:29" s="369" customFormat="1" ht="14.25">
      <c r="A101" s="512">
        <v>3</v>
      </c>
      <c r="B101" s="474">
        <v>44274</v>
      </c>
      <c r="C101" s="513"/>
      <c r="D101" s="514" t="s">
        <v>744</v>
      </c>
      <c r="E101" s="476" t="s">
        <v>557</v>
      </c>
      <c r="F101" s="444">
        <v>4070</v>
      </c>
      <c r="G101" s="477">
        <v>3750</v>
      </c>
      <c r="H101" s="444">
        <v>4530</v>
      </c>
      <c r="I101" s="478">
        <v>4800</v>
      </c>
      <c r="J101" s="515" t="s">
        <v>866</v>
      </c>
      <c r="K101" s="515">
        <f t="shared" ref="K101" si="62">H101-F101</f>
        <v>460</v>
      </c>
      <c r="L101" s="516">
        <f>(F101*-0.8)/100</f>
        <v>-32.56</v>
      </c>
      <c r="M101" s="442">
        <f t="shared" ref="M101" si="63">(K101+L101)/F101</f>
        <v>0.10502211302211302</v>
      </c>
      <c r="N101" s="517" t="s">
        <v>556</v>
      </c>
      <c r="O101" s="443">
        <v>44287</v>
      </c>
      <c r="P101" s="95"/>
      <c r="Q101" s="416"/>
      <c r="R101" s="453" t="s">
        <v>559</v>
      </c>
      <c r="S101" s="410"/>
      <c r="T101" s="410"/>
      <c r="U101" s="410"/>
      <c r="V101" s="410"/>
      <c r="W101" s="410"/>
      <c r="X101" s="410"/>
      <c r="Y101" s="410"/>
      <c r="Z101" s="410"/>
    </row>
    <row r="102" spans="1:29" s="369" customFormat="1" ht="14.25">
      <c r="A102" s="433"/>
      <c r="B102" s="373"/>
      <c r="C102" s="435"/>
      <c r="D102" s="385"/>
      <c r="E102" s="378"/>
      <c r="F102" s="387"/>
      <c r="G102" s="383"/>
      <c r="H102" s="387"/>
      <c r="I102" s="375"/>
      <c r="J102" s="414"/>
      <c r="K102" s="414"/>
      <c r="L102" s="415"/>
      <c r="M102" s="402"/>
      <c r="N102" s="379"/>
      <c r="O102" s="409"/>
      <c r="P102" s="95"/>
      <c r="Q102" s="416"/>
      <c r="R102" s="453"/>
      <c r="S102" s="410"/>
      <c r="T102" s="410"/>
      <c r="U102" s="410"/>
      <c r="V102" s="410"/>
      <c r="W102" s="410"/>
      <c r="X102" s="410"/>
      <c r="Y102" s="410"/>
      <c r="Z102" s="410"/>
    </row>
    <row r="103" spans="1:29" s="5" customFormat="1">
      <c r="A103" s="364"/>
      <c r="B103" s="365"/>
      <c r="C103" s="366"/>
      <c r="D103" s="367"/>
      <c r="E103" s="396"/>
      <c r="F103" s="396"/>
      <c r="G103" s="451"/>
      <c r="H103" s="451"/>
      <c r="I103" s="396"/>
      <c r="J103" s="452"/>
      <c r="K103" s="447"/>
      <c r="L103" s="448"/>
      <c r="M103" s="449"/>
      <c r="N103" s="450"/>
      <c r="O103" s="368"/>
      <c r="P103" s="120"/>
      <c r="Q103"/>
      <c r="R103" s="91"/>
      <c r="T103" s="54"/>
      <c r="U103" s="54"/>
      <c r="V103" s="54"/>
      <c r="W103" s="54"/>
      <c r="X103" s="54"/>
      <c r="Y103" s="54"/>
      <c r="Z103" s="54"/>
    </row>
    <row r="104" spans="1:29">
      <c r="A104" s="20" t="s">
        <v>560</v>
      </c>
      <c r="B104" s="20"/>
      <c r="C104" s="20"/>
      <c r="D104" s="20"/>
      <c r="E104" s="2"/>
      <c r="F104" s="27" t="s">
        <v>562</v>
      </c>
      <c r="G104" s="79"/>
      <c r="H104" s="79"/>
      <c r="I104" s="35"/>
      <c r="J104" s="82"/>
      <c r="K104" s="80"/>
      <c r="L104" s="81"/>
      <c r="M104" s="82"/>
      <c r="N104" s="83"/>
      <c r="O104" s="121"/>
      <c r="P104" s="8"/>
      <c r="Q104" s="13"/>
      <c r="R104" s="93"/>
      <c r="S104" s="13"/>
      <c r="T104" s="13"/>
      <c r="U104" s="13"/>
      <c r="V104" s="13"/>
      <c r="W104" s="13"/>
      <c r="X104" s="13"/>
      <c r="Y104" s="13"/>
    </row>
    <row r="105" spans="1:29">
      <c r="A105" s="26" t="s">
        <v>561</v>
      </c>
      <c r="B105" s="20"/>
      <c r="C105" s="20"/>
      <c r="D105" s="20"/>
      <c r="E105" s="29"/>
      <c r="F105" s="27" t="s">
        <v>564</v>
      </c>
      <c r="G105" s="9"/>
      <c r="H105" s="9"/>
      <c r="I105" s="9"/>
      <c r="J105" s="50"/>
      <c r="K105" s="9"/>
      <c r="L105" s="9"/>
      <c r="M105" s="9"/>
      <c r="N105" s="8"/>
      <c r="O105" s="50"/>
      <c r="Q105" s="4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9">
      <c r="A106" s="26"/>
      <c r="B106" s="20"/>
      <c r="C106" s="20"/>
      <c r="D106" s="20"/>
      <c r="E106" s="29"/>
      <c r="F106" s="27"/>
      <c r="G106" s="9"/>
      <c r="H106" s="9"/>
      <c r="I106" s="9"/>
      <c r="J106" s="50"/>
      <c r="K106" s="9"/>
      <c r="L106" s="9"/>
      <c r="M106" s="9"/>
      <c r="N106" s="8"/>
      <c r="O106" s="50"/>
      <c r="Q106" s="4"/>
      <c r="R106" s="79"/>
      <c r="S106" s="13"/>
      <c r="T106" s="13"/>
      <c r="U106" s="13"/>
      <c r="V106" s="13"/>
      <c r="W106" s="13"/>
      <c r="X106" s="13"/>
      <c r="Y106" s="13"/>
      <c r="Z106" s="13"/>
    </row>
    <row r="107" spans="1:29" ht="15">
      <c r="A107" s="8"/>
      <c r="B107" s="30" t="s">
        <v>823</v>
      </c>
      <c r="C107" s="30"/>
      <c r="D107" s="30"/>
      <c r="E107" s="30"/>
      <c r="F107" s="31"/>
      <c r="G107" s="29"/>
      <c r="H107" s="29"/>
      <c r="I107" s="70"/>
      <c r="J107" s="71"/>
      <c r="K107" s="72"/>
      <c r="L107" s="391"/>
      <c r="M107" s="9"/>
      <c r="N107" s="8"/>
      <c r="O107" s="50"/>
      <c r="Q107" s="4"/>
      <c r="R107" s="79"/>
      <c r="S107" s="13"/>
      <c r="T107" s="13"/>
      <c r="U107" s="13"/>
      <c r="V107" s="13"/>
      <c r="W107" s="13"/>
      <c r="X107" s="13"/>
      <c r="Y107" s="13"/>
      <c r="Z107" s="13"/>
    </row>
    <row r="108" spans="1:29" ht="38.25">
      <c r="A108" s="17" t="s">
        <v>16</v>
      </c>
      <c r="B108" s="18" t="s">
        <v>534</v>
      </c>
      <c r="C108" s="18"/>
      <c r="D108" s="19" t="s">
        <v>545</v>
      </c>
      <c r="E108" s="18" t="s">
        <v>546</v>
      </c>
      <c r="F108" s="18" t="s">
        <v>547</v>
      </c>
      <c r="G108" s="18" t="s">
        <v>566</v>
      </c>
      <c r="H108" s="18" t="s">
        <v>549</v>
      </c>
      <c r="I108" s="18" t="s">
        <v>550</v>
      </c>
      <c r="J108" s="73" t="s">
        <v>551</v>
      </c>
      <c r="K108" s="59" t="s">
        <v>567</v>
      </c>
      <c r="L108" s="74" t="s">
        <v>568</v>
      </c>
      <c r="M108" s="18" t="s">
        <v>569</v>
      </c>
      <c r="N108" s="392" t="s">
        <v>819</v>
      </c>
      <c r="O108" s="60" t="s">
        <v>818</v>
      </c>
      <c r="P108" s="18" t="s">
        <v>554</v>
      </c>
      <c r="Q108" s="75" t="s">
        <v>555</v>
      </c>
      <c r="R108" s="79"/>
      <c r="S108" s="13"/>
      <c r="T108" s="13"/>
      <c r="U108" s="13"/>
      <c r="V108" s="13"/>
      <c r="W108" s="13"/>
      <c r="X108" s="13"/>
      <c r="Y108" s="13"/>
      <c r="Z108" s="13"/>
    </row>
    <row r="109" spans="1:29" ht="14.25">
      <c r="A109" s="358"/>
      <c r="B109" s="373"/>
      <c r="C109" s="377"/>
      <c r="D109" s="385"/>
      <c r="E109" s="378"/>
      <c r="F109" s="403"/>
      <c r="G109" s="383"/>
      <c r="H109" s="378"/>
      <c r="I109" s="375"/>
      <c r="J109" s="414"/>
      <c r="K109" s="414"/>
      <c r="L109" s="415"/>
      <c r="M109" s="413"/>
      <c r="N109" s="415"/>
      <c r="O109" s="402"/>
      <c r="P109" s="379"/>
      <c r="Q109" s="393"/>
      <c r="R109" s="411"/>
      <c r="S109" s="401"/>
      <c r="T109" s="13"/>
      <c r="U109" s="410"/>
      <c r="V109" s="410"/>
      <c r="W109" s="410"/>
      <c r="X109" s="410"/>
      <c r="Y109" s="410"/>
      <c r="Z109" s="410"/>
      <c r="AA109" s="369"/>
      <c r="AB109" s="369"/>
      <c r="AC109" s="369"/>
    </row>
    <row r="110" spans="1:29" ht="14.25">
      <c r="A110" s="358"/>
      <c r="B110" s="373"/>
      <c r="C110" s="377"/>
      <c r="D110" s="385"/>
      <c r="E110" s="378"/>
      <c r="F110" s="403"/>
      <c r="G110" s="383"/>
      <c r="H110" s="378"/>
      <c r="I110" s="375"/>
      <c r="J110" s="414"/>
      <c r="K110" s="414"/>
      <c r="L110" s="415"/>
      <c r="M110" s="413"/>
      <c r="N110" s="415"/>
      <c r="O110" s="402"/>
      <c r="P110" s="379"/>
      <c r="Q110" s="393"/>
      <c r="R110" s="411"/>
      <c r="S110" s="401"/>
      <c r="T110" s="13"/>
      <c r="U110" s="410"/>
      <c r="V110" s="410"/>
      <c r="W110" s="410"/>
      <c r="X110" s="410"/>
      <c r="Y110" s="410"/>
      <c r="Z110" s="410"/>
      <c r="AA110" s="369"/>
      <c r="AB110" s="369"/>
      <c r="AC110" s="369"/>
    </row>
    <row r="111" spans="1:29" s="369" customFormat="1" ht="14.25">
      <c r="A111" s="358"/>
      <c r="B111" s="373"/>
      <c r="C111" s="377"/>
      <c r="D111" s="385"/>
      <c r="E111" s="378"/>
      <c r="F111" s="403"/>
      <c r="G111" s="383"/>
      <c r="H111" s="378"/>
      <c r="I111" s="375"/>
      <c r="J111" s="414"/>
      <c r="K111" s="414"/>
      <c r="L111" s="415"/>
      <c r="M111" s="413"/>
      <c r="N111" s="415"/>
      <c r="O111" s="402"/>
      <c r="P111" s="379"/>
      <c r="Q111" s="393"/>
      <c r="R111" s="408"/>
      <c r="S111" s="410"/>
      <c r="T111" s="410"/>
      <c r="U111" s="410"/>
      <c r="V111" s="410"/>
      <c r="W111" s="410"/>
      <c r="X111" s="410"/>
      <c r="Y111" s="410"/>
      <c r="Z111" s="410"/>
    </row>
    <row r="112" spans="1:29" s="369" customFormat="1" ht="14.25">
      <c r="A112" s="358"/>
      <c r="B112" s="373"/>
      <c r="C112" s="377"/>
      <c r="D112" s="385"/>
      <c r="E112" s="378"/>
      <c r="F112" s="414"/>
      <c r="G112" s="387"/>
      <c r="H112" s="378"/>
      <c r="I112" s="375"/>
      <c r="J112" s="414"/>
      <c r="K112" s="414"/>
      <c r="L112" s="415"/>
      <c r="M112" s="413"/>
      <c r="N112" s="415"/>
      <c r="O112" s="402"/>
      <c r="P112" s="379"/>
      <c r="Q112" s="393"/>
      <c r="R112" s="408"/>
      <c r="S112" s="410"/>
      <c r="T112" s="410"/>
      <c r="U112" s="410"/>
      <c r="V112" s="410"/>
      <c r="W112" s="410"/>
      <c r="X112" s="410"/>
      <c r="Y112" s="410"/>
      <c r="Z112" s="410"/>
    </row>
    <row r="113" spans="1:26" s="369" customFormat="1" ht="14.25">
      <c r="A113" s="358"/>
      <c r="B113" s="373"/>
      <c r="C113" s="377"/>
      <c r="D113" s="385"/>
      <c r="E113" s="378"/>
      <c r="F113" s="414"/>
      <c r="G113" s="387"/>
      <c r="H113" s="378"/>
      <c r="I113" s="375"/>
      <c r="J113" s="414"/>
      <c r="K113" s="414"/>
      <c r="L113" s="415"/>
      <c r="M113" s="413"/>
      <c r="N113" s="415"/>
      <c r="O113" s="402"/>
      <c r="P113" s="379"/>
      <c r="Q113" s="393"/>
      <c r="R113" s="408"/>
      <c r="S113" s="410"/>
      <c r="T113" s="410"/>
      <c r="U113" s="410"/>
      <c r="V113" s="410"/>
      <c r="W113" s="410"/>
      <c r="X113" s="410"/>
      <c r="Y113" s="410"/>
      <c r="Z113" s="410"/>
    </row>
    <row r="114" spans="1:26" s="369" customFormat="1" ht="14.25">
      <c r="A114" s="358"/>
      <c r="B114" s="373"/>
      <c r="C114" s="377"/>
      <c r="D114" s="385"/>
      <c r="E114" s="378"/>
      <c r="F114" s="403"/>
      <c r="G114" s="383"/>
      <c r="H114" s="378"/>
      <c r="I114" s="375"/>
      <c r="J114" s="414"/>
      <c r="K114" s="405"/>
      <c r="L114" s="415"/>
      <c r="M114" s="413"/>
      <c r="N114" s="415"/>
      <c r="O114" s="402"/>
      <c r="P114" s="407"/>
      <c r="Q114" s="393"/>
      <c r="R114" s="408"/>
      <c r="S114" s="410"/>
      <c r="T114" s="410"/>
      <c r="U114" s="410"/>
      <c r="V114" s="410"/>
      <c r="W114" s="410"/>
      <c r="X114" s="410"/>
      <c r="Y114" s="410"/>
      <c r="Z114" s="410"/>
    </row>
    <row r="115" spans="1:26" s="369" customFormat="1" ht="14.25">
      <c r="A115" s="358"/>
      <c r="B115" s="373"/>
      <c r="C115" s="377"/>
      <c r="D115" s="385"/>
      <c r="E115" s="378"/>
      <c r="F115" s="403"/>
      <c r="G115" s="383"/>
      <c r="H115" s="378"/>
      <c r="I115" s="375"/>
      <c r="J115" s="405"/>
      <c r="K115" s="405"/>
      <c r="L115" s="405"/>
      <c r="M115" s="405"/>
      <c r="N115" s="406"/>
      <c r="O115" s="417"/>
      <c r="P115" s="407"/>
      <c r="Q115" s="393"/>
      <c r="R115" s="408"/>
      <c r="S115" s="410"/>
      <c r="T115" s="410"/>
      <c r="U115" s="410"/>
      <c r="V115" s="410"/>
      <c r="W115" s="410"/>
      <c r="X115" s="410"/>
      <c r="Y115" s="410"/>
      <c r="Z115" s="410"/>
    </row>
    <row r="116" spans="1:26" s="369" customFormat="1" ht="14.25">
      <c r="A116" s="358"/>
      <c r="B116" s="373"/>
      <c r="C116" s="377"/>
      <c r="D116" s="385"/>
      <c r="E116" s="378"/>
      <c r="F116" s="414"/>
      <c r="G116" s="387"/>
      <c r="H116" s="378"/>
      <c r="I116" s="375"/>
      <c r="J116" s="414"/>
      <c r="K116" s="414"/>
      <c r="L116" s="415"/>
      <c r="M116" s="413"/>
      <c r="N116" s="415"/>
      <c r="O116" s="402"/>
      <c r="P116" s="379"/>
      <c r="Q116" s="393"/>
      <c r="R116" s="411"/>
      <c r="S116" s="401"/>
      <c r="T116" s="410"/>
      <c r="U116" s="410"/>
      <c r="V116" s="410"/>
      <c r="W116" s="410"/>
      <c r="X116" s="410"/>
      <c r="Y116" s="410"/>
      <c r="Z116" s="410"/>
    </row>
    <row r="117" spans="1:26" s="369" customFormat="1" ht="14.25">
      <c r="A117" s="358"/>
      <c r="B117" s="373"/>
      <c r="C117" s="377"/>
      <c r="D117" s="385"/>
      <c r="E117" s="378"/>
      <c r="F117" s="403"/>
      <c r="G117" s="383"/>
      <c r="H117" s="378"/>
      <c r="I117" s="375"/>
      <c r="J117" s="352"/>
      <c r="K117" s="352"/>
      <c r="L117" s="352"/>
      <c r="M117" s="352"/>
      <c r="N117" s="404"/>
      <c r="O117" s="402"/>
      <c r="P117" s="380"/>
      <c r="Q117" s="393"/>
      <c r="R117" s="411"/>
      <c r="S117" s="401"/>
      <c r="T117" s="410"/>
      <c r="U117" s="410"/>
      <c r="V117" s="410"/>
      <c r="W117" s="410"/>
      <c r="X117" s="410"/>
      <c r="Y117" s="410"/>
      <c r="Z117" s="410"/>
    </row>
    <row r="118" spans="1:26">
      <c r="A118" s="26"/>
      <c r="B118" s="20"/>
      <c r="C118" s="20"/>
      <c r="D118" s="20"/>
      <c r="E118" s="29"/>
      <c r="F118" s="27"/>
      <c r="G118" s="9"/>
      <c r="H118" s="9"/>
      <c r="I118" s="9"/>
      <c r="J118" s="50"/>
      <c r="K118" s="9"/>
      <c r="L118" s="9"/>
      <c r="M118" s="9"/>
      <c r="N118" s="8"/>
      <c r="O118" s="50"/>
      <c r="P118" s="4"/>
      <c r="Q118" s="8"/>
      <c r="R118" s="138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26"/>
      <c r="B119" s="20"/>
      <c r="C119" s="20"/>
      <c r="D119" s="20"/>
      <c r="E119" s="29"/>
      <c r="F119" s="27"/>
      <c r="G119" s="38"/>
      <c r="H119" s="39"/>
      <c r="I119" s="79"/>
      <c r="J119" s="14"/>
      <c r="K119" s="80"/>
      <c r="L119" s="81"/>
      <c r="M119" s="82"/>
      <c r="N119" s="83"/>
      <c r="O119" s="84"/>
      <c r="P119" s="8"/>
      <c r="Q119" s="13"/>
      <c r="R119" s="138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34"/>
      <c r="B120" s="42"/>
      <c r="C120" s="99"/>
      <c r="D120" s="3"/>
      <c r="E120" s="35"/>
      <c r="F120" s="79"/>
      <c r="G120" s="38"/>
      <c r="H120" s="39"/>
      <c r="I120" s="79"/>
      <c r="J120" s="14"/>
      <c r="K120" s="80"/>
      <c r="L120" s="81"/>
      <c r="M120" s="82"/>
      <c r="N120" s="83"/>
      <c r="O120" s="84"/>
      <c r="P120" s="8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 ht="15">
      <c r="A121" s="2"/>
      <c r="B121" s="100" t="s">
        <v>576</v>
      </c>
      <c r="C121" s="100"/>
      <c r="D121" s="100"/>
      <c r="E121" s="100"/>
      <c r="F121" s="14"/>
      <c r="G121" s="14"/>
      <c r="H121" s="101"/>
      <c r="I121" s="14"/>
      <c r="J121" s="71"/>
      <c r="K121" s="72"/>
      <c r="L121" s="14"/>
      <c r="M121" s="14"/>
      <c r="N121" s="13"/>
      <c r="O121" s="95"/>
      <c r="P121" s="8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 ht="38.25">
      <c r="A122" s="17" t="s">
        <v>16</v>
      </c>
      <c r="B122" s="18" t="s">
        <v>534</v>
      </c>
      <c r="C122" s="18"/>
      <c r="D122" s="19" t="s">
        <v>545</v>
      </c>
      <c r="E122" s="18" t="s">
        <v>546</v>
      </c>
      <c r="F122" s="18" t="s">
        <v>547</v>
      </c>
      <c r="G122" s="18" t="s">
        <v>577</v>
      </c>
      <c r="H122" s="18" t="s">
        <v>578</v>
      </c>
      <c r="I122" s="18" t="s">
        <v>550</v>
      </c>
      <c r="J122" s="58" t="s">
        <v>551</v>
      </c>
      <c r="K122" s="18" t="s">
        <v>552</v>
      </c>
      <c r="L122" s="18" t="s">
        <v>553</v>
      </c>
      <c r="M122" s="18" t="s">
        <v>554</v>
      </c>
      <c r="N122" s="19" t="s">
        <v>555</v>
      </c>
      <c r="O122" s="95"/>
      <c r="P122" s="8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</v>
      </c>
      <c r="B123" s="102">
        <v>41579</v>
      </c>
      <c r="C123" s="102"/>
      <c r="D123" s="103" t="s">
        <v>579</v>
      </c>
      <c r="E123" s="104" t="s">
        <v>580</v>
      </c>
      <c r="F123" s="105">
        <v>82</v>
      </c>
      <c r="G123" s="104" t="s">
        <v>581</v>
      </c>
      <c r="H123" s="104">
        <v>100</v>
      </c>
      <c r="I123" s="122">
        <v>100</v>
      </c>
      <c r="J123" s="123" t="s">
        <v>582</v>
      </c>
      <c r="K123" s="124">
        <f t="shared" ref="K123:K154" si="64">H123-F123</f>
        <v>18</v>
      </c>
      <c r="L123" s="125">
        <f t="shared" ref="L123:L154" si="65">K123/F123</f>
        <v>0.21951219512195122</v>
      </c>
      <c r="M123" s="126" t="s">
        <v>556</v>
      </c>
      <c r="N123" s="127">
        <v>42657</v>
      </c>
      <c r="O123" s="50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2</v>
      </c>
      <c r="B124" s="102">
        <v>41794</v>
      </c>
      <c r="C124" s="102"/>
      <c r="D124" s="103" t="s">
        <v>583</v>
      </c>
      <c r="E124" s="104" t="s">
        <v>557</v>
      </c>
      <c r="F124" s="105">
        <v>257</v>
      </c>
      <c r="G124" s="104" t="s">
        <v>581</v>
      </c>
      <c r="H124" s="104">
        <v>300</v>
      </c>
      <c r="I124" s="122">
        <v>300</v>
      </c>
      <c r="J124" s="123" t="s">
        <v>582</v>
      </c>
      <c r="K124" s="124">
        <f t="shared" si="64"/>
        <v>43</v>
      </c>
      <c r="L124" s="125">
        <f t="shared" si="65"/>
        <v>0.16731517509727625</v>
      </c>
      <c r="M124" s="126" t="s">
        <v>556</v>
      </c>
      <c r="N124" s="127">
        <v>41822</v>
      </c>
      <c r="O124" s="50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</v>
      </c>
      <c r="B125" s="102">
        <v>41828</v>
      </c>
      <c r="C125" s="102"/>
      <c r="D125" s="103" t="s">
        <v>584</v>
      </c>
      <c r="E125" s="104" t="s">
        <v>557</v>
      </c>
      <c r="F125" s="105">
        <v>393</v>
      </c>
      <c r="G125" s="104" t="s">
        <v>581</v>
      </c>
      <c r="H125" s="104">
        <v>468</v>
      </c>
      <c r="I125" s="122">
        <v>468</v>
      </c>
      <c r="J125" s="123" t="s">
        <v>582</v>
      </c>
      <c r="K125" s="124">
        <f t="shared" si="64"/>
        <v>75</v>
      </c>
      <c r="L125" s="125">
        <f t="shared" si="65"/>
        <v>0.19083969465648856</v>
      </c>
      <c r="M125" s="126" t="s">
        <v>556</v>
      </c>
      <c r="N125" s="127">
        <v>41863</v>
      </c>
      <c r="O125" s="50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4</v>
      </c>
      <c r="B126" s="102">
        <v>41857</v>
      </c>
      <c r="C126" s="102"/>
      <c r="D126" s="103" t="s">
        <v>585</v>
      </c>
      <c r="E126" s="104" t="s">
        <v>557</v>
      </c>
      <c r="F126" s="105">
        <v>205</v>
      </c>
      <c r="G126" s="104" t="s">
        <v>581</v>
      </c>
      <c r="H126" s="104">
        <v>275</v>
      </c>
      <c r="I126" s="122">
        <v>250</v>
      </c>
      <c r="J126" s="123" t="s">
        <v>582</v>
      </c>
      <c r="K126" s="124">
        <f t="shared" si="64"/>
        <v>70</v>
      </c>
      <c r="L126" s="125">
        <f t="shared" si="65"/>
        <v>0.34146341463414637</v>
      </c>
      <c r="M126" s="126" t="s">
        <v>556</v>
      </c>
      <c r="N126" s="127">
        <v>41962</v>
      </c>
      <c r="O126" s="50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5</v>
      </c>
      <c r="B127" s="102">
        <v>41886</v>
      </c>
      <c r="C127" s="102"/>
      <c r="D127" s="103" t="s">
        <v>586</v>
      </c>
      <c r="E127" s="104" t="s">
        <v>557</v>
      </c>
      <c r="F127" s="105">
        <v>162</v>
      </c>
      <c r="G127" s="104" t="s">
        <v>581</v>
      </c>
      <c r="H127" s="104">
        <v>190</v>
      </c>
      <c r="I127" s="122">
        <v>190</v>
      </c>
      <c r="J127" s="123" t="s">
        <v>582</v>
      </c>
      <c r="K127" s="124">
        <f t="shared" si="64"/>
        <v>28</v>
      </c>
      <c r="L127" s="125">
        <f t="shared" si="65"/>
        <v>0.1728395061728395</v>
      </c>
      <c r="M127" s="126" t="s">
        <v>556</v>
      </c>
      <c r="N127" s="127">
        <v>42006</v>
      </c>
      <c r="O127" s="50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6</v>
      </c>
      <c r="B128" s="102">
        <v>41886</v>
      </c>
      <c r="C128" s="102"/>
      <c r="D128" s="103" t="s">
        <v>587</v>
      </c>
      <c r="E128" s="104" t="s">
        <v>557</v>
      </c>
      <c r="F128" s="105">
        <v>75</v>
      </c>
      <c r="G128" s="104" t="s">
        <v>581</v>
      </c>
      <c r="H128" s="104">
        <v>91.5</v>
      </c>
      <c r="I128" s="122" t="s">
        <v>588</v>
      </c>
      <c r="J128" s="123" t="s">
        <v>589</v>
      </c>
      <c r="K128" s="124">
        <f t="shared" si="64"/>
        <v>16.5</v>
      </c>
      <c r="L128" s="125">
        <f t="shared" si="65"/>
        <v>0.22</v>
      </c>
      <c r="M128" s="126" t="s">
        <v>556</v>
      </c>
      <c r="N128" s="127">
        <v>41954</v>
      </c>
      <c r="O128" s="50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7</v>
      </c>
      <c r="B129" s="102">
        <v>41913</v>
      </c>
      <c r="C129" s="102"/>
      <c r="D129" s="103" t="s">
        <v>590</v>
      </c>
      <c r="E129" s="104" t="s">
        <v>557</v>
      </c>
      <c r="F129" s="105">
        <v>850</v>
      </c>
      <c r="G129" s="104" t="s">
        <v>581</v>
      </c>
      <c r="H129" s="104">
        <v>982.5</v>
      </c>
      <c r="I129" s="122">
        <v>1050</v>
      </c>
      <c r="J129" s="123" t="s">
        <v>591</v>
      </c>
      <c r="K129" s="124">
        <f t="shared" si="64"/>
        <v>132.5</v>
      </c>
      <c r="L129" s="125">
        <f t="shared" si="65"/>
        <v>0.15588235294117647</v>
      </c>
      <c r="M129" s="126" t="s">
        <v>556</v>
      </c>
      <c r="N129" s="127">
        <v>42039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8</v>
      </c>
      <c r="B130" s="102">
        <v>41913</v>
      </c>
      <c r="C130" s="102"/>
      <c r="D130" s="103" t="s">
        <v>592</v>
      </c>
      <c r="E130" s="104" t="s">
        <v>557</v>
      </c>
      <c r="F130" s="105">
        <v>475</v>
      </c>
      <c r="G130" s="104" t="s">
        <v>581</v>
      </c>
      <c r="H130" s="104">
        <v>515</v>
      </c>
      <c r="I130" s="122">
        <v>600</v>
      </c>
      <c r="J130" s="123" t="s">
        <v>593</v>
      </c>
      <c r="K130" s="124">
        <f t="shared" si="64"/>
        <v>40</v>
      </c>
      <c r="L130" s="125">
        <f t="shared" si="65"/>
        <v>8.4210526315789472E-2</v>
      </c>
      <c r="M130" s="126" t="s">
        <v>556</v>
      </c>
      <c r="N130" s="127">
        <v>41939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9</v>
      </c>
      <c r="B131" s="102">
        <v>41913</v>
      </c>
      <c r="C131" s="102"/>
      <c r="D131" s="103" t="s">
        <v>594</v>
      </c>
      <c r="E131" s="104" t="s">
        <v>557</v>
      </c>
      <c r="F131" s="105">
        <v>86</v>
      </c>
      <c r="G131" s="104" t="s">
        <v>581</v>
      </c>
      <c r="H131" s="104">
        <v>99</v>
      </c>
      <c r="I131" s="122">
        <v>140</v>
      </c>
      <c r="J131" s="123" t="s">
        <v>595</v>
      </c>
      <c r="K131" s="124">
        <f t="shared" si="64"/>
        <v>13</v>
      </c>
      <c r="L131" s="125">
        <f t="shared" si="65"/>
        <v>0.15116279069767441</v>
      </c>
      <c r="M131" s="126" t="s">
        <v>556</v>
      </c>
      <c r="N131" s="127">
        <v>41939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10</v>
      </c>
      <c r="B132" s="102">
        <v>41926</v>
      </c>
      <c r="C132" s="102"/>
      <c r="D132" s="103" t="s">
        <v>596</v>
      </c>
      <c r="E132" s="104" t="s">
        <v>557</v>
      </c>
      <c r="F132" s="105">
        <v>496.6</v>
      </c>
      <c r="G132" s="104" t="s">
        <v>581</v>
      </c>
      <c r="H132" s="104">
        <v>621</v>
      </c>
      <c r="I132" s="122">
        <v>580</v>
      </c>
      <c r="J132" s="123" t="s">
        <v>582</v>
      </c>
      <c r="K132" s="124">
        <f t="shared" si="64"/>
        <v>124.39999999999998</v>
      </c>
      <c r="L132" s="125">
        <f t="shared" si="65"/>
        <v>0.25050342327829234</v>
      </c>
      <c r="M132" s="126" t="s">
        <v>556</v>
      </c>
      <c r="N132" s="127">
        <v>42605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11</v>
      </c>
      <c r="B133" s="102">
        <v>41926</v>
      </c>
      <c r="C133" s="102"/>
      <c r="D133" s="103" t="s">
        <v>597</v>
      </c>
      <c r="E133" s="104" t="s">
        <v>557</v>
      </c>
      <c r="F133" s="105">
        <v>2481.9</v>
      </c>
      <c r="G133" s="104" t="s">
        <v>581</v>
      </c>
      <c r="H133" s="104">
        <v>2840</v>
      </c>
      <c r="I133" s="122">
        <v>2870</v>
      </c>
      <c r="J133" s="123" t="s">
        <v>598</v>
      </c>
      <c r="K133" s="124">
        <f t="shared" si="64"/>
        <v>358.09999999999991</v>
      </c>
      <c r="L133" s="125">
        <f t="shared" si="65"/>
        <v>0.14428462065353154</v>
      </c>
      <c r="M133" s="126" t="s">
        <v>556</v>
      </c>
      <c r="N133" s="127">
        <v>42017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12</v>
      </c>
      <c r="B134" s="102">
        <v>41928</v>
      </c>
      <c r="C134" s="102"/>
      <c r="D134" s="103" t="s">
        <v>599</v>
      </c>
      <c r="E134" s="104" t="s">
        <v>557</v>
      </c>
      <c r="F134" s="105">
        <v>84.5</v>
      </c>
      <c r="G134" s="104" t="s">
        <v>581</v>
      </c>
      <c r="H134" s="104">
        <v>93</v>
      </c>
      <c r="I134" s="122">
        <v>110</v>
      </c>
      <c r="J134" s="123" t="s">
        <v>600</v>
      </c>
      <c r="K134" s="124">
        <f t="shared" si="64"/>
        <v>8.5</v>
      </c>
      <c r="L134" s="125">
        <f t="shared" si="65"/>
        <v>0.10059171597633136</v>
      </c>
      <c r="M134" s="126" t="s">
        <v>556</v>
      </c>
      <c r="N134" s="127">
        <v>41939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13</v>
      </c>
      <c r="B135" s="102">
        <v>41928</v>
      </c>
      <c r="C135" s="102"/>
      <c r="D135" s="103" t="s">
        <v>601</v>
      </c>
      <c r="E135" s="104" t="s">
        <v>557</v>
      </c>
      <c r="F135" s="105">
        <v>401</v>
      </c>
      <c r="G135" s="104" t="s">
        <v>581</v>
      </c>
      <c r="H135" s="104">
        <v>428</v>
      </c>
      <c r="I135" s="122">
        <v>450</v>
      </c>
      <c r="J135" s="123" t="s">
        <v>602</v>
      </c>
      <c r="K135" s="124">
        <f t="shared" si="64"/>
        <v>27</v>
      </c>
      <c r="L135" s="125">
        <f t="shared" si="65"/>
        <v>6.7331670822942641E-2</v>
      </c>
      <c r="M135" s="126" t="s">
        <v>556</v>
      </c>
      <c r="N135" s="127">
        <v>42020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14</v>
      </c>
      <c r="B136" s="102">
        <v>41928</v>
      </c>
      <c r="C136" s="102"/>
      <c r="D136" s="103" t="s">
        <v>603</v>
      </c>
      <c r="E136" s="104" t="s">
        <v>557</v>
      </c>
      <c r="F136" s="105">
        <v>101</v>
      </c>
      <c r="G136" s="104" t="s">
        <v>581</v>
      </c>
      <c r="H136" s="104">
        <v>112</v>
      </c>
      <c r="I136" s="122">
        <v>120</v>
      </c>
      <c r="J136" s="123" t="s">
        <v>604</v>
      </c>
      <c r="K136" s="124">
        <f t="shared" si="64"/>
        <v>11</v>
      </c>
      <c r="L136" s="125">
        <f t="shared" si="65"/>
        <v>0.10891089108910891</v>
      </c>
      <c r="M136" s="126" t="s">
        <v>556</v>
      </c>
      <c r="N136" s="127">
        <v>41939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15</v>
      </c>
      <c r="B137" s="102">
        <v>41954</v>
      </c>
      <c r="C137" s="102"/>
      <c r="D137" s="103" t="s">
        <v>605</v>
      </c>
      <c r="E137" s="104" t="s">
        <v>557</v>
      </c>
      <c r="F137" s="105">
        <v>59</v>
      </c>
      <c r="G137" s="104" t="s">
        <v>581</v>
      </c>
      <c r="H137" s="104">
        <v>76</v>
      </c>
      <c r="I137" s="122">
        <v>76</v>
      </c>
      <c r="J137" s="123" t="s">
        <v>582</v>
      </c>
      <c r="K137" s="124">
        <f t="shared" si="64"/>
        <v>17</v>
      </c>
      <c r="L137" s="125">
        <f t="shared" si="65"/>
        <v>0.28813559322033899</v>
      </c>
      <c r="M137" s="126" t="s">
        <v>556</v>
      </c>
      <c r="N137" s="127">
        <v>43032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16</v>
      </c>
      <c r="B138" s="102">
        <v>41954</v>
      </c>
      <c r="C138" s="102"/>
      <c r="D138" s="103" t="s">
        <v>594</v>
      </c>
      <c r="E138" s="104" t="s">
        <v>557</v>
      </c>
      <c r="F138" s="105">
        <v>99</v>
      </c>
      <c r="G138" s="104" t="s">
        <v>581</v>
      </c>
      <c r="H138" s="104">
        <v>120</v>
      </c>
      <c r="I138" s="122">
        <v>120</v>
      </c>
      <c r="J138" s="123" t="s">
        <v>606</v>
      </c>
      <c r="K138" s="124">
        <f t="shared" si="64"/>
        <v>21</v>
      </c>
      <c r="L138" s="125">
        <f t="shared" si="65"/>
        <v>0.21212121212121213</v>
      </c>
      <c r="M138" s="126" t="s">
        <v>556</v>
      </c>
      <c r="N138" s="127">
        <v>41960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17</v>
      </c>
      <c r="B139" s="102">
        <v>41956</v>
      </c>
      <c r="C139" s="102"/>
      <c r="D139" s="103" t="s">
        <v>607</v>
      </c>
      <c r="E139" s="104" t="s">
        <v>557</v>
      </c>
      <c r="F139" s="105">
        <v>22</v>
      </c>
      <c r="G139" s="104" t="s">
        <v>581</v>
      </c>
      <c r="H139" s="104">
        <v>33.549999999999997</v>
      </c>
      <c r="I139" s="122">
        <v>32</v>
      </c>
      <c r="J139" s="123" t="s">
        <v>608</v>
      </c>
      <c r="K139" s="124">
        <f t="shared" si="64"/>
        <v>11.549999999999997</v>
      </c>
      <c r="L139" s="125">
        <f t="shared" si="65"/>
        <v>0.52499999999999991</v>
      </c>
      <c r="M139" s="126" t="s">
        <v>556</v>
      </c>
      <c r="N139" s="127">
        <v>42188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18</v>
      </c>
      <c r="B140" s="102">
        <v>41976</v>
      </c>
      <c r="C140" s="102"/>
      <c r="D140" s="103" t="s">
        <v>609</v>
      </c>
      <c r="E140" s="104" t="s">
        <v>557</v>
      </c>
      <c r="F140" s="105">
        <v>440</v>
      </c>
      <c r="G140" s="104" t="s">
        <v>581</v>
      </c>
      <c r="H140" s="104">
        <v>520</v>
      </c>
      <c r="I140" s="122">
        <v>520</v>
      </c>
      <c r="J140" s="123" t="s">
        <v>610</v>
      </c>
      <c r="K140" s="124">
        <f t="shared" si="64"/>
        <v>80</v>
      </c>
      <c r="L140" s="125">
        <f t="shared" si="65"/>
        <v>0.18181818181818182</v>
      </c>
      <c r="M140" s="126" t="s">
        <v>556</v>
      </c>
      <c r="N140" s="127">
        <v>42208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19</v>
      </c>
      <c r="B141" s="102">
        <v>41976</v>
      </c>
      <c r="C141" s="102"/>
      <c r="D141" s="103" t="s">
        <v>611</v>
      </c>
      <c r="E141" s="104" t="s">
        <v>557</v>
      </c>
      <c r="F141" s="105">
        <v>360</v>
      </c>
      <c r="G141" s="104" t="s">
        <v>581</v>
      </c>
      <c r="H141" s="104">
        <v>427</v>
      </c>
      <c r="I141" s="122">
        <v>425</v>
      </c>
      <c r="J141" s="123" t="s">
        <v>612</v>
      </c>
      <c r="K141" s="124">
        <f t="shared" si="64"/>
        <v>67</v>
      </c>
      <c r="L141" s="125">
        <f t="shared" si="65"/>
        <v>0.18611111111111112</v>
      </c>
      <c r="M141" s="126" t="s">
        <v>556</v>
      </c>
      <c r="N141" s="127">
        <v>42058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20</v>
      </c>
      <c r="B142" s="102">
        <v>42012</v>
      </c>
      <c r="C142" s="102"/>
      <c r="D142" s="103" t="s">
        <v>613</v>
      </c>
      <c r="E142" s="104" t="s">
        <v>557</v>
      </c>
      <c r="F142" s="105">
        <v>360</v>
      </c>
      <c r="G142" s="104" t="s">
        <v>581</v>
      </c>
      <c r="H142" s="104">
        <v>455</v>
      </c>
      <c r="I142" s="122">
        <v>420</v>
      </c>
      <c r="J142" s="123" t="s">
        <v>614</v>
      </c>
      <c r="K142" s="124">
        <f t="shared" si="64"/>
        <v>95</v>
      </c>
      <c r="L142" s="125">
        <f t="shared" si="65"/>
        <v>0.2638888888888889</v>
      </c>
      <c r="M142" s="126" t="s">
        <v>556</v>
      </c>
      <c r="N142" s="127">
        <v>42024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21</v>
      </c>
      <c r="B143" s="102">
        <v>42012</v>
      </c>
      <c r="C143" s="102"/>
      <c r="D143" s="103" t="s">
        <v>615</v>
      </c>
      <c r="E143" s="104" t="s">
        <v>557</v>
      </c>
      <c r="F143" s="105">
        <v>130</v>
      </c>
      <c r="G143" s="104"/>
      <c r="H143" s="104">
        <v>175.5</v>
      </c>
      <c r="I143" s="122">
        <v>165</v>
      </c>
      <c r="J143" s="123" t="s">
        <v>616</v>
      </c>
      <c r="K143" s="124">
        <f t="shared" si="64"/>
        <v>45.5</v>
      </c>
      <c r="L143" s="125">
        <f t="shared" si="65"/>
        <v>0.35</v>
      </c>
      <c r="M143" s="126" t="s">
        <v>556</v>
      </c>
      <c r="N143" s="127">
        <v>43088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22</v>
      </c>
      <c r="B144" s="102">
        <v>42040</v>
      </c>
      <c r="C144" s="102"/>
      <c r="D144" s="103" t="s">
        <v>376</v>
      </c>
      <c r="E144" s="104" t="s">
        <v>580</v>
      </c>
      <c r="F144" s="105">
        <v>98</v>
      </c>
      <c r="G144" s="104"/>
      <c r="H144" s="104">
        <v>120</v>
      </c>
      <c r="I144" s="122">
        <v>120</v>
      </c>
      <c r="J144" s="123" t="s">
        <v>582</v>
      </c>
      <c r="K144" s="124">
        <f t="shared" si="64"/>
        <v>22</v>
      </c>
      <c r="L144" s="125">
        <f t="shared" si="65"/>
        <v>0.22448979591836735</v>
      </c>
      <c r="M144" s="126" t="s">
        <v>556</v>
      </c>
      <c r="N144" s="127">
        <v>42753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23</v>
      </c>
      <c r="B145" s="102">
        <v>42040</v>
      </c>
      <c r="C145" s="102"/>
      <c r="D145" s="103" t="s">
        <v>617</v>
      </c>
      <c r="E145" s="104" t="s">
        <v>580</v>
      </c>
      <c r="F145" s="105">
        <v>196</v>
      </c>
      <c r="G145" s="104"/>
      <c r="H145" s="104">
        <v>262</v>
      </c>
      <c r="I145" s="122">
        <v>255</v>
      </c>
      <c r="J145" s="123" t="s">
        <v>582</v>
      </c>
      <c r="K145" s="124">
        <f t="shared" si="64"/>
        <v>66</v>
      </c>
      <c r="L145" s="125">
        <f t="shared" si="65"/>
        <v>0.33673469387755101</v>
      </c>
      <c r="M145" s="126" t="s">
        <v>556</v>
      </c>
      <c r="N145" s="127">
        <v>42599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5">
        <v>24</v>
      </c>
      <c r="B146" s="106">
        <v>42067</v>
      </c>
      <c r="C146" s="106"/>
      <c r="D146" s="107" t="s">
        <v>375</v>
      </c>
      <c r="E146" s="108" t="s">
        <v>580</v>
      </c>
      <c r="F146" s="109">
        <v>235</v>
      </c>
      <c r="G146" s="109"/>
      <c r="H146" s="110">
        <v>77</v>
      </c>
      <c r="I146" s="128" t="s">
        <v>618</v>
      </c>
      <c r="J146" s="129" t="s">
        <v>619</v>
      </c>
      <c r="K146" s="130">
        <f t="shared" si="64"/>
        <v>-158</v>
      </c>
      <c r="L146" s="131">
        <f t="shared" si="65"/>
        <v>-0.67234042553191486</v>
      </c>
      <c r="M146" s="132" t="s">
        <v>620</v>
      </c>
      <c r="N146" s="133">
        <v>43522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25</v>
      </c>
      <c r="B147" s="102">
        <v>42067</v>
      </c>
      <c r="C147" s="102"/>
      <c r="D147" s="103" t="s">
        <v>453</v>
      </c>
      <c r="E147" s="104" t="s">
        <v>580</v>
      </c>
      <c r="F147" s="105">
        <v>185</v>
      </c>
      <c r="G147" s="104"/>
      <c r="H147" s="104">
        <v>224</v>
      </c>
      <c r="I147" s="122" t="s">
        <v>621</v>
      </c>
      <c r="J147" s="123" t="s">
        <v>582</v>
      </c>
      <c r="K147" s="124">
        <f t="shared" si="64"/>
        <v>39</v>
      </c>
      <c r="L147" s="125">
        <f t="shared" si="65"/>
        <v>0.21081081081081082</v>
      </c>
      <c r="M147" s="126" t="s">
        <v>556</v>
      </c>
      <c r="N147" s="127">
        <v>42647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339">
        <v>26</v>
      </c>
      <c r="B148" s="111">
        <v>42090</v>
      </c>
      <c r="C148" s="111"/>
      <c r="D148" s="112" t="s">
        <v>622</v>
      </c>
      <c r="E148" s="113" t="s">
        <v>580</v>
      </c>
      <c r="F148" s="114">
        <v>49.5</v>
      </c>
      <c r="G148" s="115"/>
      <c r="H148" s="115">
        <v>15.85</v>
      </c>
      <c r="I148" s="115">
        <v>67</v>
      </c>
      <c r="J148" s="134" t="s">
        <v>623</v>
      </c>
      <c r="K148" s="115">
        <f t="shared" si="64"/>
        <v>-33.65</v>
      </c>
      <c r="L148" s="135">
        <f t="shared" si="65"/>
        <v>-0.67979797979797973</v>
      </c>
      <c r="M148" s="132" t="s">
        <v>620</v>
      </c>
      <c r="N148" s="136">
        <v>43627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27</v>
      </c>
      <c r="B149" s="102">
        <v>42093</v>
      </c>
      <c r="C149" s="102"/>
      <c r="D149" s="103" t="s">
        <v>624</v>
      </c>
      <c r="E149" s="104" t="s">
        <v>580</v>
      </c>
      <c r="F149" s="105">
        <v>183.5</v>
      </c>
      <c r="G149" s="104"/>
      <c r="H149" s="104">
        <v>219</v>
      </c>
      <c r="I149" s="122">
        <v>218</v>
      </c>
      <c r="J149" s="123" t="s">
        <v>625</v>
      </c>
      <c r="K149" s="124">
        <f t="shared" si="64"/>
        <v>35.5</v>
      </c>
      <c r="L149" s="125">
        <f t="shared" si="65"/>
        <v>0.19346049046321526</v>
      </c>
      <c r="M149" s="126" t="s">
        <v>556</v>
      </c>
      <c r="N149" s="127">
        <v>42103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28</v>
      </c>
      <c r="B150" s="102">
        <v>42114</v>
      </c>
      <c r="C150" s="102"/>
      <c r="D150" s="103" t="s">
        <v>626</v>
      </c>
      <c r="E150" s="104" t="s">
        <v>580</v>
      </c>
      <c r="F150" s="105">
        <f>(227+237)/2</f>
        <v>232</v>
      </c>
      <c r="G150" s="104"/>
      <c r="H150" s="104">
        <v>298</v>
      </c>
      <c r="I150" s="122">
        <v>298</v>
      </c>
      <c r="J150" s="123" t="s">
        <v>582</v>
      </c>
      <c r="K150" s="124">
        <f t="shared" si="64"/>
        <v>66</v>
      </c>
      <c r="L150" s="125">
        <f t="shared" si="65"/>
        <v>0.28448275862068967</v>
      </c>
      <c r="M150" s="126" t="s">
        <v>556</v>
      </c>
      <c r="N150" s="127">
        <v>42823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29</v>
      </c>
      <c r="B151" s="102">
        <v>42128</v>
      </c>
      <c r="C151" s="102"/>
      <c r="D151" s="103" t="s">
        <v>627</v>
      </c>
      <c r="E151" s="104" t="s">
        <v>557</v>
      </c>
      <c r="F151" s="105">
        <v>385</v>
      </c>
      <c r="G151" s="104"/>
      <c r="H151" s="104">
        <f>212.5+331</f>
        <v>543.5</v>
      </c>
      <c r="I151" s="122">
        <v>510</v>
      </c>
      <c r="J151" s="123" t="s">
        <v>628</v>
      </c>
      <c r="K151" s="124">
        <f t="shared" si="64"/>
        <v>158.5</v>
      </c>
      <c r="L151" s="125">
        <f t="shared" si="65"/>
        <v>0.41168831168831171</v>
      </c>
      <c r="M151" s="126" t="s">
        <v>556</v>
      </c>
      <c r="N151" s="127">
        <v>42235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30</v>
      </c>
      <c r="B152" s="102">
        <v>42128</v>
      </c>
      <c r="C152" s="102"/>
      <c r="D152" s="103" t="s">
        <v>629</v>
      </c>
      <c r="E152" s="104" t="s">
        <v>557</v>
      </c>
      <c r="F152" s="105">
        <v>115.5</v>
      </c>
      <c r="G152" s="104"/>
      <c r="H152" s="104">
        <v>146</v>
      </c>
      <c r="I152" s="122">
        <v>142</v>
      </c>
      <c r="J152" s="123" t="s">
        <v>630</v>
      </c>
      <c r="K152" s="124">
        <f t="shared" si="64"/>
        <v>30.5</v>
      </c>
      <c r="L152" s="125">
        <f t="shared" si="65"/>
        <v>0.26406926406926406</v>
      </c>
      <c r="M152" s="126" t="s">
        <v>556</v>
      </c>
      <c r="N152" s="127">
        <v>42202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31</v>
      </c>
      <c r="B153" s="102">
        <v>42151</v>
      </c>
      <c r="C153" s="102"/>
      <c r="D153" s="103" t="s">
        <v>631</v>
      </c>
      <c r="E153" s="104" t="s">
        <v>557</v>
      </c>
      <c r="F153" s="105">
        <v>237.5</v>
      </c>
      <c r="G153" s="104"/>
      <c r="H153" s="104">
        <v>279.5</v>
      </c>
      <c r="I153" s="122">
        <v>278</v>
      </c>
      <c r="J153" s="123" t="s">
        <v>582</v>
      </c>
      <c r="K153" s="124">
        <f t="shared" si="64"/>
        <v>42</v>
      </c>
      <c r="L153" s="125">
        <f t="shared" si="65"/>
        <v>0.17684210526315788</v>
      </c>
      <c r="M153" s="126" t="s">
        <v>556</v>
      </c>
      <c r="N153" s="127">
        <v>42222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32</v>
      </c>
      <c r="B154" s="102">
        <v>42174</v>
      </c>
      <c r="C154" s="102"/>
      <c r="D154" s="103" t="s">
        <v>601</v>
      </c>
      <c r="E154" s="104" t="s">
        <v>580</v>
      </c>
      <c r="F154" s="105">
        <v>340</v>
      </c>
      <c r="G154" s="104"/>
      <c r="H154" s="104">
        <v>448</v>
      </c>
      <c r="I154" s="122">
        <v>448</v>
      </c>
      <c r="J154" s="123" t="s">
        <v>582</v>
      </c>
      <c r="K154" s="124">
        <f t="shared" si="64"/>
        <v>108</v>
      </c>
      <c r="L154" s="125">
        <f t="shared" si="65"/>
        <v>0.31764705882352939</v>
      </c>
      <c r="M154" s="126" t="s">
        <v>556</v>
      </c>
      <c r="N154" s="127">
        <v>43018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33</v>
      </c>
      <c r="B155" s="102">
        <v>42191</v>
      </c>
      <c r="C155" s="102"/>
      <c r="D155" s="103" t="s">
        <v>632</v>
      </c>
      <c r="E155" s="104" t="s">
        <v>580</v>
      </c>
      <c r="F155" s="105">
        <v>390</v>
      </c>
      <c r="G155" s="104"/>
      <c r="H155" s="104">
        <v>460</v>
      </c>
      <c r="I155" s="122">
        <v>460</v>
      </c>
      <c r="J155" s="123" t="s">
        <v>582</v>
      </c>
      <c r="K155" s="124">
        <f t="shared" ref="K155:K175" si="66">H155-F155</f>
        <v>70</v>
      </c>
      <c r="L155" s="125">
        <f t="shared" ref="L155:L175" si="67">K155/F155</f>
        <v>0.17948717948717949</v>
      </c>
      <c r="M155" s="126" t="s">
        <v>556</v>
      </c>
      <c r="N155" s="127">
        <v>42478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5">
        <v>34</v>
      </c>
      <c r="B156" s="106">
        <v>42195</v>
      </c>
      <c r="C156" s="106"/>
      <c r="D156" s="107" t="s">
        <v>633</v>
      </c>
      <c r="E156" s="108" t="s">
        <v>580</v>
      </c>
      <c r="F156" s="109">
        <v>122.5</v>
      </c>
      <c r="G156" s="109"/>
      <c r="H156" s="110">
        <v>61</v>
      </c>
      <c r="I156" s="128">
        <v>172</v>
      </c>
      <c r="J156" s="129" t="s">
        <v>634</v>
      </c>
      <c r="K156" s="130">
        <f t="shared" si="66"/>
        <v>-61.5</v>
      </c>
      <c r="L156" s="131">
        <f t="shared" si="67"/>
        <v>-0.50204081632653064</v>
      </c>
      <c r="M156" s="132" t="s">
        <v>620</v>
      </c>
      <c r="N156" s="133">
        <v>43333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35</v>
      </c>
      <c r="B157" s="102">
        <v>42219</v>
      </c>
      <c r="C157" s="102"/>
      <c r="D157" s="103" t="s">
        <v>635</v>
      </c>
      <c r="E157" s="104" t="s">
        <v>580</v>
      </c>
      <c r="F157" s="105">
        <v>297.5</v>
      </c>
      <c r="G157" s="104"/>
      <c r="H157" s="104">
        <v>350</v>
      </c>
      <c r="I157" s="122">
        <v>360</v>
      </c>
      <c r="J157" s="123" t="s">
        <v>636</v>
      </c>
      <c r="K157" s="124">
        <f t="shared" si="66"/>
        <v>52.5</v>
      </c>
      <c r="L157" s="125">
        <f t="shared" si="67"/>
        <v>0.17647058823529413</v>
      </c>
      <c r="M157" s="126" t="s">
        <v>556</v>
      </c>
      <c r="N157" s="127">
        <v>42232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36</v>
      </c>
      <c r="B158" s="102">
        <v>42219</v>
      </c>
      <c r="C158" s="102"/>
      <c r="D158" s="103" t="s">
        <v>637</v>
      </c>
      <c r="E158" s="104" t="s">
        <v>580</v>
      </c>
      <c r="F158" s="105">
        <v>115.5</v>
      </c>
      <c r="G158" s="104"/>
      <c r="H158" s="104">
        <v>149</v>
      </c>
      <c r="I158" s="122">
        <v>140</v>
      </c>
      <c r="J158" s="137" t="s">
        <v>638</v>
      </c>
      <c r="K158" s="124">
        <f t="shared" si="66"/>
        <v>33.5</v>
      </c>
      <c r="L158" s="125">
        <f t="shared" si="67"/>
        <v>0.29004329004329005</v>
      </c>
      <c r="M158" s="126" t="s">
        <v>556</v>
      </c>
      <c r="N158" s="127">
        <v>42740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37</v>
      </c>
      <c r="B159" s="102">
        <v>42251</v>
      </c>
      <c r="C159" s="102"/>
      <c r="D159" s="103" t="s">
        <v>631</v>
      </c>
      <c r="E159" s="104" t="s">
        <v>580</v>
      </c>
      <c r="F159" s="105">
        <v>226</v>
      </c>
      <c r="G159" s="104"/>
      <c r="H159" s="104">
        <v>292</v>
      </c>
      <c r="I159" s="122">
        <v>292</v>
      </c>
      <c r="J159" s="123" t="s">
        <v>639</v>
      </c>
      <c r="K159" s="124">
        <f t="shared" si="66"/>
        <v>66</v>
      </c>
      <c r="L159" s="125">
        <f t="shared" si="67"/>
        <v>0.29203539823008851</v>
      </c>
      <c r="M159" s="126" t="s">
        <v>556</v>
      </c>
      <c r="N159" s="127">
        <v>42286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38</v>
      </c>
      <c r="B160" s="102">
        <v>42254</v>
      </c>
      <c r="C160" s="102"/>
      <c r="D160" s="103" t="s">
        <v>626</v>
      </c>
      <c r="E160" s="104" t="s">
        <v>580</v>
      </c>
      <c r="F160" s="105">
        <v>232.5</v>
      </c>
      <c r="G160" s="104"/>
      <c r="H160" s="104">
        <v>312.5</v>
      </c>
      <c r="I160" s="122">
        <v>310</v>
      </c>
      <c r="J160" s="123" t="s">
        <v>582</v>
      </c>
      <c r="K160" s="124">
        <f t="shared" si="66"/>
        <v>80</v>
      </c>
      <c r="L160" s="125">
        <f t="shared" si="67"/>
        <v>0.34408602150537637</v>
      </c>
      <c r="M160" s="126" t="s">
        <v>556</v>
      </c>
      <c r="N160" s="127">
        <v>42823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39</v>
      </c>
      <c r="B161" s="102">
        <v>42268</v>
      </c>
      <c r="C161" s="102"/>
      <c r="D161" s="103" t="s">
        <v>640</v>
      </c>
      <c r="E161" s="104" t="s">
        <v>580</v>
      </c>
      <c r="F161" s="105">
        <v>196.5</v>
      </c>
      <c r="G161" s="104"/>
      <c r="H161" s="104">
        <v>238</v>
      </c>
      <c r="I161" s="122">
        <v>238</v>
      </c>
      <c r="J161" s="123" t="s">
        <v>639</v>
      </c>
      <c r="K161" s="124">
        <f t="shared" si="66"/>
        <v>41.5</v>
      </c>
      <c r="L161" s="125">
        <f t="shared" si="67"/>
        <v>0.21119592875318066</v>
      </c>
      <c r="M161" s="126" t="s">
        <v>556</v>
      </c>
      <c r="N161" s="127">
        <v>42291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40</v>
      </c>
      <c r="B162" s="102">
        <v>42271</v>
      </c>
      <c r="C162" s="102"/>
      <c r="D162" s="103" t="s">
        <v>579</v>
      </c>
      <c r="E162" s="104" t="s">
        <v>580</v>
      </c>
      <c r="F162" s="105">
        <v>65</v>
      </c>
      <c r="G162" s="104"/>
      <c r="H162" s="104">
        <v>82</v>
      </c>
      <c r="I162" s="122">
        <v>82</v>
      </c>
      <c r="J162" s="123" t="s">
        <v>639</v>
      </c>
      <c r="K162" s="124">
        <f t="shared" si="66"/>
        <v>17</v>
      </c>
      <c r="L162" s="125">
        <f t="shared" si="67"/>
        <v>0.26153846153846155</v>
      </c>
      <c r="M162" s="126" t="s">
        <v>556</v>
      </c>
      <c r="N162" s="127">
        <v>42578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41</v>
      </c>
      <c r="B163" s="102">
        <v>42291</v>
      </c>
      <c r="C163" s="102"/>
      <c r="D163" s="103" t="s">
        <v>641</v>
      </c>
      <c r="E163" s="104" t="s">
        <v>580</v>
      </c>
      <c r="F163" s="105">
        <v>144</v>
      </c>
      <c r="G163" s="104"/>
      <c r="H163" s="104">
        <v>182.5</v>
      </c>
      <c r="I163" s="122">
        <v>181</v>
      </c>
      <c r="J163" s="123" t="s">
        <v>639</v>
      </c>
      <c r="K163" s="124">
        <f t="shared" si="66"/>
        <v>38.5</v>
      </c>
      <c r="L163" s="125">
        <f t="shared" si="67"/>
        <v>0.2673611111111111</v>
      </c>
      <c r="M163" s="126" t="s">
        <v>556</v>
      </c>
      <c r="N163" s="127">
        <v>42817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42</v>
      </c>
      <c r="B164" s="102">
        <v>42291</v>
      </c>
      <c r="C164" s="102"/>
      <c r="D164" s="103" t="s">
        <v>642</v>
      </c>
      <c r="E164" s="104" t="s">
        <v>580</v>
      </c>
      <c r="F164" s="105">
        <v>264</v>
      </c>
      <c r="G164" s="104"/>
      <c r="H164" s="104">
        <v>311</v>
      </c>
      <c r="I164" s="122">
        <v>311</v>
      </c>
      <c r="J164" s="123" t="s">
        <v>639</v>
      </c>
      <c r="K164" s="124">
        <f t="shared" si="66"/>
        <v>47</v>
      </c>
      <c r="L164" s="125">
        <f t="shared" si="67"/>
        <v>0.17803030303030304</v>
      </c>
      <c r="M164" s="126" t="s">
        <v>556</v>
      </c>
      <c r="N164" s="127">
        <v>42604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43</v>
      </c>
      <c r="B165" s="102">
        <v>42318</v>
      </c>
      <c r="C165" s="102"/>
      <c r="D165" s="103" t="s">
        <v>643</v>
      </c>
      <c r="E165" s="104" t="s">
        <v>557</v>
      </c>
      <c r="F165" s="105">
        <v>549.5</v>
      </c>
      <c r="G165" s="104"/>
      <c r="H165" s="104">
        <v>630</v>
      </c>
      <c r="I165" s="122">
        <v>630</v>
      </c>
      <c r="J165" s="123" t="s">
        <v>639</v>
      </c>
      <c r="K165" s="124">
        <f t="shared" si="66"/>
        <v>80.5</v>
      </c>
      <c r="L165" s="125">
        <f t="shared" si="67"/>
        <v>0.1464968152866242</v>
      </c>
      <c r="M165" s="126" t="s">
        <v>556</v>
      </c>
      <c r="N165" s="127">
        <v>42419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44</v>
      </c>
      <c r="B166" s="102">
        <v>42342</v>
      </c>
      <c r="C166" s="102"/>
      <c r="D166" s="103" t="s">
        <v>644</v>
      </c>
      <c r="E166" s="104" t="s">
        <v>580</v>
      </c>
      <c r="F166" s="105">
        <v>1027.5</v>
      </c>
      <c r="G166" s="104"/>
      <c r="H166" s="104">
        <v>1315</v>
      </c>
      <c r="I166" s="122">
        <v>1250</v>
      </c>
      <c r="J166" s="123" t="s">
        <v>639</v>
      </c>
      <c r="K166" s="124">
        <f t="shared" si="66"/>
        <v>287.5</v>
      </c>
      <c r="L166" s="125">
        <f t="shared" si="67"/>
        <v>0.27980535279805352</v>
      </c>
      <c r="M166" s="126" t="s">
        <v>556</v>
      </c>
      <c r="N166" s="127">
        <v>43244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45</v>
      </c>
      <c r="B167" s="102">
        <v>42367</v>
      </c>
      <c r="C167" s="102"/>
      <c r="D167" s="103" t="s">
        <v>645</v>
      </c>
      <c r="E167" s="104" t="s">
        <v>580</v>
      </c>
      <c r="F167" s="105">
        <v>465</v>
      </c>
      <c r="G167" s="104"/>
      <c r="H167" s="104">
        <v>540</v>
      </c>
      <c r="I167" s="122">
        <v>540</v>
      </c>
      <c r="J167" s="123" t="s">
        <v>639</v>
      </c>
      <c r="K167" s="124">
        <f t="shared" si="66"/>
        <v>75</v>
      </c>
      <c r="L167" s="125">
        <f t="shared" si="67"/>
        <v>0.16129032258064516</v>
      </c>
      <c r="M167" s="126" t="s">
        <v>556</v>
      </c>
      <c r="N167" s="127">
        <v>42530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46</v>
      </c>
      <c r="B168" s="102">
        <v>42380</v>
      </c>
      <c r="C168" s="102"/>
      <c r="D168" s="103" t="s">
        <v>376</v>
      </c>
      <c r="E168" s="104" t="s">
        <v>557</v>
      </c>
      <c r="F168" s="105">
        <v>81</v>
      </c>
      <c r="G168" s="104"/>
      <c r="H168" s="104">
        <v>110</v>
      </c>
      <c r="I168" s="122">
        <v>110</v>
      </c>
      <c r="J168" s="123" t="s">
        <v>639</v>
      </c>
      <c r="K168" s="124">
        <f t="shared" si="66"/>
        <v>29</v>
      </c>
      <c r="L168" s="125">
        <f t="shared" si="67"/>
        <v>0.35802469135802467</v>
      </c>
      <c r="M168" s="126" t="s">
        <v>556</v>
      </c>
      <c r="N168" s="127">
        <v>42745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47</v>
      </c>
      <c r="B169" s="102">
        <v>42382</v>
      </c>
      <c r="C169" s="102"/>
      <c r="D169" s="103" t="s">
        <v>646</v>
      </c>
      <c r="E169" s="104" t="s">
        <v>557</v>
      </c>
      <c r="F169" s="105">
        <v>417.5</v>
      </c>
      <c r="G169" s="104"/>
      <c r="H169" s="104">
        <v>547</v>
      </c>
      <c r="I169" s="122">
        <v>535</v>
      </c>
      <c r="J169" s="123" t="s">
        <v>639</v>
      </c>
      <c r="K169" s="124">
        <f t="shared" si="66"/>
        <v>129.5</v>
      </c>
      <c r="L169" s="125">
        <f t="shared" si="67"/>
        <v>0.31017964071856285</v>
      </c>
      <c r="M169" s="126" t="s">
        <v>556</v>
      </c>
      <c r="N169" s="127">
        <v>42578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48</v>
      </c>
      <c r="B170" s="102">
        <v>42408</v>
      </c>
      <c r="C170" s="102"/>
      <c r="D170" s="103" t="s">
        <v>647</v>
      </c>
      <c r="E170" s="104" t="s">
        <v>580</v>
      </c>
      <c r="F170" s="105">
        <v>650</v>
      </c>
      <c r="G170" s="104"/>
      <c r="H170" s="104">
        <v>800</v>
      </c>
      <c r="I170" s="122">
        <v>800</v>
      </c>
      <c r="J170" s="123" t="s">
        <v>639</v>
      </c>
      <c r="K170" s="124">
        <f t="shared" si="66"/>
        <v>150</v>
      </c>
      <c r="L170" s="125">
        <f t="shared" si="67"/>
        <v>0.23076923076923078</v>
      </c>
      <c r="M170" s="126" t="s">
        <v>556</v>
      </c>
      <c r="N170" s="127">
        <v>43154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49</v>
      </c>
      <c r="B171" s="102">
        <v>42433</v>
      </c>
      <c r="C171" s="102"/>
      <c r="D171" s="103" t="s">
        <v>193</v>
      </c>
      <c r="E171" s="104" t="s">
        <v>580</v>
      </c>
      <c r="F171" s="105">
        <v>437.5</v>
      </c>
      <c r="G171" s="104"/>
      <c r="H171" s="104">
        <v>504.5</v>
      </c>
      <c r="I171" s="122">
        <v>522</v>
      </c>
      <c r="J171" s="123" t="s">
        <v>648</v>
      </c>
      <c r="K171" s="124">
        <f t="shared" si="66"/>
        <v>67</v>
      </c>
      <c r="L171" s="125">
        <f t="shared" si="67"/>
        <v>0.15314285714285714</v>
      </c>
      <c r="M171" s="126" t="s">
        <v>556</v>
      </c>
      <c r="N171" s="127">
        <v>42480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50</v>
      </c>
      <c r="B172" s="102">
        <v>42438</v>
      </c>
      <c r="C172" s="102"/>
      <c r="D172" s="103" t="s">
        <v>649</v>
      </c>
      <c r="E172" s="104" t="s">
        <v>580</v>
      </c>
      <c r="F172" s="105">
        <v>189.5</v>
      </c>
      <c r="G172" s="104"/>
      <c r="H172" s="104">
        <v>218</v>
      </c>
      <c r="I172" s="122">
        <v>218</v>
      </c>
      <c r="J172" s="123" t="s">
        <v>639</v>
      </c>
      <c r="K172" s="124">
        <f t="shared" si="66"/>
        <v>28.5</v>
      </c>
      <c r="L172" s="125">
        <f t="shared" si="67"/>
        <v>0.15039577836411611</v>
      </c>
      <c r="M172" s="126" t="s">
        <v>556</v>
      </c>
      <c r="N172" s="127">
        <v>43034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339">
        <v>51</v>
      </c>
      <c r="B173" s="111">
        <v>42471</v>
      </c>
      <c r="C173" s="111"/>
      <c r="D173" s="112" t="s">
        <v>650</v>
      </c>
      <c r="E173" s="113" t="s">
        <v>580</v>
      </c>
      <c r="F173" s="114">
        <v>36.5</v>
      </c>
      <c r="G173" s="115"/>
      <c r="H173" s="115">
        <v>15.85</v>
      </c>
      <c r="I173" s="115">
        <v>60</v>
      </c>
      <c r="J173" s="134" t="s">
        <v>651</v>
      </c>
      <c r="K173" s="130">
        <f t="shared" si="66"/>
        <v>-20.65</v>
      </c>
      <c r="L173" s="164">
        <f t="shared" si="67"/>
        <v>-0.5657534246575342</v>
      </c>
      <c r="M173" s="132" t="s">
        <v>620</v>
      </c>
      <c r="N173" s="165">
        <v>43627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52</v>
      </c>
      <c r="B174" s="102">
        <v>42472</v>
      </c>
      <c r="C174" s="102"/>
      <c r="D174" s="103" t="s">
        <v>652</v>
      </c>
      <c r="E174" s="104" t="s">
        <v>580</v>
      </c>
      <c r="F174" s="105">
        <v>93</v>
      </c>
      <c r="G174" s="104"/>
      <c r="H174" s="104">
        <v>149</v>
      </c>
      <c r="I174" s="122">
        <v>140</v>
      </c>
      <c r="J174" s="137" t="s">
        <v>653</v>
      </c>
      <c r="K174" s="124">
        <f t="shared" si="66"/>
        <v>56</v>
      </c>
      <c r="L174" s="125">
        <f t="shared" si="67"/>
        <v>0.60215053763440862</v>
      </c>
      <c r="M174" s="126" t="s">
        <v>556</v>
      </c>
      <c r="N174" s="127">
        <v>42740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53</v>
      </c>
      <c r="B175" s="102">
        <v>42472</v>
      </c>
      <c r="C175" s="102"/>
      <c r="D175" s="103" t="s">
        <v>654</v>
      </c>
      <c r="E175" s="104" t="s">
        <v>580</v>
      </c>
      <c r="F175" s="105">
        <v>130</v>
      </c>
      <c r="G175" s="104"/>
      <c r="H175" s="104">
        <v>150</v>
      </c>
      <c r="I175" s="122" t="s">
        <v>655</v>
      </c>
      <c r="J175" s="123" t="s">
        <v>639</v>
      </c>
      <c r="K175" s="124">
        <f t="shared" si="66"/>
        <v>20</v>
      </c>
      <c r="L175" s="125">
        <f t="shared" si="67"/>
        <v>0.15384615384615385</v>
      </c>
      <c r="M175" s="126" t="s">
        <v>556</v>
      </c>
      <c r="N175" s="127">
        <v>42564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4">
        <v>54</v>
      </c>
      <c r="B176" s="102">
        <v>42473</v>
      </c>
      <c r="C176" s="102"/>
      <c r="D176" s="103" t="s">
        <v>344</v>
      </c>
      <c r="E176" s="104" t="s">
        <v>580</v>
      </c>
      <c r="F176" s="105">
        <v>196</v>
      </c>
      <c r="G176" s="104"/>
      <c r="H176" s="104">
        <v>299</v>
      </c>
      <c r="I176" s="122">
        <v>299</v>
      </c>
      <c r="J176" s="123" t="s">
        <v>639</v>
      </c>
      <c r="K176" s="124">
        <v>103</v>
      </c>
      <c r="L176" s="125">
        <v>0.52551020408163296</v>
      </c>
      <c r="M176" s="126" t="s">
        <v>556</v>
      </c>
      <c r="N176" s="127">
        <v>42620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55</v>
      </c>
      <c r="B177" s="102">
        <v>42473</v>
      </c>
      <c r="C177" s="102"/>
      <c r="D177" s="103" t="s">
        <v>713</v>
      </c>
      <c r="E177" s="104" t="s">
        <v>580</v>
      </c>
      <c r="F177" s="105">
        <v>88</v>
      </c>
      <c r="G177" s="104"/>
      <c r="H177" s="104">
        <v>103</v>
      </c>
      <c r="I177" s="122">
        <v>103</v>
      </c>
      <c r="J177" s="123" t="s">
        <v>639</v>
      </c>
      <c r="K177" s="124">
        <v>15</v>
      </c>
      <c r="L177" s="125">
        <v>0.170454545454545</v>
      </c>
      <c r="M177" s="126" t="s">
        <v>556</v>
      </c>
      <c r="N177" s="127">
        <v>42530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56</v>
      </c>
      <c r="B178" s="102">
        <v>42492</v>
      </c>
      <c r="C178" s="102"/>
      <c r="D178" s="103" t="s">
        <v>656</v>
      </c>
      <c r="E178" s="104" t="s">
        <v>580</v>
      </c>
      <c r="F178" s="105">
        <v>127.5</v>
      </c>
      <c r="G178" s="104"/>
      <c r="H178" s="104">
        <v>148</v>
      </c>
      <c r="I178" s="122" t="s">
        <v>657</v>
      </c>
      <c r="J178" s="123" t="s">
        <v>639</v>
      </c>
      <c r="K178" s="124">
        <f>H178-F178</f>
        <v>20.5</v>
      </c>
      <c r="L178" s="125">
        <f>K178/F178</f>
        <v>0.16078431372549021</v>
      </c>
      <c r="M178" s="126" t="s">
        <v>556</v>
      </c>
      <c r="N178" s="127">
        <v>42564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57</v>
      </c>
      <c r="B179" s="102">
        <v>42493</v>
      </c>
      <c r="C179" s="102"/>
      <c r="D179" s="103" t="s">
        <v>658</v>
      </c>
      <c r="E179" s="104" t="s">
        <v>580</v>
      </c>
      <c r="F179" s="105">
        <v>675</v>
      </c>
      <c r="G179" s="104"/>
      <c r="H179" s="104">
        <v>815</v>
      </c>
      <c r="I179" s="122" t="s">
        <v>659</v>
      </c>
      <c r="J179" s="123" t="s">
        <v>639</v>
      </c>
      <c r="K179" s="124">
        <f>H179-F179</f>
        <v>140</v>
      </c>
      <c r="L179" s="125">
        <f>K179/F179</f>
        <v>0.2074074074074074</v>
      </c>
      <c r="M179" s="126" t="s">
        <v>556</v>
      </c>
      <c r="N179" s="127">
        <v>43154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5">
        <v>58</v>
      </c>
      <c r="B180" s="106">
        <v>42522</v>
      </c>
      <c r="C180" s="106"/>
      <c r="D180" s="107" t="s">
        <v>714</v>
      </c>
      <c r="E180" s="108" t="s">
        <v>580</v>
      </c>
      <c r="F180" s="109">
        <v>500</v>
      </c>
      <c r="G180" s="109"/>
      <c r="H180" s="110">
        <v>232.5</v>
      </c>
      <c r="I180" s="128" t="s">
        <v>715</v>
      </c>
      <c r="J180" s="129" t="s">
        <v>716</v>
      </c>
      <c r="K180" s="130">
        <f>H180-F180</f>
        <v>-267.5</v>
      </c>
      <c r="L180" s="131">
        <f>K180/F180</f>
        <v>-0.53500000000000003</v>
      </c>
      <c r="M180" s="132" t="s">
        <v>620</v>
      </c>
      <c r="N180" s="133">
        <v>43735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59</v>
      </c>
      <c r="B181" s="102">
        <v>42527</v>
      </c>
      <c r="C181" s="102"/>
      <c r="D181" s="103" t="s">
        <v>660</v>
      </c>
      <c r="E181" s="104" t="s">
        <v>580</v>
      </c>
      <c r="F181" s="105">
        <v>110</v>
      </c>
      <c r="G181" s="104"/>
      <c r="H181" s="104">
        <v>126.5</v>
      </c>
      <c r="I181" s="122">
        <v>125</v>
      </c>
      <c r="J181" s="123" t="s">
        <v>589</v>
      </c>
      <c r="K181" s="124">
        <f>H181-F181</f>
        <v>16.5</v>
      </c>
      <c r="L181" s="125">
        <f>K181/F181</f>
        <v>0.15</v>
      </c>
      <c r="M181" s="126" t="s">
        <v>556</v>
      </c>
      <c r="N181" s="127">
        <v>42552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60</v>
      </c>
      <c r="B182" s="102">
        <v>42538</v>
      </c>
      <c r="C182" s="102"/>
      <c r="D182" s="103" t="s">
        <v>661</v>
      </c>
      <c r="E182" s="104" t="s">
        <v>580</v>
      </c>
      <c r="F182" s="105">
        <v>44</v>
      </c>
      <c r="G182" s="104"/>
      <c r="H182" s="104">
        <v>69.5</v>
      </c>
      <c r="I182" s="122">
        <v>69.5</v>
      </c>
      <c r="J182" s="123" t="s">
        <v>662</v>
      </c>
      <c r="K182" s="124">
        <f>H182-F182</f>
        <v>25.5</v>
      </c>
      <c r="L182" s="125">
        <f>K182/F182</f>
        <v>0.57954545454545459</v>
      </c>
      <c r="M182" s="126" t="s">
        <v>556</v>
      </c>
      <c r="N182" s="127">
        <v>42977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61</v>
      </c>
      <c r="B183" s="102">
        <v>42549</v>
      </c>
      <c r="C183" s="102"/>
      <c r="D183" s="144" t="s">
        <v>717</v>
      </c>
      <c r="E183" s="104" t="s">
        <v>580</v>
      </c>
      <c r="F183" s="105">
        <v>262.5</v>
      </c>
      <c r="G183" s="104"/>
      <c r="H183" s="104">
        <v>340</v>
      </c>
      <c r="I183" s="122">
        <v>333</v>
      </c>
      <c r="J183" s="123" t="s">
        <v>718</v>
      </c>
      <c r="K183" s="124">
        <v>77.5</v>
      </c>
      <c r="L183" s="125">
        <v>0.29523809523809502</v>
      </c>
      <c r="M183" s="126" t="s">
        <v>556</v>
      </c>
      <c r="N183" s="127">
        <v>43017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62</v>
      </c>
      <c r="B184" s="102">
        <v>42549</v>
      </c>
      <c r="C184" s="102"/>
      <c r="D184" s="144" t="s">
        <v>719</v>
      </c>
      <c r="E184" s="104" t="s">
        <v>580</v>
      </c>
      <c r="F184" s="105">
        <v>840</v>
      </c>
      <c r="G184" s="104"/>
      <c r="H184" s="104">
        <v>1230</v>
      </c>
      <c r="I184" s="122">
        <v>1230</v>
      </c>
      <c r="J184" s="123" t="s">
        <v>639</v>
      </c>
      <c r="K184" s="124">
        <v>390</v>
      </c>
      <c r="L184" s="125">
        <v>0.46428571428571402</v>
      </c>
      <c r="M184" s="126" t="s">
        <v>556</v>
      </c>
      <c r="N184" s="127">
        <v>42649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340">
        <v>63</v>
      </c>
      <c r="B185" s="139">
        <v>42556</v>
      </c>
      <c r="C185" s="139"/>
      <c r="D185" s="140" t="s">
        <v>663</v>
      </c>
      <c r="E185" s="141" t="s">
        <v>580</v>
      </c>
      <c r="F185" s="142">
        <v>395</v>
      </c>
      <c r="G185" s="143"/>
      <c r="H185" s="143">
        <f>(468.5+342.5)/2</f>
        <v>405.5</v>
      </c>
      <c r="I185" s="143">
        <v>510</v>
      </c>
      <c r="J185" s="166" t="s">
        <v>664</v>
      </c>
      <c r="K185" s="167">
        <f t="shared" ref="K185:K191" si="68">H185-F185</f>
        <v>10.5</v>
      </c>
      <c r="L185" s="168">
        <f t="shared" ref="L185:L191" si="69">K185/F185</f>
        <v>2.6582278481012658E-2</v>
      </c>
      <c r="M185" s="169" t="s">
        <v>665</v>
      </c>
      <c r="N185" s="170">
        <v>43606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5">
        <v>64</v>
      </c>
      <c r="B186" s="106">
        <v>42584</v>
      </c>
      <c r="C186" s="106"/>
      <c r="D186" s="107" t="s">
        <v>666</v>
      </c>
      <c r="E186" s="108" t="s">
        <v>557</v>
      </c>
      <c r="F186" s="109">
        <f>169.5-12.8</f>
        <v>156.69999999999999</v>
      </c>
      <c r="G186" s="109"/>
      <c r="H186" s="110">
        <v>77</v>
      </c>
      <c r="I186" s="128" t="s">
        <v>667</v>
      </c>
      <c r="J186" s="359" t="s">
        <v>795</v>
      </c>
      <c r="K186" s="130">
        <f t="shared" si="68"/>
        <v>-79.699999999999989</v>
      </c>
      <c r="L186" s="131">
        <f t="shared" si="69"/>
        <v>-0.50861518825781749</v>
      </c>
      <c r="M186" s="132" t="s">
        <v>620</v>
      </c>
      <c r="N186" s="133">
        <v>43522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5">
        <v>65</v>
      </c>
      <c r="B187" s="106">
        <v>42586</v>
      </c>
      <c r="C187" s="106"/>
      <c r="D187" s="107" t="s">
        <v>668</v>
      </c>
      <c r="E187" s="108" t="s">
        <v>580</v>
      </c>
      <c r="F187" s="109">
        <v>400</v>
      </c>
      <c r="G187" s="109"/>
      <c r="H187" s="110">
        <v>305</v>
      </c>
      <c r="I187" s="128">
        <v>475</v>
      </c>
      <c r="J187" s="129" t="s">
        <v>669</v>
      </c>
      <c r="K187" s="130">
        <f t="shared" si="68"/>
        <v>-95</v>
      </c>
      <c r="L187" s="131">
        <f t="shared" si="69"/>
        <v>-0.23749999999999999</v>
      </c>
      <c r="M187" s="132" t="s">
        <v>620</v>
      </c>
      <c r="N187" s="133">
        <v>43606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66</v>
      </c>
      <c r="B188" s="102">
        <v>42593</v>
      </c>
      <c r="C188" s="102"/>
      <c r="D188" s="103" t="s">
        <v>670</v>
      </c>
      <c r="E188" s="104" t="s">
        <v>580</v>
      </c>
      <c r="F188" s="105">
        <v>86.5</v>
      </c>
      <c r="G188" s="104"/>
      <c r="H188" s="104">
        <v>130</v>
      </c>
      <c r="I188" s="122">
        <v>130</v>
      </c>
      <c r="J188" s="137" t="s">
        <v>671</v>
      </c>
      <c r="K188" s="124">
        <f t="shared" si="68"/>
        <v>43.5</v>
      </c>
      <c r="L188" s="125">
        <f t="shared" si="69"/>
        <v>0.50289017341040465</v>
      </c>
      <c r="M188" s="126" t="s">
        <v>556</v>
      </c>
      <c r="N188" s="127">
        <v>43091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5">
        <v>67</v>
      </c>
      <c r="B189" s="106">
        <v>42600</v>
      </c>
      <c r="C189" s="106"/>
      <c r="D189" s="107" t="s">
        <v>367</v>
      </c>
      <c r="E189" s="108" t="s">
        <v>580</v>
      </c>
      <c r="F189" s="109">
        <v>133.5</v>
      </c>
      <c r="G189" s="109"/>
      <c r="H189" s="110">
        <v>126.5</v>
      </c>
      <c r="I189" s="128">
        <v>178</v>
      </c>
      <c r="J189" s="129" t="s">
        <v>672</v>
      </c>
      <c r="K189" s="130">
        <f t="shared" si="68"/>
        <v>-7</v>
      </c>
      <c r="L189" s="131">
        <f t="shared" si="69"/>
        <v>-5.2434456928838954E-2</v>
      </c>
      <c r="M189" s="132" t="s">
        <v>620</v>
      </c>
      <c r="N189" s="133">
        <v>42615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68</v>
      </c>
      <c r="B190" s="102">
        <v>42613</v>
      </c>
      <c r="C190" s="102"/>
      <c r="D190" s="103" t="s">
        <v>673</v>
      </c>
      <c r="E190" s="104" t="s">
        <v>580</v>
      </c>
      <c r="F190" s="105">
        <v>560</v>
      </c>
      <c r="G190" s="104"/>
      <c r="H190" s="104">
        <v>725</v>
      </c>
      <c r="I190" s="122">
        <v>725</v>
      </c>
      <c r="J190" s="123" t="s">
        <v>582</v>
      </c>
      <c r="K190" s="124">
        <f t="shared" si="68"/>
        <v>165</v>
      </c>
      <c r="L190" s="125">
        <f t="shared" si="69"/>
        <v>0.29464285714285715</v>
      </c>
      <c r="M190" s="126" t="s">
        <v>556</v>
      </c>
      <c r="N190" s="127">
        <v>42456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69</v>
      </c>
      <c r="B191" s="102">
        <v>42614</v>
      </c>
      <c r="C191" s="102"/>
      <c r="D191" s="103" t="s">
        <v>674</v>
      </c>
      <c r="E191" s="104" t="s">
        <v>580</v>
      </c>
      <c r="F191" s="105">
        <v>160.5</v>
      </c>
      <c r="G191" s="104"/>
      <c r="H191" s="104">
        <v>210</v>
      </c>
      <c r="I191" s="122">
        <v>210</v>
      </c>
      <c r="J191" s="123" t="s">
        <v>582</v>
      </c>
      <c r="K191" s="124">
        <f t="shared" si="68"/>
        <v>49.5</v>
      </c>
      <c r="L191" s="125">
        <f t="shared" si="69"/>
        <v>0.30841121495327101</v>
      </c>
      <c r="M191" s="126" t="s">
        <v>556</v>
      </c>
      <c r="N191" s="127">
        <v>42871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70</v>
      </c>
      <c r="B192" s="102">
        <v>42646</v>
      </c>
      <c r="C192" s="102"/>
      <c r="D192" s="144" t="s">
        <v>390</v>
      </c>
      <c r="E192" s="104" t="s">
        <v>580</v>
      </c>
      <c r="F192" s="105">
        <v>430</v>
      </c>
      <c r="G192" s="104"/>
      <c r="H192" s="104">
        <v>596</v>
      </c>
      <c r="I192" s="122">
        <v>575</v>
      </c>
      <c r="J192" s="123" t="s">
        <v>720</v>
      </c>
      <c r="K192" s="124">
        <v>166</v>
      </c>
      <c r="L192" s="125">
        <v>0.38604651162790699</v>
      </c>
      <c r="M192" s="126" t="s">
        <v>556</v>
      </c>
      <c r="N192" s="127">
        <v>42769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71</v>
      </c>
      <c r="B193" s="102">
        <v>42657</v>
      </c>
      <c r="C193" s="102"/>
      <c r="D193" s="103" t="s">
        <v>675</v>
      </c>
      <c r="E193" s="104" t="s">
        <v>580</v>
      </c>
      <c r="F193" s="105">
        <v>280</v>
      </c>
      <c r="G193" s="104"/>
      <c r="H193" s="104">
        <v>345</v>
      </c>
      <c r="I193" s="122">
        <v>345</v>
      </c>
      <c r="J193" s="123" t="s">
        <v>582</v>
      </c>
      <c r="K193" s="124">
        <f t="shared" ref="K193:K198" si="70">H193-F193</f>
        <v>65</v>
      </c>
      <c r="L193" s="125">
        <f>K193/F193</f>
        <v>0.23214285714285715</v>
      </c>
      <c r="M193" s="126" t="s">
        <v>556</v>
      </c>
      <c r="N193" s="127">
        <v>42814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72</v>
      </c>
      <c r="B194" s="102">
        <v>42657</v>
      </c>
      <c r="C194" s="102"/>
      <c r="D194" s="103" t="s">
        <v>676</v>
      </c>
      <c r="E194" s="104" t="s">
        <v>580</v>
      </c>
      <c r="F194" s="105">
        <v>245</v>
      </c>
      <c r="G194" s="104"/>
      <c r="H194" s="104">
        <v>325.5</v>
      </c>
      <c r="I194" s="122">
        <v>330</v>
      </c>
      <c r="J194" s="123" t="s">
        <v>677</v>
      </c>
      <c r="K194" s="124">
        <f t="shared" si="70"/>
        <v>80.5</v>
      </c>
      <c r="L194" s="125">
        <f>K194/F194</f>
        <v>0.32857142857142857</v>
      </c>
      <c r="M194" s="126" t="s">
        <v>556</v>
      </c>
      <c r="N194" s="127">
        <v>42769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73</v>
      </c>
      <c r="B195" s="102">
        <v>42660</v>
      </c>
      <c r="C195" s="102"/>
      <c r="D195" s="103" t="s">
        <v>340</v>
      </c>
      <c r="E195" s="104" t="s">
        <v>580</v>
      </c>
      <c r="F195" s="105">
        <v>125</v>
      </c>
      <c r="G195" s="104"/>
      <c r="H195" s="104">
        <v>160</v>
      </c>
      <c r="I195" s="122">
        <v>160</v>
      </c>
      <c r="J195" s="123" t="s">
        <v>639</v>
      </c>
      <c r="K195" s="124">
        <f t="shared" si="70"/>
        <v>35</v>
      </c>
      <c r="L195" s="125">
        <v>0.28000000000000003</v>
      </c>
      <c r="M195" s="126" t="s">
        <v>556</v>
      </c>
      <c r="N195" s="127">
        <v>42803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74</v>
      </c>
      <c r="B196" s="102">
        <v>42660</v>
      </c>
      <c r="C196" s="102"/>
      <c r="D196" s="103" t="s">
        <v>455</v>
      </c>
      <c r="E196" s="104" t="s">
        <v>580</v>
      </c>
      <c r="F196" s="105">
        <v>114</v>
      </c>
      <c r="G196" s="104"/>
      <c r="H196" s="104">
        <v>145</v>
      </c>
      <c r="I196" s="122">
        <v>145</v>
      </c>
      <c r="J196" s="123" t="s">
        <v>639</v>
      </c>
      <c r="K196" s="124">
        <f t="shared" si="70"/>
        <v>31</v>
      </c>
      <c r="L196" s="125">
        <f>K196/F196</f>
        <v>0.27192982456140352</v>
      </c>
      <c r="M196" s="126" t="s">
        <v>556</v>
      </c>
      <c r="N196" s="127">
        <v>42859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75</v>
      </c>
      <c r="B197" s="102">
        <v>42660</v>
      </c>
      <c r="C197" s="102"/>
      <c r="D197" s="103" t="s">
        <v>678</v>
      </c>
      <c r="E197" s="104" t="s">
        <v>580</v>
      </c>
      <c r="F197" s="105">
        <v>212</v>
      </c>
      <c r="G197" s="104"/>
      <c r="H197" s="104">
        <v>280</v>
      </c>
      <c r="I197" s="122">
        <v>276</v>
      </c>
      <c r="J197" s="123" t="s">
        <v>679</v>
      </c>
      <c r="K197" s="124">
        <f t="shared" si="70"/>
        <v>68</v>
      </c>
      <c r="L197" s="125">
        <f>K197/F197</f>
        <v>0.32075471698113206</v>
      </c>
      <c r="M197" s="126" t="s">
        <v>556</v>
      </c>
      <c r="N197" s="127">
        <v>42858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76</v>
      </c>
      <c r="B198" s="102">
        <v>42678</v>
      </c>
      <c r="C198" s="102"/>
      <c r="D198" s="103" t="s">
        <v>149</v>
      </c>
      <c r="E198" s="104" t="s">
        <v>580</v>
      </c>
      <c r="F198" s="105">
        <v>155</v>
      </c>
      <c r="G198" s="104"/>
      <c r="H198" s="104">
        <v>210</v>
      </c>
      <c r="I198" s="122">
        <v>210</v>
      </c>
      <c r="J198" s="123" t="s">
        <v>680</v>
      </c>
      <c r="K198" s="124">
        <f t="shared" si="70"/>
        <v>55</v>
      </c>
      <c r="L198" s="125">
        <f>K198/F198</f>
        <v>0.35483870967741937</v>
      </c>
      <c r="M198" s="126" t="s">
        <v>556</v>
      </c>
      <c r="N198" s="127">
        <v>42944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5">
        <v>77</v>
      </c>
      <c r="B199" s="106">
        <v>42710</v>
      </c>
      <c r="C199" s="106"/>
      <c r="D199" s="107" t="s">
        <v>721</v>
      </c>
      <c r="E199" s="108" t="s">
        <v>580</v>
      </c>
      <c r="F199" s="109">
        <v>150.5</v>
      </c>
      <c r="G199" s="109"/>
      <c r="H199" s="110">
        <v>72.5</v>
      </c>
      <c r="I199" s="128">
        <v>174</v>
      </c>
      <c r="J199" s="129" t="s">
        <v>722</v>
      </c>
      <c r="K199" s="130">
        <v>-78</v>
      </c>
      <c r="L199" s="131">
        <v>-0.51827242524916906</v>
      </c>
      <c r="M199" s="132" t="s">
        <v>620</v>
      </c>
      <c r="N199" s="133">
        <v>43333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78</v>
      </c>
      <c r="B200" s="102">
        <v>42712</v>
      </c>
      <c r="C200" s="102"/>
      <c r="D200" s="103" t="s">
        <v>123</v>
      </c>
      <c r="E200" s="104" t="s">
        <v>580</v>
      </c>
      <c r="F200" s="105">
        <v>380</v>
      </c>
      <c r="G200" s="104"/>
      <c r="H200" s="104">
        <v>478</v>
      </c>
      <c r="I200" s="122">
        <v>468</v>
      </c>
      <c r="J200" s="123" t="s">
        <v>639</v>
      </c>
      <c r="K200" s="124">
        <f>H200-F200</f>
        <v>98</v>
      </c>
      <c r="L200" s="125">
        <f>K200/F200</f>
        <v>0.25789473684210529</v>
      </c>
      <c r="M200" s="126" t="s">
        <v>556</v>
      </c>
      <c r="N200" s="127">
        <v>43025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79</v>
      </c>
      <c r="B201" s="102">
        <v>42734</v>
      </c>
      <c r="C201" s="102"/>
      <c r="D201" s="103" t="s">
        <v>244</v>
      </c>
      <c r="E201" s="104" t="s">
        <v>580</v>
      </c>
      <c r="F201" s="105">
        <v>305</v>
      </c>
      <c r="G201" s="104"/>
      <c r="H201" s="104">
        <v>375</v>
      </c>
      <c r="I201" s="122">
        <v>375</v>
      </c>
      <c r="J201" s="123" t="s">
        <v>639</v>
      </c>
      <c r="K201" s="124">
        <f>H201-F201</f>
        <v>70</v>
      </c>
      <c r="L201" s="125">
        <f>K201/F201</f>
        <v>0.22950819672131148</v>
      </c>
      <c r="M201" s="126" t="s">
        <v>556</v>
      </c>
      <c r="N201" s="127">
        <v>42768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80</v>
      </c>
      <c r="B202" s="102">
        <v>42739</v>
      </c>
      <c r="C202" s="102"/>
      <c r="D202" s="103" t="s">
        <v>342</v>
      </c>
      <c r="E202" s="104" t="s">
        <v>580</v>
      </c>
      <c r="F202" s="105">
        <v>99.5</v>
      </c>
      <c r="G202" s="104"/>
      <c r="H202" s="104">
        <v>158</v>
      </c>
      <c r="I202" s="122">
        <v>158</v>
      </c>
      <c r="J202" s="123" t="s">
        <v>639</v>
      </c>
      <c r="K202" s="124">
        <f>H202-F202</f>
        <v>58.5</v>
      </c>
      <c r="L202" s="125">
        <f>K202/F202</f>
        <v>0.5879396984924623</v>
      </c>
      <c r="M202" s="126" t="s">
        <v>556</v>
      </c>
      <c r="N202" s="127">
        <v>42898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81</v>
      </c>
      <c r="B203" s="102">
        <v>42739</v>
      </c>
      <c r="C203" s="102"/>
      <c r="D203" s="103" t="s">
        <v>342</v>
      </c>
      <c r="E203" s="104" t="s">
        <v>580</v>
      </c>
      <c r="F203" s="105">
        <v>99.5</v>
      </c>
      <c r="G203" s="104"/>
      <c r="H203" s="104">
        <v>158</v>
      </c>
      <c r="I203" s="122">
        <v>158</v>
      </c>
      <c r="J203" s="123" t="s">
        <v>639</v>
      </c>
      <c r="K203" s="124">
        <v>58.5</v>
      </c>
      <c r="L203" s="125">
        <v>0.58793969849246197</v>
      </c>
      <c r="M203" s="126" t="s">
        <v>556</v>
      </c>
      <c r="N203" s="127">
        <v>42898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82</v>
      </c>
      <c r="B204" s="102">
        <v>42786</v>
      </c>
      <c r="C204" s="102"/>
      <c r="D204" s="103" t="s">
        <v>166</v>
      </c>
      <c r="E204" s="104" t="s">
        <v>580</v>
      </c>
      <c r="F204" s="105">
        <v>140.5</v>
      </c>
      <c r="G204" s="104"/>
      <c r="H204" s="104">
        <v>220</v>
      </c>
      <c r="I204" s="122">
        <v>220</v>
      </c>
      <c r="J204" s="123" t="s">
        <v>639</v>
      </c>
      <c r="K204" s="124">
        <f>H204-F204</f>
        <v>79.5</v>
      </c>
      <c r="L204" s="125">
        <f>K204/F204</f>
        <v>0.5658362989323843</v>
      </c>
      <c r="M204" s="126" t="s">
        <v>556</v>
      </c>
      <c r="N204" s="127">
        <v>42864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83</v>
      </c>
      <c r="B205" s="102">
        <v>42786</v>
      </c>
      <c r="C205" s="102"/>
      <c r="D205" s="103" t="s">
        <v>723</v>
      </c>
      <c r="E205" s="104" t="s">
        <v>580</v>
      </c>
      <c r="F205" s="105">
        <v>202.5</v>
      </c>
      <c r="G205" s="104"/>
      <c r="H205" s="104">
        <v>234</v>
      </c>
      <c r="I205" s="122">
        <v>234</v>
      </c>
      <c r="J205" s="123" t="s">
        <v>639</v>
      </c>
      <c r="K205" s="124">
        <v>31.5</v>
      </c>
      <c r="L205" s="125">
        <v>0.155555555555556</v>
      </c>
      <c r="M205" s="126" t="s">
        <v>556</v>
      </c>
      <c r="N205" s="127">
        <v>42836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84</v>
      </c>
      <c r="B206" s="102">
        <v>42818</v>
      </c>
      <c r="C206" s="102"/>
      <c r="D206" s="103" t="s">
        <v>517</v>
      </c>
      <c r="E206" s="104" t="s">
        <v>580</v>
      </c>
      <c r="F206" s="105">
        <v>300.5</v>
      </c>
      <c r="G206" s="104"/>
      <c r="H206" s="104">
        <v>417.5</v>
      </c>
      <c r="I206" s="122">
        <v>420</v>
      </c>
      <c r="J206" s="123" t="s">
        <v>681</v>
      </c>
      <c r="K206" s="124">
        <f>H206-F206</f>
        <v>117</v>
      </c>
      <c r="L206" s="125">
        <f>K206/F206</f>
        <v>0.38935108153078202</v>
      </c>
      <c r="M206" s="126" t="s">
        <v>556</v>
      </c>
      <c r="N206" s="127">
        <v>43070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85</v>
      </c>
      <c r="B207" s="102">
        <v>42818</v>
      </c>
      <c r="C207" s="102"/>
      <c r="D207" s="103" t="s">
        <v>719</v>
      </c>
      <c r="E207" s="104" t="s">
        <v>580</v>
      </c>
      <c r="F207" s="105">
        <v>850</v>
      </c>
      <c r="G207" s="104"/>
      <c r="H207" s="104">
        <v>1042.5</v>
      </c>
      <c r="I207" s="122">
        <v>1023</v>
      </c>
      <c r="J207" s="123" t="s">
        <v>724</v>
      </c>
      <c r="K207" s="124">
        <v>192.5</v>
      </c>
      <c r="L207" s="125">
        <v>0.22647058823529401</v>
      </c>
      <c r="M207" s="126" t="s">
        <v>556</v>
      </c>
      <c r="N207" s="127">
        <v>42830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86</v>
      </c>
      <c r="B208" s="102">
        <v>42830</v>
      </c>
      <c r="C208" s="102"/>
      <c r="D208" s="103" t="s">
        <v>471</v>
      </c>
      <c r="E208" s="104" t="s">
        <v>580</v>
      </c>
      <c r="F208" s="105">
        <v>785</v>
      </c>
      <c r="G208" s="104"/>
      <c r="H208" s="104">
        <v>930</v>
      </c>
      <c r="I208" s="122">
        <v>920</v>
      </c>
      <c r="J208" s="123" t="s">
        <v>682</v>
      </c>
      <c r="K208" s="124">
        <f>H208-F208</f>
        <v>145</v>
      </c>
      <c r="L208" s="125">
        <f>K208/F208</f>
        <v>0.18471337579617833</v>
      </c>
      <c r="M208" s="126" t="s">
        <v>556</v>
      </c>
      <c r="N208" s="127">
        <v>42976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5">
        <v>87</v>
      </c>
      <c r="B209" s="106">
        <v>42831</v>
      </c>
      <c r="C209" s="106"/>
      <c r="D209" s="107" t="s">
        <v>725</v>
      </c>
      <c r="E209" s="108" t="s">
        <v>580</v>
      </c>
      <c r="F209" s="109">
        <v>40</v>
      </c>
      <c r="G209" s="109"/>
      <c r="H209" s="110">
        <v>13.1</v>
      </c>
      <c r="I209" s="128">
        <v>60</v>
      </c>
      <c r="J209" s="134" t="s">
        <v>726</v>
      </c>
      <c r="K209" s="130">
        <v>-26.9</v>
      </c>
      <c r="L209" s="131">
        <v>-0.67249999999999999</v>
      </c>
      <c r="M209" s="132" t="s">
        <v>620</v>
      </c>
      <c r="N209" s="133">
        <v>43138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88</v>
      </c>
      <c r="B210" s="102">
        <v>42837</v>
      </c>
      <c r="C210" s="102"/>
      <c r="D210" s="103" t="s">
        <v>87</v>
      </c>
      <c r="E210" s="104" t="s">
        <v>580</v>
      </c>
      <c r="F210" s="105">
        <v>289.5</v>
      </c>
      <c r="G210" s="104"/>
      <c r="H210" s="104">
        <v>354</v>
      </c>
      <c r="I210" s="122">
        <v>360</v>
      </c>
      <c r="J210" s="123" t="s">
        <v>683</v>
      </c>
      <c r="K210" s="124">
        <f t="shared" ref="K210:K218" si="71">H210-F210</f>
        <v>64.5</v>
      </c>
      <c r="L210" s="125">
        <f t="shared" ref="L210:L218" si="72">K210/F210</f>
        <v>0.22279792746113988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89</v>
      </c>
      <c r="B211" s="102">
        <v>42845</v>
      </c>
      <c r="C211" s="102"/>
      <c r="D211" s="103" t="s">
        <v>416</v>
      </c>
      <c r="E211" s="104" t="s">
        <v>580</v>
      </c>
      <c r="F211" s="105">
        <v>700</v>
      </c>
      <c r="G211" s="104"/>
      <c r="H211" s="104">
        <v>840</v>
      </c>
      <c r="I211" s="122">
        <v>840</v>
      </c>
      <c r="J211" s="123" t="s">
        <v>684</v>
      </c>
      <c r="K211" s="124">
        <f t="shared" si="71"/>
        <v>140</v>
      </c>
      <c r="L211" s="125">
        <f t="shared" si="72"/>
        <v>0.2</v>
      </c>
      <c r="M211" s="126" t="s">
        <v>556</v>
      </c>
      <c r="N211" s="127">
        <v>42893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90</v>
      </c>
      <c r="B212" s="102">
        <v>42887</v>
      </c>
      <c r="C212" s="102"/>
      <c r="D212" s="144" t="s">
        <v>353</v>
      </c>
      <c r="E212" s="104" t="s">
        <v>580</v>
      </c>
      <c r="F212" s="105">
        <v>130</v>
      </c>
      <c r="G212" s="104"/>
      <c r="H212" s="104">
        <v>144.25</v>
      </c>
      <c r="I212" s="122">
        <v>170</v>
      </c>
      <c r="J212" s="123" t="s">
        <v>685</v>
      </c>
      <c r="K212" s="124">
        <f t="shared" si="71"/>
        <v>14.25</v>
      </c>
      <c r="L212" s="125">
        <f t="shared" si="72"/>
        <v>0.10961538461538461</v>
      </c>
      <c r="M212" s="126" t="s">
        <v>556</v>
      </c>
      <c r="N212" s="127">
        <v>43675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91</v>
      </c>
      <c r="B213" s="102">
        <v>42901</v>
      </c>
      <c r="C213" s="102"/>
      <c r="D213" s="144" t="s">
        <v>686</v>
      </c>
      <c r="E213" s="104" t="s">
        <v>580</v>
      </c>
      <c r="F213" s="105">
        <v>214.5</v>
      </c>
      <c r="G213" s="104"/>
      <c r="H213" s="104">
        <v>262</v>
      </c>
      <c r="I213" s="122">
        <v>262</v>
      </c>
      <c r="J213" s="123" t="s">
        <v>687</v>
      </c>
      <c r="K213" s="124">
        <f t="shared" si="71"/>
        <v>47.5</v>
      </c>
      <c r="L213" s="125">
        <f t="shared" si="72"/>
        <v>0.22144522144522144</v>
      </c>
      <c r="M213" s="126" t="s">
        <v>556</v>
      </c>
      <c r="N213" s="127">
        <v>42977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92</v>
      </c>
      <c r="B214" s="150">
        <v>42933</v>
      </c>
      <c r="C214" s="150"/>
      <c r="D214" s="151" t="s">
        <v>688</v>
      </c>
      <c r="E214" s="152" t="s">
        <v>580</v>
      </c>
      <c r="F214" s="153">
        <v>370</v>
      </c>
      <c r="G214" s="152"/>
      <c r="H214" s="152">
        <v>447.5</v>
      </c>
      <c r="I214" s="174">
        <v>450</v>
      </c>
      <c r="J214" s="218" t="s">
        <v>639</v>
      </c>
      <c r="K214" s="124">
        <f t="shared" si="71"/>
        <v>77.5</v>
      </c>
      <c r="L214" s="176">
        <f t="shared" si="72"/>
        <v>0.20945945945945946</v>
      </c>
      <c r="M214" s="177" t="s">
        <v>556</v>
      </c>
      <c r="N214" s="178">
        <v>43035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93</v>
      </c>
      <c r="B215" s="150">
        <v>42943</v>
      </c>
      <c r="C215" s="150"/>
      <c r="D215" s="151" t="s">
        <v>164</v>
      </c>
      <c r="E215" s="152" t="s">
        <v>580</v>
      </c>
      <c r="F215" s="153">
        <v>657.5</v>
      </c>
      <c r="G215" s="152"/>
      <c r="H215" s="152">
        <v>825</v>
      </c>
      <c r="I215" s="174">
        <v>820</v>
      </c>
      <c r="J215" s="218" t="s">
        <v>639</v>
      </c>
      <c r="K215" s="124">
        <f t="shared" si="71"/>
        <v>167.5</v>
      </c>
      <c r="L215" s="176">
        <f t="shared" si="72"/>
        <v>0.25475285171102663</v>
      </c>
      <c r="M215" s="177" t="s">
        <v>556</v>
      </c>
      <c r="N215" s="178">
        <v>43090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94</v>
      </c>
      <c r="B216" s="102">
        <v>42964</v>
      </c>
      <c r="C216" s="102"/>
      <c r="D216" s="103" t="s">
        <v>357</v>
      </c>
      <c r="E216" s="104" t="s">
        <v>580</v>
      </c>
      <c r="F216" s="105">
        <v>605</v>
      </c>
      <c r="G216" s="104"/>
      <c r="H216" s="104">
        <v>750</v>
      </c>
      <c r="I216" s="122">
        <v>750</v>
      </c>
      <c r="J216" s="123" t="s">
        <v>682</v>
      </c>
      <c r="K216" s="124">
        <f t="shared" si="71"/>
        <v>145</v>
      </c>
      <c r="L216" s="125">
        <f t="shared" si="72"/>
        <v>0.23966942148760331</v>
      </c>
      <c r="M216" s="126" t="s">
        <v>556</v>
      </c>
      <c r="N216" s="127">
        <v>43027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1">
        <v>95</v>
      </c>
      <c r="B217" s="145">
        <v>42979</v>
      </c>
      <c r="C217" s="145"/>
      <c r="D217" s="146" t="s">
        <v>475</v>
      </c>
      <c r="E217" s="147" t="s">
        <v>580</v>
      </c>
      <c r="F217" s="148">
        <v>255</v>
      </c>
      <c r="G217" s="149"/>
      <c r="H217" s="149">
        <v>217.25</v>
      </c>
      <c r="I217" s="149">
        <v>320</v>
      </c>
      <c r="J217" s="171" t="s">
        <v>689</v>
      </c>
      <c r="K217" s="130">
        <f t="shared" si="71"/>
        <v>-37.75</v>
      </c>
      <c r="L217" s="172">
        <f t="shared" si="72"/>
        <v>-0.14803921568627451</v>
      </c>
      <c r="M217" s="132" t="s">
        <v>620</v>
      </c>
      <c r="N217" s="173">
        <v>43661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96</v>
      </c>
      <c r="B218" s="102">
        <v>42997</v>
      </c>
      <c r="C218" s="102"/>
      <c r="D218" s="103" t="s">
        <v>690</v>
      </c>
      <c r="E218" s="104" t="s">
        <v>580</v>
      </c>
      <c r="F218" s="105">
        <v>215</v>
      </c>
      <c r="G218" s="104"/>
      <c r="H218" s="104">
        <v>258</v>
      </c>
      <c r="I218" s="122">
        <v>258</v>
      </c>
      <c r="J218" s="123" t="s">
        <v>639</v>
      </c>
      <c r="K218" s="124">
        <f t="shared" si="71"/>
        <v>43</v>
      </c>
      <c r="L218" s="125">
        <f t="shared" si="72"/>
        <v>0.2</v>
      </c>
      <c r="M218" s="126" t="s">
        <v>556</v>
      </c>
      <c r="N218" s="127">
        <v>43040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97</v>
      </c>
      <c r="B219" s="102">
        <v>42997</v>
      </c>
      <c r="C219" s="102"/>
      <c r="D219" s="103" t="s">
        <v>690</v>
      </c>
      <c r="E219" s="104" t="s">
        <v>580</v>
      </c>
      <c r="F219" s="105">
        <v>215</v>
      </c>
      <c r="G219" s="104"/>
      <c r="H219" s="104">
        <v>258</v>
      </c>
      <c r="I219" s="122">
        <v>258</v>
      </c>
      <c r="J219" s="218" t="s">
        <v>639</v>
      </c>
      <c r="K219" s="124">
        <v>43</v>
      </c>
      <c r="L219" s="125">
        <v>0.2</v>
      </c>
      <c r="M219" s="126" t="s">
        <v>556</v>
      </c>
      <c r="N219" s="127">
        <v>43040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98</v>
      </c>
      <c r="B220" s="198">
        <v>42998</v>
      </c>
      <c r="C220" s="198"/>
      <c r="D220" s="350" t="s">
        <v>780</v>
      </c>
      <c r="E220" s="199" t="s">
        <v>580</v>
      </c>
      <c r="F220" s="200">
        <v>75</v>
      </c>
      <c r="G220" s="199"/>
      <c r="H220" s="199">
        <v>90</v>
      </c>
      <c r="I220" s="219">
        <v>90</v>
      </c>
      <c r="J220" s="123" t="s">
        <v>691</v>
      </c>
      <c r="K220" s="124">
        <f t="shared" ref="K220:K225" si="73">H220-F220</f>
        <v>15</v>
      </c>
      <c r="L220" s="125">
        <f t="shared" ref="L220:L225" si="74">K220/F220</f>
        <v>0.2</v>
      </c>
      <c r="M220" s="126" t="s">
        <v>556</v>
      </c>
      <c r="N220" s="127">
        <v>43019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6">
        <v>99</v>
      </c>
      <c r="B221" s="150">
        <v>43011</v>
      </c>
      <c r="C221" s="150"/>
      <c r="D221" s="151" t="s">
        <v>692</v>
      </c>
      <c r="E221" s="152" t="s">
        <v>580</v>
      </c>
      <c r="F221" s="153">
        <v>315</v>
      </c>
      <c r="G221" s="152"/>
      <c r="H221" s="152">
        <v>392</v>
      </c>
      <c r="I221" s="174">
        <v>384</v>
      </c>
      <c r="J221" s="218" t="s">
        <v>693</v>
      </c>
      <c r="K221" s="124">
        <f t="shared" si="73"/>
        <v>77</v>
      </c>
      <c r="L221" s="176">
        <f t="shared" si="74"/>
        <v>0.24444444444444444</v>
      </c>
      <c r="M221" s="177" t="s">
        <v>556</v>
      </c>
      <c r="N221" s="178">
        <v>43017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6">
        <v>100</v>
      </c>
      <c r="B222" s="150">
        <v>43013</v>
      </c>
      <c r="C222" s="150"/>
      <c r="D222" s="151" t="s">
        <v>694</v>
      </c>
      <c r="E222" s="152" t="s">
        <v>580</v>
      </c>
      <c r="F222" s="153">
        <v>145</v>
      </c>
      <c r="G222" s="152"/>
      <c r="H222" s="152">
        <v>179</v>
      </c>
      <c r="I222" s="174">
        <v>180</v>
      </c>
      <c r="J222" s="218" t="s">
        <v>570</v>
      </c>
      <c r="K222" s="124">
        <f t="shared" si="73"/>
        <v>34</v>
      </c>
      <c r="L222" s="176">
        <f t="shared" si="74"/>
        <v>0.23448275862068965</v>
      </c>
      <c r="M222" s="177" t="s">
        <v>556</v>
      </c>
      <c r="N222" s="178">
        <v>43025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6">
        <v>101</v>
      </c>
      <c r="B223" s="150">
        <v>43014</v>
      </c>
      <c r="C223" s="150"/>
      <c r="D223" s="151" t="s">
        <v>330</v>
      </c>
      <c r="E223" s="152" t="s">
        <v>580</v>
      </c>
      <c r="F223" s="153">
        <v>256</v>
      </c>
      <c r="G223" s="152"/>
      <c r="H223" s="152">
        <v>323</v>
      </c>
      <c r="I223" s="174">
        <v>320</v>
      </c>
      <c r="J223" s="218" t="s">
        <v>639</v>
      </c>
      <c r="K223" s="124">
        <f t="shared" si="73"/>
        <v>67</v>
      </c>
      <c r="L223" s="176">
        <f t="shared" si="74"/>
        <v>0.26171875</v>
      </c>
      <c r="M223" s="177" t="s">
        <v>556</v>
      </c>
      <c r="N223" s="178">
        <v>43067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6">
        <v>102</v>
      </c>
      <c r="B224" s="150">
        <v>43017</v>
      </c>
      <c r="C224" s="150"/>
      <c r="D224" s="151" t="s">
        <v>350</v>
      </c>
      <c r="E224" s="152" t="s">
        <v>580</v>
      </c>
      <c r="F224" s="153">
        <v>137.5</v>
      </c>
      <c r="G224" s="152"/>
      <c r="H224" s="152">
        <v>184</v>
      </c>
      <c r="I224" s="174">
        <v>183</v>
      </c>
      <c r="J224" s="175" t="s">
        <v>695</v>
      </c>
      <c r="K224" s="124">
        <f t="shared" si="73"/>
        <v>46.5</v>
      </c>
      <c r="L224" s="176">
        <f t="shared" si="74"/>
        <v>0.33818181818181819</v>
      </c>
      <c r="M224" s="177" t="s">
        <v>556</v>
      </c>
      <c r="N224" s="178">
        <v>43108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6">
        <v>103</v>
      </c>
      <c r="B225" s="150">
        <v>43018</v>
      </c>
      <c r="C225" s="150"/>
      <c r="D225" s="151" t="s">
        <v>696</v>
      </c>
      <c r="E225" s="152" t="s">
        <v>580</v>
      </c>
      <c r="F225" s="153">
        <v>125.5</v>
      </c>
      <c r="G225" s="152"/>
      <c r="H225" s="152">
        <v>158</v>
      </c>
      <c r="I225" s="174">
        <v>155</v>
      </c>
      <c r="J225" s="175" t="s">
        <v>697</v>
      </c>
      <c r="K225" s="124">
        <f t="shared" si="73"/>
        <v>32.5</v>
      </c>
      <c r="L225" s="176">
        <f t="shared" si="74"/>
        <v>0.25896414342629481</v>
      </c>
      <c r="M225" s="177" t="s">
        <v>556</v>
      </c>
      <c r="N225" s="178">
        <v>43067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6">
        <v>104</v>
      </c>
      <c r="B226" s="150">
        <v>43018</v>
      </c>
      <c r="C226" s="150"/>
      <c r="D226" s="151" t="s">
        <v>727</v>
      </c>
      <c r="E226" s="152" t="s">
        <v>580</v>
      </c>
      <c r="F226" s="153">
        <v>895</v>
      </c>
      <c r="G226" s="152"/>
      <c r="H226" s="152">
        <v>1122.5</v>
      </c>
      <c r="I226" s="174">
        <v>1078</v>
      </c>
      <c r="J226" s="175" t="s">
        <v>728</v>
      </c>
      <c r="K226" s="124">
        <v>227.5</v>
      </c>
      <c r="L226" s="176">
        <v>0.25418994413407803</v>
      </c>
      <c r="M226" s="177" t="s">
        <v>556</v>
      </c>
      <c r="N226" s="178">
        <v>43117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6">
        <v>105</v>
      </c>
      <c r="B227" s="150">
        <v>43020</v>
      </c>
      <c r="C227" s="150"/>
      <c r="D227" s="151" t="s">
        <v>338</v>
      </c>
      <c r="E227" s="152" t="s">
        <v>580</v>
      </c>
      <c r="F227" s="153">
        <v>525</v>
      </c>
      <c r="G227" s="152"/>
      <c r="H227" s="152">
        <v>629</v>
      </c>
      <c r="I227" s="174">
        <v>629</v>
      </c>
      <c r="J227" s="218" t="s">
        <v>639</v>
      </c>
      <c r="K227" s="124">
        <v>104</v>
      </c>
      <c r="L227" s="176">
        <v>0.19809523809523799</v>
      </c>
      <c r="M227" s="177" t="s">
        <v>556</v>
      </c>
      <c r="N227" s="178">
        <v>43119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6">
        <v>106</v>
      </c>
      <c r="B228" s="150">
        <v>43046</v>
      </c>
      <c r="C228" s="150"/>
      <c r="D228" s="151" t="s">
        <v>379</v>
      </c>
      <c r="E228" s="152" t="s">
        <v>580</v>
      </c>
      <c r="F228" s="153">
        <v>740</v>
      </c>
      <c r="G228" s="152"/>
      <c r="H228" s="152">
        <v>892.5</v>
      </c>
      <c r="I228" s="174">
        <v>900</v>
      </c>
      <c r="J228" s="175" t="s">
        <v>698</v>
      </c>
      <c r="K228" s="124">
        <f>H228-F228</f>
        <v>152.5</v>
      </c>
      <c r="L228" s="176">
        <f>K228/F228</f>
        <v>0.20608108108108109</v>
      </c>
      <c r="M228" s="177" t="s">
        <v>556</v>
      </c>
      <c r="N228" s="178">
        <v>43052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107</v>
      </c>
      <c r="B229" s="102">
        <v>43073</v>
      </c>
      <c r="C229" s="102"/>
      <c r="D229" s="103" t="s">
        <v>699</v>
      </c>
      <c r="E229" s="104" t="s">
        <v>580</v>
      </c>
      <c r="F229" s="105">
        <v>118.5</v>
      </c>
      <c r="G229" s="104"/>
      <c r="H229" s="104">
        <v>143.5</v>
      </c>
      <c r="I229" s="122">
        <v>145</v>
      </c>
      <c r="J229" s="137" t="s">
        <v>700</v>
      </c>
      <c r="K229" s="124">
        <f>H229-F229</f>
        <v>25</v>
      </c>
      <c r="L229" s="125">
        <f>K229/F229</f>
        <v>0.2109704641350211</v>
      </c>
      <c r="M229" s="126" t="s">
        <v>556</v>
      </c>
      <c r="N229" s="127">
        <v>43097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5">
        <v>108</v>
      </c>
      <c r="B230" s="106">
        <v>43090</v>
      </c>
      <c r="C230" s="106"/>
      <c r="D230" s="154" t="s">
        <v>420</v>
      </c>
      <c r="E230" s="108" t="s">
        <v>580</v>
      </c>
      <c r="F230" s="109">
        <v>715</v>
      </c>
      <c r="G230" s="109"/>
      <c r="H230" s="110">
        <v>500</v>
      </c>
      <c r="I230" s="128">
        <v>872</v>
      </c>
      <c r="J230" s="134" t="s">
        <v>701</v>
      </c>
      <c r="K230" s="130">
        <f>H230-F230</f>
        <v>-215</v>
      </c>
      <c r="L230" s="131">
        <f>K230/F230</f>
        <v>-0.30069930069930068</v>
      </c>
      <c r="M230" s="132" t="s">
        <v>620</v>
      </c>
      <c r="N230" s="133">
        <v>43670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109</v>
      </c>
      <c r="B231" s="102">
        <v>43098</v>
      </c>
      <c r="C231" s="102"/>
      <c r="D231" s="103" t="s">
        <v>692</v>
      </c>
      <c r="E231" s="104" t="s">
        <v>580</v>
      </c>
      <c r="F231" s="105">
        <v>435</v>
      </c>
      <c r="G231" s="104"/>
      <c r="H231" s="104">
        <v>542.5</v>
      </c>
      <c r="I231" s="122">
        <v>539</v>
      </c>
      <c r="J231" s="137" t="s">
        <v>639</v>
      </c>
      <c r="K231" s="124">
        <v>107.5</v>
      </c>
      <c r="L231" s="125">
        <v>0.247126436781609</v>
      </c>
      <c r="M231" s="126" t="s">
        <v>556</v>
      </c>
      <c r="N231" s="127">
        <v>43206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110</v>
      </c>
      <c r="B232" s="102">
        <v>43098</v>
      </c>
      <c r="C232" s="102"/>
      <c r="D232" s="103" t="s">
        <v>530</v>
      </c>
      <c r="E232" s="104" t="s">
        <v>580</v>
      </c>
      <c r="F232" s="105">
        <v>885</v>
      </c>
      <c r="G232" s="104"/>
      <c r="H232" s="104">
        <v>1090</v>
      </c>
      <c r="I232" s="122">
        <v>1084</v>
      </c>
      <c r="J232" s="137" t="s">
        <v>639</v>
      </c>
      <c r="K232" s="124">
        <v>205</v>
      </c>
      <c r="L232" s="125">
        <v>0.23163841807909599</v>
      </c>
      <c r="M232" s="126" t="s">
        <v>556</v>
      </c>
      <c r="N232" s="127">
        <v>43213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42">
        <v>111</v>
      </c>
      <c r="B233" s="328">
        <v>43192</v>
      </c>
      <c r="C233" s="328"/>
      <c r="D233" s="112" t="s">
        <v>709</v>
      </c>
      <c r="E233" s="330" t="s">
        <v>580</v>
      </c>
      <c r="F233" s="332">
        <v>478.5</v>
      </c>
      <c r="G233" s="330"/>
      <c r="H233" s="330">
        <v>442</v>
      </c>
      <c r="I233" s="334">
        <v>613</v>
      </c>
      <c r="J233" s="359" t="s">
        <v>797</v>
      </c>
      <c r="K233" s="130">
        <f>H233-F233</f>
        <v>-36.5</v>
      </c>
      <c r="L233" s="131">
        <f>K233/F233</f>
        <v>-7.6280041797283177E-2</v>
      </c>
      <c r="M233" s="132" t="s">
        <v>620</v>
      </c>
      <c r="N233" s="133">
        <v>43762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5">
        <v>112</v>
      </c>
      <c r="B234" s="106">
        <v>43194</v>
      </c>
      <c r="C234" s="106"/>
      <c r="D234" s="349" t="s">
        <v>779</v>
      </c>
      <c r="E234" s="108" t="s">
        <v>580</v>
      </c>
      <c r="F234" s="109">
        <f>141.5-7.3</f>
        <v>134.19999999999999</v>
      </c>
      <c r="G234" s="109"/>
      <c r="H234" s="110">
        <v>77</v>
      </c>
      <c r="I234" s="128">
        <v>180</v>
      </c>
      <c r="J234" s="359" t="s">
        <v>796</v>
      </c>
      <c r="K234" s="130">
        <f>H234-F234</f>
        <v>-57.199999999999989</v>
      </c>
      <c r="L234" s="131">
        <f>K234/F234</f>
        <v>-0.42622950819672129</v>
      </c>
      <c r="M234" s="132" t="s">
        <v>620</v>
      </c>
      <c r="N234" s="133">
        <v>43522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5">
        <v>113</v>
      </c>
      <c r="B235" s="106">
        <v>43209</v>
      </c>
      <c r="C235" s="106"/>
      <c r="D235" s="107" t="s">
        <v>702</v>
      </c>
      <c r="E235" s="108" t="s">
        <v>580</v>
      </c>
      <c r="F235" s="109">
        <v>430</v>
      </c>
      <c r="G235" s="109"/>
      <c r="H235" s="110">
        <v>220</v>
      </c>
      <c r="I235" s="128">
        <v>537</v>
      </c>
      <c r="J235" s="134" t="s">
        <v>703</v>
      </c>
      <c r="K235" s="130">
        <f>H235-F235</f>
        <v>-210</v>
      </c>
      <c r="L235" s="131">
        <f>K235/F235</f>
        <v>-0.48837209302325579</v>
      </c>
      <c r="M235" s="132" t="s">
        <v>620</v>
      </c>
      <c r="N235" s="133">
        <v>43252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43">
        <v>114</v>
      </c>
      <c r="B236" s="155">
        <v>43220</v>
      </c>
      <c r="C236" s="155"/>
      <c r="D236" s="156" t="s">
        <v>380</v>
      </c>
      <c r="E236" s="157" t="s">
        <v>580</v>
      </c>
      <c r="F236" s="159">
        <v>153.5</v>
      </c>
      <c r="G236" s="159"/>
      <c r="H236" s="159">
        <v>196</v>
      </c>
      <c r="I236" s="159">
        <v>196</v>
      </c>
      <c r="J236" s="336" t="s">
        <v>813</v>
      </c>
      <c r="K236" s="179">
        <f>H236-F236</f>
        <v>42.5</v>
      </c>
      <c r="L236" s="180">
        <f>K236/F236</f>
        <v>0.27687296416938112</v>
      </c>
      <c r="M236" s="158" t="s">
        <v>556</v>
      </c>
      <c r="N236" s="181">
        <v>43605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5">
        <v>115</v>
      </c>
      <c r="B237" s="106">
        <v>43306</v>
      </c>
      <c r="C237" s="106"/>
      <c r="D237" s="107" t="s">
        <v>725</v>
      </c>
      <c r="E237" s="108" t="s">
        <v>580</v>
      </c>
      <c r="F237" s="109">
        <v>27.5</v>
      </c>
      <c r="G237" s="109"/>
      <c r="H237" s="110">
        <v>13.1</v>
      </c>
      <c r="I237" s="128">
        <v>60</v>
      </c>
      <c r="J237" s="134" t="s">
        <v>729</v>
      </c>
      <c r="K237" s="130">
        <v>-14.4</v>
      </c>
      <c r="L237" s="131">
        <v>-0.52363636363636401</v>
      </c>
      <c r="M237" s="132" t="s">
        <v>620</v>
      </c>
      <c r="N237" s="133">
        <v>43138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2">
        <v>116</v>
      </c>
      <c r="B238" s="328">
        <v>43318</v>
      </c>
      <c r="C238" s="328"/>
      <c r="D238" s="112" t="s">
        <v>704</v>
      </c>
      <c r="E238" s="330" t="s">
        <v>580</v>
      </c>
      <c r="F238" s="330">
        <v>148.5</v>
      </c>
      <c r="G238" s="330"/>
      <c r="H238" s="330">
        <v>102</v>
      </c>
      <c r="I238" s="334">
        <v>182</v>
      </c>
      <c r="J238" s="134" t="s">
        <v>812</v>
      </c>
      <c r="K238" s="130">
        <f>H238-F238</f>
        <v>-46.5</v>
      </c>
      <c r="L238" s="131">
        <f>K238/F238</f>
        <v>-0.31313131313131315</v>
      </c>
      <c r="M238" s="132" t="s">
        <v>620</v>
      </c>
      <c r="N238" s="133">
        <v>43661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117</v>
      </c>
      <c r="B239" s="102">
        <v>43335</v>
      </c>
      <c r="C239" s="102"/>
      <c r="D239" s="103" t="s">
        <v>730</v>
      </c>
      <c r="E239" s="104" t="s">
        <v>580</v>
      </c>
      <c r="F239" s="152">
        <v>285</v>
      </c>
      <c r="G239" s="104"/>
      <c r="H239" s="104">
        <v>355</v>
      </c>
      <c r="I239" s="122">
        <v>364</v>
      </c>
      <c r="J239" s="137" t="s">
        <v>731</v>
      </c>
      <c r="K239" s="124">
        <v>70</v>
      </c>
      <c r="L239" s="125">
        <v>0.24561403508771901</v>
      </c>
      <c r="M239" s="126" t="s">
        <v>556</v>
      </c>
      <c r="N239" s="127">
        <v>43455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4">
        <v>118</v>
      </c>
      <c r="B240" s="102">
        <v>43341</v>
      </c>
      <c r="C240" s="102"/>
      <c r="D240" s="103" t="s">
        <v>370</v>
      </c>
      <c r="E240" s="104" t="s">
        <v>580</v>
      </c>
      <c r="F240" s="152">
        <v>525</v>
      </c>
      <c r="G240" s="104"/>
      <c r="H240" s="104">
        <v>585</v>
      </c>
      <c r="I240" s="122">
        <v>635</v>
      </c>
      <c r="J240" s="137" t="s">
        <v>705</v>
      </c>
      <c r="K240" s="124">
        <f t="shared" ref="K240:K252" si="75">H240-F240</f>
        <v>60</v>
      </c>
      <c r="L240" s="125">
        <f t="shared" ref="L240:L252" si="76">K240/F240</f>
        <v>0.11428571428571428</v>
      </c>
      <c r="M240" s="126" t="s">
        <v>556</v>
      </c>
      <c r="N240" s="127">
        <v>43662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119</v>
      </c>
      <c r="B241" s="102">
        <v>43395</v>
      </c>
      <c r="C241" s="102"/>
      <c r="D241" s="103" t="s">
        <v>357</v>
      </c>
      <c r="E241" s="104" t="s">
        <v>580</v>
      </c>
      <c r="F241" s="152">
        <v>475</v>
      </c>
      <c r="G241" s="104"/>
      <c r="H241" s="104">
        <v>574</v>
      </c>
      <c r="I241" s="122">
        <v>570</v>
      </c>
      <c r="J241" s="137" t="s">
        <v>639</v>
      </c>
      <c r="K241" s="124">
        <f t="shared" si="75"/>
        <v>99</v>
      </c>
      <c r="L241" s="125">
        <f t="shared" si="76"/>
        <v>0.20842105263157895</v>
      </c>
      <c r="M241" s="126" t="s">
        <v>556</v>
      </c>
      <c r="N241" s="127">
        <v>43403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6">
        <v>120</v>
      </c>
      <c r="B242" s="150">
        <v>43397</v>
      </c>
      <c r="C242" s="150"/>
      <c r="D242" s="376" t="s">
        <v>377</v>
      </c>
      <c r="E242" s="152" t="s">
        <v>580</v>
      </c>
      <c r="F242" s="152">
        <v>707.5</v>
      </c>
      <c r="G242" s="152"/>
      <c r="H242" s="152">
        <v>872</v>
      </c>
      <c r="I242" s="174">
        <v>872</v>
      </c>
      <c r="J242" s="175" t="s">
        <v>639</v>
      </c>
      <c r="K242" s="124">
        <f t="shared" si="75"/>
        <v>164.5</v>
      </c>
      <c r="L242" s="176">
        <f t="shared" si="76"/>
        <v>0.23250883392226149</v>
      </c>
      <c r="M242" s="177" t="s">
        <v>556</v>
      </c>
      <c r="N242" s="178">
        <v>43482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6">
        <v>121</v>
      </c>
      <c r="B243" s="150">
        <v>43398</v>
      </c>
      <c r="C243" s="150"/>
      <c r="D243" s="376" t="s">
        <v>339</v>
      </c>
      <c r="E243" s="152" t="s">
        <v>580</v>
      </c>
      <c r="F243" s="152">
        <v>162</v>
      </c>
      <c r="G243" s="152"/>
      <c r="H243" s="152">
        <v>204</v>
      </c>
      <c r="I243" s="174">
        <v>209</v>
      </c>
      <c r="J243" s="175" t="s">
        <v>811</v>
      </c>
      <c r="K243" s="124">
        <f t="shared" si="75"/>
        <v>42</v>
      </c>
      <c r="L243" s="176">
        <f t="shared" si="76"/>
        <v>0.25925925925925924</v>
      </c>
      <c r="M243" s="177" t="s">
        <v>556</v>
      </c>
      <c r="N243" s="178">
        <v>43539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122</v>
      </c>
      <c r="B244" s="198">
        <v>43399</v>
      </c>
      <c r="C244" s="198"/>
      <c r="D244" s="151" t="s">
        <v>465</v>
      </c>
      <c r="E244" s="199" t="s">
        <v>580</v>
      </c>
      <c r="F244" s="199">
        <v>240</v>
      </c>
      <c r="G244" s="199"/>
      <c r="H244" s="199">
        <v>297</v>
      </c>
      <c r="I244" s="219">
        <v>297</v>
      </c>
      <c r="J244" s="175" t="s">
        <v>639</v>
      </c>
      <c r="K244" s="220">
        <f t="shared" si="75"/>
        <v>57</v>
      </c>
      <c r="L244" s="221">
        <f t="shared" si="76"/>
        <v>0.23749999999999999</v>
      </c>
      <c r="M244" s="222" t="s">
        <v>556</v>
      </c>
      <c r="N244" s="223">
        <v>43417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4">
        <v>123</v>
      </c>
      <c r="B245" s="102">
        <v>43439</v>
      </c>
      <c r="C245" s="102"/>
      <c r="D245" s="144" t="s">
        <v>706</v>
      </c>
      <c r="E245" s="104" t="s">
        <v>580</v>
      </c>
      <c r="F245" s="104">
        <v>202.5</v>
      </c>
      <c r="G245" s="104"/>
      <c r="H245" s="104">
        <v>255</v>
      </c>
      <c r="I245" s="122">
        <v>252</v>
      </c>
      <c r="J245" s="137" t="s">
        <v>639</v>
      </c>
      <c r="K245" s="124">
        <f t="shared" si="75"/>
        <v>52.5</v>
      </c>
      <c r="L245" s="125">
        <f t="shared" si="76"/>
        <v>0.25925925925925924</v>
      </c>
      <c r="M245" s="126" t="s">
        <v>556</v>
      </c>
      <c r="N245" s="127">
        <v>43542</v>
      </c>
      <c r="O245" s="54"/>
      <c r="P245" s="13"/>
      <c r="Q245" s="13"/>
      <c r="R245" s="90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7">
        <v>124</v>
      </c>
      <c r="B246" s="198">
        <v>43465</v>
      </c>
      <c r="C246" s="102"/>
      <c r="D246" s="376" t="s">
        <v>402</v>
      </c>
      <c r="E246" s="199" t="s">
        <v>580</v>
      </c>
      <c r="F246" s="199">
        <v>710</v>
      </c>
      <c r="G246" s="199"/>
      <c r="H246" s="199">
        <v>866</v>
      </c>
      <c r="I246" s="219">
        <v>866</v>
      </c>
      <c r="J246" s="175" t="s">
        <v>639</v>
      </c>
      <c r="K246" s="124">
        <f t="shared" si="75"/>
        <v>156</v>
      </c>
      <c r="L246" s="125">
        <f t="shared" si="76"/>
        <v>0.21971830985915494</v>
      </c>
      <c r="M246" s="126" t="s">
        <v>556</v>
      </c>
      <c r="N246" s="338">
        <v>43553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125</v>
      </c>
      <c r="B247" s="198">
        <v>43522</v>
      </c>
      <c r="C247" s="198"/>
      <c r="D247" s="376" t="s">
        <v>139</v>
      </c>
      <c r="E247" s="199" t="s">
        <v>580</v>
      </c>
      <c r="F247" s="199">
        <v>337.25</v>
      </c>
      <c r="G247" s="199"/>
      <c r="H247" s="199">
        <v>398.5</v>
      </c>
      <c r="I247" s="219">
        <v>411</v>
      </c>
      <c r="J247" s="137" t="s">
        <v>810</v>
      </c>
      <c r="K247" s="124">
        <f t="shared" si="75"/>
        <v>61.25</v>
      </c>
      <c r="L247" s="125">
        <f t="shared" si="76"/>
        <v>0.1816160118606375</v>
      </c>
      <c r="M247" s="126" t="s">
        <v>556</v>
      </c>
      <c r="N247" s="338">
        <v>43760</v>
      </c>
      <c r="O247" s="54"/>
      <c r="P247" s="13"/>
      <c r="Q247" s="13"/>
      <c r="R247" s="90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4">
        <v>126</v>
      </c>
      <c r="B248" s="160">
        <v>43559</v>
      </c>
      <c r="C248" s="160"/>
      <c r="D248" s="161" t="s">
        <v>394</v>
      </c>
      <c r="E248" s="162" t="s">
        <v>580</v>
      </c>
      <c r="F248" s="162">
        <v>130</v>
      </c>
      <c r="G248" s="162"/>
      <c r="H248" s="162">
        <v>65</v>
      </c>
      <c r="I248" s="182">
        <v>158</v>
      </c>
      <c r="J248" s="134" t="s">
        <v>707</v>
      </c>
      <c r="K248" s="130">
        <f t="shared" si="75"/>
        <v>-65</v>
      </c>
      <c r="L248" s="131">
        <f t="shared" si="76"/>
        <v>-0.5</v>
      </c>
      <c r="M248" s="132" t="s">
        <v>620</v>
      </c>
      <c r="N248" s="133">
        <v>43726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45">
        <v>127</v>
      </c>
      <c r="B249" s="183">
        <v>43017</v>
      </c>
      <c r="C249" s="183"/>
      <c r="D249" s="184" t="s">
        <v>166</v>
      </c>
      <c r="E249" s="185" t="s">
        <v>580</v>
      </c>
      <c r="F249" s="186">
        <v>141.5</v>
      </c>
      <c r="G249" s="187"/>
      <c r="H249" s="187">
        <v>183.5</v>
      </c>
      <c r="I249" s="187">
        <v>210</v>
      </c>
      <c r="J249" s="208" t="s">
        <v>801</v>
      </c>
      <c r="K249" s="209">
        <f t="shared" si="75"/>
        <v>42</v>
      </c>
      <c r="L249" s="210">
        <f t="shared" si="76"/>
        <v>0.29681978798586572</v>
      </c>
      <c r="M249" s="186" t="s">
        <v>556</v>
      </c>
      <c r="N249" s="211">
        <v>43042</v>
      </c>
      <c r="O249" s="54"/>
      <c r="P249" s="13"/>
      <c r="Q249" s="13"/>
      <c r="R249" s="90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44">
        <v>128</v>
      </c>
      <c r="B250" s="160">
        <v>43074</v>
      </c>
      <c r="C250" s="160"/>
      <c r="D250" s="161" t="s">
        <v>295</v>
      </c>
      <c r="E250" s="162" t="s">
        <v>580</v>
      </c>
      <c r="F250" s="163">
        <v>172</v>
      </c>
      <c r="G250" s="162"/>
      <c r="H250" s="162">
        <v>155.25</v>
      </c>
      <c r="I250" s="182">
        <v>230</v>
      </c>
      <c r="J250" s="359" t="s">
        <v>794</v>
      </c>
      <c r="K250" s="130">
        <f t="shared" ref="K250" si="77">H250-F250</f>
        <v>-16.75</v>
      </c>
      <c r="L250" s="131">
        <f t="shared" ref="L250" si="78">K250/F250</f>
        <v>-9.7383720930232565E-2</v>
      </c>
      <c r="M250" s="132" t="s">
        <v>620</v>
      </c>
      <c r="N250" s="133">
        <v>43787</v>
      </c>
      <c r="O250" s="54"/>
      <c r="P250" s="13"/>
      <c r="Q250" s="13"/>
      <c r="R250" s="1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5">
        <v>129</v>
      </c>
      <c r="B251" s="183">
        <v>43398</v>
      </c>
      <c r="C251" s="183"/>
      <c r="D251" s="184" t="s">
        <v>103</v>
      </c>
      <c r="E251" s="185" t="s">
        <v>580</v>
      </c>
      <c r="F251" s="187">
        <v>698.5</v>
      </c>
      <c r="G251" s="187"/>
      <c r="H251" s="187">
        <v>850</v>
      </c>
      <c r="I251" s="187">
        <v>890</v>
      </c>
      <c r="J251" s="212" t="s">
        <v>807</v>
      </c>
      <c r="K251" s="209">
        <f t="shared" si="75"/>
        <v>151.5</v>
      </c>
      <c r="L251" s="210">
        <f t="shared" si="76"/>
        <v>0.21689334287759485</v>
      </c>
      <c r="M251" s="186" t="s">
        <v>556</v>
      </c>
      <c r="N251" s="211">
        <v>43453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130</v>
      </c>
      <c r="B252" s="155">
        <v>42877</v>
      </c>
      <c r="C252" s="155"/>
      <c r="D252" s="156" t="s">
        <v>369</v>
      </c>
      <c r="E252" s="157" t="s">
        <v>580</v>
      </c>
      <c r="F252" s="158">
        <v>127.6</v>
      </c>
      <c r="G252" s="159"/>
      <c r="H252" s="159">
        <v>138</v>
      </c>
      <c r="I252" s="159">
        <v>190</v>
      </c>
      <c r="J252" s="360" t="s">
        <v>798</v>
      </c>
      <c r="K252" s="179">
        <f t="shared" si="75"/>
        <v>10.400000000000006</v>
      </c>
      <c r="L252" s="180">
        <f t="shared" si="76"/>
        <v>8.1504702194357417E-2</v>
      </c>
      <c r="M252" s="158" t="s">
        <v>556</v>
      </c>
      <c r="N252" s="181">
        <v>43774</v>
      </c>
      <c r="O252" s="54"/>
      <c r="P252" s="13"/>
      <c r="Q252" s="13"/>
      <c r="R252" s="90" t="s">
        <v>710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7">
        <v>131</v>
      </c>
      <c r="B253" s="155">
        <v>43158</v>
      </c>
      <c r="C253" s="155"/>
      <c r="D253" s="156" t="s">
        <v>711</v>
      </c>
      <c r="E253" s="157" t="s">
        <v>580</v>
      </c>
      <c r="F253" s="158">
        <v>317</v>
      </c>
      <c r="G253" s="159"/>
      <c r="H253" s="159">
        <v>382.5</v>
      </c>
      <c r="I253" s="159">
        <v>398</v>
      </c>
      <c r="J253" s="360" t="s">
        <v>839</v>
      </c>
      <c r="K253" s="179">
        <f t="shared" ref="K253" si="79">H253-F253</f>
        <v>65.5</v>
      </c>
      <c r="L253" s="180">
        <f t="shared" ref="L253" si="80">K253/F253</f>
        <v>0.20662460567823343</v>
      </c>
      <c r="M253" s="158" t="s">
        <v>556</v>
      </c>
      <c r="N253" s="181">
        <v>44238</v>
      </c>
      <c r="O253" s="54"/>
      <c r="P253" s="13"/>
      <c r="Q253" s="13"/>
      <c r="R253" s="322" t="s">
        <v>710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4">
        <v>132</v>
      </c>
      <c r="B254" s="160">
        <v>43164</v>
      </c>
      <c r="C254" s="160"/>
      <c r="D254" s="161" t="s">
        <v>133</v>
      </c>
      <c r="E254" s="162" t="s">
        <v>580</v>
      </c>
      <c r="F254" s="163">
        <f>510-14.4</f>
        <v>495.6</v>
      </c>
      <c r="G254" s="162"/>
      <c r="H254" s="162">
        <v>350</v>
      </c>
      <c r="I254" s="182">
        <v>672</v>
      </c>
      <c r="J254" s="359" t="s">
        <v>803</v>
      </c>
      <c r="K254" s="130">
        <f t="shared" ref="K254" si="81">H254-F254</f>
        <v>-145.60000000000002</v>
      </c>
      <c r="L254" s="131">
        <f t="shared" ref="L254" si="82">K254/F254</f>
        <v>-0.29378531073446329</v>
      </c>
      <c r="M254" s="132" t="s">
        <v>620</v>
      </c>
      <c r="N254" s="133">
        <v>43887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44">
        <v>133</v>
      </c>
      <c r="B255" s="160">
        <v>43237</v>
      </c>
      <c r="C255" s="160"/>
      <c r="D255" s="161" t="s">
        <v>459</v>
      </c>
      <c r="E255" s="162" t="s">
        <v>580</v>
      </c>
      <c r="F255" s="163">
        <v>230.3</v>
      </c>
      <c r="G255" s="162"/>
      <c r="H255" s="162">
        <v>102.5</v>
      </c>
      <c r="I255" s="182">
        <v>348</v>
      </c>
      <c r="J255" s="359" t="s">
        <v>805</v>
      </c>
      <c r="K255" s="130">
        <f t="shared" ref="K255:K256" si="83">H255-F255</f>
        <v>-127.80000000000001</v>
      </c>
      <c r="L255" s="131">
        <f t="shared" ref="L255:L256" si="84">K255/F255</f>
        <v>-0.55492835432045162</v>
      </c>
      <c r="M255" s="132" t="s">
        <v>620</v>
      </c>
      <c r="N255" s="133">
        <v>43896</v>
      </c>
      <c r="O255" s="54"/>
      <c r="P255" s="13"/>
      <c r="Q255" s="13"/>
      <c r="R255" s="32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134</v>
      </c>
      <c r="B256" s="155">
        <v>43258</v>
      </c>
      <c r="C256" s="155"/>
      <c r="D256" s="156" t="s">
        <v>426</v>
      </c>
      <c r="E256" s="157" t="s">
        <v>580</v>
      </c>
      <c r="F256" s="158">
        <f>342.5-5.1</f>
        <v>337.4</v>
      </c>
      <c r="G256" s="159"/>
      <c r="H256" s="159">
        <v>412.5</v>
      </c>
      <c r="I256" s="159">
        <v>439</v>
      </c>
      <c r="J256" s="360" t="s">
        <v>837</v>
      </c>
      <c r="K256" s="179">
        <f t="shared" si="83"/>
        <v>75.100000000000023</v>
      </c>
      <c r="L256" s="180">
        <f t="shared" si="84"/>
        <v>0.22258446947243635</v>
      </c>
      <c r="M256" s="158" t="s">
        <v>556</v>
      </c>
      <c r="N256" s="181">
        <v>44230</v>
      </c>
      <c r="O256" s="54"/>
      <c r="P256" s="13"/>
      <c r="Q256" s="13"/>
      <c r="R256" s="90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205">
        <v>135</v>
      </c>
      <c r="B257" s="190">
        <v>43285</v>
      </c>
      <c r="C257" s="190"/>
      <c r="D257" s="193" t="s">
        <v>48</v>
      </c>
      <c r="E257" s="191" t="s">
        <v>580</v>
      </c>
      <c r="F257" s="189">
        <f>127.5-5.53</f>
        <v>121.97</v>
      </c>
      <c r="G257" s="191"/>
      <c r="H257" s="191"/>
      <c r="I257" s="213">
        <v>170</v>
      </c>
      <c r="J257" s="225" t="s">
        <v>558</v>
      </c>
      <c r="K257" s="215"/>
      <c r="L257" s="216"/>
      <c r="M257" s="214" t="s">
        <v>558</v>
      </c>
      <c r="N257" s="217"/>
      <c r="O257" s="54"/>
      <c r="P257" s="13"/>
      <c r="Q257" s="13"/>
      <c r="R257" s="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4">
        <v>136</v>
      </c>
      <c r="B258" s="160">
        <v>43294</v>
      </c>
      <c r="C258" s="160"/>
      <c r="D258" s="161" t="s">
        <v>239</v>
      </c>
      <c r="E258" s="162" t="s">
        <v>580</v>
      </c>
      <c r="F258" s="163">
        <v>46.5</v>
      </c>
      <c r="G258" s="162"/>
      <c r="H258" s="162">
        <v>17</v>
      </c>
      <c r="I258" s="182">
        <v>59</v>
      </c>
      <c r="J258" s="359" t="s">
        <v>802</v>
      </c>
      <c r="K258" s="130">
        <f t="shared" ref="K258" si="85">H258-F258</f>
        <v>-29.5</v>
      </c>
      <c r="L258" s="131">
        <f t="shared" ref="L258" si="86">K258/F258</f>
        <v>-0.63440860215053763</v>
      </c>
      <c r="M258" s="132" t="s">
        <v>620</v>
      </c>
      <c r="N258" s="133">
        <v>43887</v>
      </c>
      <c r="O258" s="54"/>
      <c r="P258" s="13"/>
      <c r="Q258" s="13"/>
      <c r="R258" s="14" t="s">
        <v>708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46">
        <v>137</v>
      </c>
      <c r="B259" s="188">
        <v>43396</v>
      </c>
      <c r="C259" s="188"/>
      <c r="D259" s="193" t="s">
        <v>404</v>
      </c>
      <c r="E259" s="191" t="s">
        <v>580</v>
      </c>
      <c r="F259" s="192">
        <v>156.5</v>
      </c>
      <c r="G259" s="191"/>
      <c r="H259" s="191"/>
      <c r="I259" s="213">
        <v>191</v>
      </c>
      <c r="J259" s="225" t="s">
        <v>558</v>
      </c>
      <c r="K259" s="215"/>
      <c r="L259" s="216"/>
      <c r="M259" s="214" t="s">
        <v>558</v>
      </c>
      <c r="N259" s="217"/>
      <c r="O259" s="54"/>
      <c r="P259" s="13"/>
      <c r="Q259" s="13"/>
      <c r="R259" s="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346">
        <v>138</v>
      </c>
      <c r="B260" s="188">
        <v>43439</v>
      </c>
      <c r="C260" s="188"/>
      <c r="D260" s="193" t="s">
        <v>321</v>
      </c>
      <c r="E260" s="191" t="s">
        <v>580</v>
      </c>
      <c r="F260" s="192">
        <v>259.5</v>
      </c>
      <c r="G260" s="191"/>
      <c r="H260" s="191"/>
      <c r="I260" s="213">
        <v>321</v>
      </c>
      <c r="J260" s="225" t="s">
        <v>558</v>
      </c>
      <c r="K260" s="215"/>
      <c r="L260" s="216"/>
      <c r="M260" s="214" t="s">
        <v>558</v>
      </c>
      <c r="N260" s="217"/>
      <c r="O260" s="13"/>
      <c r="P260" s="13"/>
      <c r="Q260" s="13"/>
      <c r="R260" s="14" t="s">
        <v>708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44">
        <v>139</v>
      </c>
      <c r="B261" s="160">
        <v>43439</v>
      </c>
      <c r="C261" s="160"/>
      <c r="D261" s="161" t="s">
        <v>732</v>
      </c>
      <c r="E261" s="162" t="s">
        <v>580</v>
      </c>
      <c r="F261" s="162">
        <v>715</v>
      </c>
      <c r="G261" s="162"/>
      <c r="H261" s="162">
        <v>445</v>
      </c>
      <c r="I261" s="182">
        <v>840</v>
      </c>
      <c r="J261" s="134" t="s">
        <v>782</v>
      </c>
      <c r="K261" s="130">
        <f t="shared" ref="K261:K264" si="87">H261-F261</f>
        <v>-270</v>
      </c>
      <c r="L261" s="131">
        <f t="shared" ref="L261:L264" si="88">K261/F261</f>
        <v>-0.3776223776223776</v>
      </c>
      <c r="M261" s="132" t="s">
        <v>620</v>
      </c>
      <c r="N261" s="133">
        <v>43800</v>
      </c>
      <c r="O261" s="54"/>
      <c r="P261" s="13"/>
      <c r="Q261" s="13"/>
      <c r="R261" s="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140</v>
      </c>
      <c r="B262" s="198">
        <v>43469</v>
      </c>
      <c r="C262" s="198"/>
      <c r="D262" s="151" t="s">
        <v>143</v>
      </c>
      <c r="E262" s="199" t="s">
        <v>580</v>
      </c>
      <c r="F262" s="199">
        <v>875</v>
      </c>
      <c r="G262" s="199"/>
      <c r="H262" s="199">
        <v>1165</v>
      </c>
      <c r="I262" s="219">
        <v>1185</v>
      </c>
      <c r="J262" s="137" t="s">
        <v>808</v>
      </c>
      <c r="K262" s="124">
        <f t="shared" si="87"/>
        <v>290</v>
      </c>
      <c r="L262" s="125">
        <f t="shared" si="88"/>
        <v>0.33142857142857141</v>
      </c>
      <c r="M262" s="126" t="s">
        <v>556</v>
      </c>
      <c r="N262" s="338">
        <v>43847</v>
      </c>
      <c r="O262" s="54"/>
      <c r="P262" s="13"/>
      <c r="Q262" s="13"/>
      <c r="R262" s="324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7">
        <v>141</v>
      </c>
      <c r="B263" s="198">
        <v>43559</v>
      </c>
      <c r="C263" s="198"/>
      <c r="D263" s="376" t="s">
        <v>336</v>
      </c>
      <c r="E263" s="199" t="s">
        <v>580</v>
      </c>
      <c r="F263" s="199">
        <f>387-14.63</f>
        <v>372.37</v>
      </c>
      <c r="G263" s="199"/>
      <c r="H263" s="199">
        <v>490</v>
      </c>
      <c r="I263" s="219">
        <v>490</v>
      </c>
      <c r="J263" s="137" t="s">
        <v>639</v>
      </c>
      <c r="K263" s="124">
        <f t="shared" si="87"/>
        <v>117.63</v>
      </c>
      <c r="L263" s="125">
        <f t="shared" si="88"/>
        <v>0.31589548030185027</v>
      </c>
      <c r="M263" s="126" t="s">
        <v>556</v>
      </c>
      <c r="N263" s="338">
        <v>43850</v>
      </c>
      <c r="O263" s="54"/>
      <c r="P263" s="13"/>
      <c r="Q263" s="13"/>
      <c r="R263" s="32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44">
        <v>142</v>
      </c>
      <c r="B264" s="160">
        <v>43578</v>
      </c>
      <c r="C264" s="160"/>
      <c r="D264" s="161" t="s">
        <v>733</v>
      </c>
      <c r="E264" s="162" t="s">
        <v>557</v>
      </c>
      <c r="F264" s="162">
        <v>220</v>
      </c>
      <c r="G264" s="162"/>
      <c r="H264" s="162">
        <v>127.5</v>
      </c>
      <c r="I264" s="182">
        <v>284</v>
      </c>
      <c r="J264" s="359" t="s">
        <v>806</v>
      </c>
      <c r="K264" s="130">
        <f t="shared" si="87"/>
        <v>-92.5</v>
      </c>
      <c r="L264" s="131">
        <f t="shared" si="88"/>
        <v>-0.42045454545454547</v>
      </c>
      <c r="M264" s="132" t="s">
        <v>620</v>
      </c>
      <c r="N264" s="133">
        <v>43896</v>
      </c>
      <c r="O264" s="54"/>
      <c r="P264" s="13"/>
      <c r="Q264" s="13"/>
      <c r="R264" s="14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143</v>
      </c>
      <c r="B265" s="198">
        <v>43622</v>
      </c>
      <c r="C265" s="198"/>
      <c r="D265" s="376" t="s">
        <v>466</v>
      </c>
      <c r="E265" s="199" t="s">
        <v>557</v>
      </c>
      <c r="F265" s="199">
        <v>332.8</v>
      </c>
      <c r="G265" s="199"/>
      <c r="H265" s="199">
        <v>405</v>
      </c>
      <c r="I265" s="219">
        <v>419</v>
      </c>
      <c r="J265" s="137" t="s">
        <v>809</v>
      </c>
      <c r="K265" s="124">
        <f t="shared" ref="K265" si="89">H265-F265</f>
        <v>72.199999999999989</v>
      </c>
      <c r="L265" s="125">
        <f t="shared" ref="L265" si="90">K265/F265</f>
        <v>0.21694711538461534</v>
      </c>
      <c r="M265" s="126" t="s">
        <v>556</v>
      </c>
      <c r="N265" s="338">
        <v>43860</v>
      </c>
      <c r="O265" s="54"/>
      <c r="P265" s="13"/>
      <c r="Q265" s="13"/>
      <c r="R265" s="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40">
        <v>144</v>
      </c>
      <c r="B266" s="139">
        <v>43641</v>
      </c>
      <c r="C266" s="139"/>
      <c r="D266" s="140" t="s">
        <v>137</v>
      </c>
      <c r="E266" s="141" t="s">
        <v>580</v>
      </c>
      <c r="F266" s="142">
        <v>386</v>
      </c>
      <c r="G266" s="143"/>
      <c r="H266" s="143">
        <v>395</v>
      </c>
      <c r="I266" s="143">
        <v>452</v>
      </c>
      <c r="J266" s="166" t="s">
        <v>799</v>
      </c>
      <c r="K266" s="167">
        <f t="shared" ref="K266" si="91">H266-F266</f>
        <v>9</v>
      </c>
      <c r="L266" s="168">
        <f t="shared" ref="L266" si="92">K266/F266</f>
        <v>2.3316062176165803E-2</v>
      </c>
      <c r="M266" s="169" t="s">
        <v>665</v>
      </c>
      <c r="N266" s="170">
        <v>43868</v>
      </c>
      <c r="O266" s="13"/>
      <c r="P266" s="13"/>
      <c r="Q266" s="13"/>
      <c r="R266" s="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47">
        <v>145</v>
      </c>
      <c r="B267" s="188">
        <v>43707</v>
      </c>
      <c r="C267" s="188"/>
      <c r="D267" s="193" t="s">
        <v>255</v>
      </c>
      <c r="E267" s="191" t="s">
        <v>580</v>
      </c>
      <c r="F267" s="191" t="s">
        <v>712</v>
      </c>
      <c r="G267" s="191"/>
      <c r="H267" s="191"/>
      <c r="I267" s="213">
        <v>190</v>
      </c>
      <c r="J267" s="225" t="s">
        <v>558</v>
      </c>
      <c r="K267" s="215"/>
      <c r="L267" s="216"/>
      <c r="M267" s="335" t="s">
        <v>558</v>
      </c>
      <c r="N267" s="217"/>
      <c r="O267" s="13"/>
      <c r="P267" s="13"/>
      <c r="Q267" s="13"/>
      <c r="R267" s="324" t="s">
        <v>708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7">
        <v>146</v>
      </c>
      <c r="B268" s="198">
        <v>43731</v>
      </c>
      <c r="C268" s="198"/>
      <c r="D268" s="151" t="s">
        <v>418</v>
      </c>
      <c r="E268" s="199" t="s">
        <v>580</v>
      </c>
      <c r="F268" s="199">
        <v>235</v>
      </c>
      <c r="G268" s="199"/>
      <c r="H268" s="199">
        <v>295</v>
      </c>
      <c r="I268" s="219">
        <v>296</v>
      </c>
      <c r="J268" s="137" t="s">
        <v>787</v>
      </c>
      <c r="K268" s="124">
        <f t="shared" ref="K268" si="93">H268-F268</f>
        <v>60</v>
      </c>
      <c r="L268" s="125">
        <f t="shared" ref="L268" si="94">K268/F268</f>
        <v>0.25531914893617019</v>
      </c>
      <c r="M268" s="126" t="s">
        <v>556</v>
      </c>
      <c r="N268" s="338">
        <v>43844</v>
      </c>
      <c r="O268" s="54"/>
      <c r="P268" s="13"/>
      <c r="Q268" s="13"/>
      <c r="R268" s="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7">
        <v>147</v>
      </c>
      <c r="B269" s="198">
        <v>43752</v>
      </c>
      <c r="C269" s="198"/>
      <c r="D269" s="151" t="s">
        <v>778</v>
      </c>
      <c r="E269" s="199" t="s">
        <v>580</v>
      </c>
      <c r="F269" s="199">
        <v>277.5</v>
      </c>
      <c r="G269" s="199"/>
      <c r="H269" s="199">
        <v>333</v>
      </c>
      <c r="I269" s="219">
        <v>333</v>
      </c>
      <c r="J269" s="137" t="s">
        <v>788</v>
      </c>
      <c r="K269" s="124">
        <f t="shared" ref="K269" si="95">H269-F269</f>
        <v>55.5</v>
      </c>
      <c r="L269" s="125">
        <f t="shared" ref="L269" si="96">K269/F269</f>
        <v>0.2</v>
      </c>
      <c r="M269" s="126" t="s">
        <v>556</v>
      </c>
      <c r="N269" s="338">
        <v>43846</v>
      </c>
      <c r="O269" s="54"/>
      <c r="P269" s="13"/>
      <c r="Q269" s="13"/>
      <c r="R269" s="324" t="s">
        <v>708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7">
        <v>148</v>
      </c>
      <c r="B270" s="198">
        <v>43752</v>
      </c>
      <c r="C270" s="198"/>
      <c r="D270" s="151" t="s">
        <v>777</v>
      </c>
      <c r="E270" s="199" t="s">
        <v>580</v>
      </c>
      <c r="F270" s="199">
        <v>930</v>
      </c>
      <c r="G270" s="199"/>
      <c r="H270" s="199">
        <v>1165</v>
      </c>
      <c r="I270" s="219">
        <v>1200</v>
      </c>
      <c r="J270" s="137" t="s">
        <v>789</v>
      </c>
      <c r="K270" s="124">
        <f t="shared" ref="K270" si="97">H270-F270</f>
        <v>235</v>
      </c>
      <c r="L270" s="125">
        <f t="shared" ref="L270" si="98">K270/F270</f>
        <v>0.25268817204301075</v>
      </c>
      <c r="M270" s="126" t="s">
        <v>556</v>
      </c>
      <c r="N270" s="338">
        <v>43847</v>
      </c>
      <c r="O270" s="54"/>
      <c r="P270" s="13"/>
      <c r="Q270" s="13"/>
      <c r="R270" s="32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46">
        <v>149</v>
      </c>
      <c r="B271" s="327">
        <v>43753</v>
      </c>
      <c r="C271" s="202"/>
      <c r="D271" s="348" t="s">
        <v>776</v>
      </c>
      <c r="E271" s="329" t="s">
        <v>580</v>
      </c>
      <c r="F271" s="331">
        <v>111</v>
      </c>
      <c r="G271" s="329"/>
      <c r="H271" s="329"/>
      <c r="I271" s="333">
        <v>141</v>
      </c>
      <c r="J271" s="225" t="s">
        <v>558</v>
      </c>
      <c r="K271" s="225"/>
      <c r="L271" s="119"/>
      <c r="M271" s="337" t="s">
        <v>558</v>
      </c>
      <c r="N271" s="227"/>
      <c r="O271" s="13"/>
      <c r="P271" s="13"/>
      <c r="Q271" s="13"/>
      <c r="R271" s="32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7">
        <v>150</v>
      </c>
      <c r="B272" s="198">
        <v>43753</v>
      </c>
      <c r="C272" s="198"/>
      <c r="D272" s="151" t="s">
        <v>775</v>
      </c>
      <c r="E272" s="199" t="s">
        <v>580</v>
      </c>
      <c r="F272" s="200">
        <v>296</v>
      </c>
      <c r="G272" s="199"/>
      <c r="H272" s="199">
        <v>370</v>
      </c>
      <c r="I272" s="219">
        <v>370</v>
      </c>
      <c r="J272" s="137" t="s">
        <v>639</v>
      </c>
      <c r="K272" s="124">
        <f t="shared" ref="K272:K273" si="99">H272-F272</f>
        <v>74</v>
      </c>
      <c r="L272" s="125">
        <f t="shared" ref="L272:L273" si="100">K272/F272</f>
        <v>0.25</v>
      </c>
      <c r="M272" s="126" t="s">
        <v>556</v>
      </c>
      <c r="N272" s="338">
        <v>43853</v>
      </c>
      <c r="O272" s="54"/>
      <c r="P272" s="13"/>
      <c r="Q272" s="13"/>
      <c r="R272" s="32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7">
        <v>151</v>
      </c>
      <c r="B273" s="198">
        <v>43754</v>
      </c>
      <c r="C273" s="198"/>
      <c r="D273" s="151" t="s">
        <v>774</v>
      </c>
      <c r="E273" s="199" t="s">
        <v>580</v>
      </c>
      <c r="F273" s="200">
        <v>300</v>
      </c>
      <c r="G273" s="199"/>
      <c r="H273" s="199">
        <v>382.5</v>
      </c>
      <c r="I273" s="219">
        <v>344</v>
      </c>
      <c r="J273" s="462" t="s">
        <v>840</v>
      </c>
      <c r="K273" s="124">
        <f t="shared" si="99"/>
        <v>82.5</v>
      </c>
      <c r="L273" s="125">
        <f t="shared" si="100"/>
        <v>0.27500000000000002</v>
      </c>
      <c r="M273" s="126" t="s">
        <v>556</v>
      </c>
      <c r="N273" s="338">
        <v>44238</v>
      </c>
      <c r="O273" s="13"/>
      <c r="P273" s="13"/>
      <c r="Q273" s="13"/>
      <c r="R273" s="32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326">
        <v>152</v>
      </c>
      <c r="B274" s="202">
        <v>43832</v>
      </c>
      <c r="C274" s="202"/>
      <c r="D274" s="206" t="s">
        <v>758</v>
      </c>
      <c r="E274" s="203" t="s">
        <v>580</v>
      </c>
      <c r="F274" s="204" t="s">
        <v>786</v>
      </c>
      <c r="G274" s="203"/>
      <c r="H274" s="203"/>
      <c r="I274" s="224">
        <v>590</v>
      </c>
      <c r="J274" s="225" t="s">
        <v>558</v>
      </c>
      <c r="K274" s="225"/>
      <c r="L274" s="119"/>
      <c r="M274" s="323" t="s">
        <v>558</v>
      </c>
      <c r="N274" s="227"/>
      <c r="O274" s="13"/>
      <c r="P274" s="13"/>
      <c r="Q274" s="13"/>
      <c r="R274" s="32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7">
        <v>153</v>
      </c>
      <c r="B275" s="198">
        <v>43966</v>
      </c>
      <c r="C275" s="198"/>
      <c r="D275" s="151" t="s">
        <v>64</v>
      </c>
      <c r="E275" s="199" t="s">
        <v>580</v>
      </c>
      <c r="F275" s="200">
        <v>67.5</v>
      </c>
      <c r="G275" s="199"/>
      <c r="H275" s="199">
        <v>86</v>
      </c>
      <c r="I275" s="219">
        <v>86</v>
      </c>
      <c r="J275" s="137" t="s">
        <v>817</v>
      </c>
      <c r="K275" s="124">
        <f t="shared" ref="K275" si="101">H275-F275</f>
        <v>18.5</v>
      </c>
      <c r="L275" s="125">
        <f t="shared" ref="L275" si="102">K275/F275</f>
        <v>0.27407407407407408</v>
      </c>
      <c r="M275" s="126" t="s">
        <v>556</v>
      </c>
      <c r="N275" s="338">
        <v>44008</v>
      </c>
      <c r="O275" s="54"/>
      <c r="P275" s="13"/>
      <c r="Q275" s="13"/>
      <c r="R275" s="32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201">
        <v>154</v>
      </c>
      <c r="B276" s="202">
        <v>44035</v>
      </c>
      <c r="C276" s="202"/>
      <c r="D276" s="206" t="s">
        <v>465</v>
      </c>
      <c r="E276" s="203" t="s">
        <v>580</v>
      </c>
      <c r="F276" s="204" t="s">
        <v>820</v>
      </c>
      <c r="G276" s="203"/>
      <c r="H276" s="203"/>
      <c r="I276" s="224">
        <v>296</v>
      </c>
      <c r="J276" s="225" t="s">
        <v>558</v>
      </c>
      <c r="K276" s="225"/>
      <c r="L276" s="119"/>
      <c r="M276" s="226"/>
      <c r="N276" s="227"/>
      <c r="O276" s="13"/>
      <c r="P276" s="13"/>
      <c r="Q276" s="13"/>
      <c r="R276" s="324" t="s">
        <v>710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7">
        <v>155</v>
      </c>
      <c r="B277" s="198">
        <v>44092</v>
      </c>
      <c r="C277" s="198"/>
      <c r="D277" s="151" t="s">
        <v>398</v>
      </c>
      <c r="E277" s="199" t="s">
        <v>580</v>
      </c>
      <c r="F277" s="199">
        <v>206</v>
      </c>
      <c r="G277" s="199"/>
      <c r="H277" s="199">
        <v>248</v>
      </c>
      <c r="I277" s="219">
        <v>248</v>
      </c>
      <c r="J277" s="137" t="s">
        <v>639</v>
      </c>
      <c r="K277" s="124">
        <f t="shared" ref="K277:K278" si="103">H277-F277</f>
        <v>42</v>
      </c>
      <c r="L277" s="125">
        <f t="shared" ref="L277:L278" si="104">K277/F277</f>
        <v>0.20388349514563106</v>
      </c>
      <c r="M277" s="126" t="s">
        <v>556</v>
      </c>
      <c r="N277" s="338">
        <v>44214</v>
      </c>
      <c r="O277" s="54"/>
      <c r="P277" s="13"/>
      <c r="Q277" s="13"/>
      <c r="R277" s="324" t="s">
        <v>710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7">
        <v>156</v>
      </c>
      <c r="B278" s="198">
        <v>44140</v>
      </c>
      <c r="C278" s="198"/>
      <c r="D278" s="151" t="s">
        <v>398</v>
      </c>
      <c r="E278" s="199" t="s">
        <v>580</v>
      </c>
      <c r="F278" s="199">
        <v>182.5</v>
      </c>
      <c r="G278" s="199"/>
      <c r="H278" s="199">
        <v>248</v>
      </c>
      <c r="I278" s="219">
        <v>248</v>
      </c>
      <c r="J278" s="137" t="s">
        <v>639</v>
      </c>
      <c r="K278" s="124">
        <f t="shared" si="103"/>
        <v>65.5</v>
      </c>
      <c r="L278" s="125">
        <f t="shared" si="104"/>
        <v>0.35890410958904112</v>
      </c>
      <c r="M278" s="126" t="s">
        <v>556</v>
      </c>
      <c r="N278" s="338">
        <v>44214</v>
      </c>
      <c r="O278" s="54"/>
      <c r="P278" s="13"/>
      <c r="Q278" s="13"/>
      <c r="R278" s="32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201">
        <v>157</v>
      </c>
      <c r="B279" s="202">
        <v>44140</v>
      </c>
      <c r="C279" s="202"/>
      <c r="D279" s="206" t="s">
        <v>321</v>
      </c>
      <c r="E279" s="203" t="s">
        <v>580</v>
      </c>
      <c r="F279" s="204" t="s">
        <v>824</v>
      </c>
      <c r="G279" s="203"/>
      <c r="H279" s="203"/>
      <c r="I279" s="224">
        <v>320</v>
      </c>
      <c r="J279" s="225" t="s">
        <v>558</v>
      </c>
      <c r="K279" s="225"/>
      <c r="L279" s="119"/>
      <c r="M279" s="226"/>
      <c r="N279" s="227"/>
      <c r="O279" s="13"/>
      <c r="P279" s="13"/>
      <c r="Q279" s="13"/>
      <c r="R279" s="324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158</v>
      </c>
      <c r="B280" s="198">
        <v>44140</v>
      </c>
      <c r="C280" s="198"/>
      <c r="D280" s="151" t="s">
        <v>461</v>
      </c>
      <c r="E280" s="199" t="s">
        <v>580</v>
      </c>
      <c r="F280" s="200">
        <v>925</v>
      </c>
      <c r="G280" s="199"/>
      <c r="H280" s="199">
        <v>1095</v>
      </c>
      <c r="I280" s="219">
        <v>1093</v>
      </c>
      <c r="J280" s="462" t="s">
        <v>828</v>
      </c>
      <c r="K280" s="124">
        <f t="shared" ref="K280" si="105">H280-F280</f>
        <v>170</v>
      </c>
      <c r="L280" s="125">
        <f t="shared" ref="L280" si="106">K280/F280</f>
        <v>0.18378378378378379</v>
      </c>
      <c r="M280" s="126" t="s">
        <v>556</v>
      </c>
      <c r="N280" s="338">
        <v>44201</v>
      </c>
      <c r="O280" s="13"/>
      <c r="P280" s="13"/>
      <c r="Q280" s="13"/>
      <c r="R280" s="32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7">
        <v>159</v>
      </c>
      <c r="B281" s="198">
        <v>44140</v>
      </c>
      <c r="C281" s="198"/>
      <c r="D281" s="151" t="s">
        <v>336</v>
      </c>
      <c r="E281" s="199" t="s">
        <v>580</v>
      </c>
      <c r="F281" s="200">
        <v>332.5</v>
      </c>
      <c r="G281" s="199"/>
      <c r="H281" s="199">
        <v>393</v>
      </c>
      <c r="I281" s="219">
        <v>406</v>
      </c>
      <c r="J281" s="462" t="s">
        <v>843</v>
      </c>
      <c r="K281" s="124">
        <f t="shared" ref="K281" si="107">H281-F281</f>
        <v>60.5</v>
      </c>
      <c r="L281" s="125">
        <f t="shared" ref="L281" si="108">K281/F281</f>
        <v>0.18195488721804512</v>
      </c>
      <c r="M281" s="126" t="s">
        <v>556</v>
      </c>
      <c r="N281" s="338">
        <v>44256</v>
      </c>
      <c r="O281" s="13"/>
      <c r="P281" s="13"/>
      <c r="Q281" s="13"/>
      <c r="R281" s="324" t="s">
        <v>710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201">
        <v>160</v>
      </c>
      <c r="B282" s="202">
        <v>44141</v>
      </c>
      <c r="C282" s="202"/>
      <c r="D282" s="206" t="s">
        <v>465</v>
      </c>
      <c r="E282" s="203" t="s">
        <v>580</v>
      </c>
      <c r="F282" s="204" t="s">
        <v>825</v>
      </c>
      <c r="G282" s="203"/>
      <c r="H282" s="203"/>
      <c r="I282" s="224">
        <v>290</v>
      </c>
      <c r="J282" s="225" t="s">
        <v>558</v>
      </c>
      <c r="K282" s="225"/>
      <c r="L282" s="119"/>
      <c r="M282" s="226"/>
      <c r="N282" s="227"/>
      <c r="O282" s="13"/>
      <c r="P282" s="13"/>
      <c r="Q282" s="13"/>
      <c r="R282" s="32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1">
        <v>161</v>
      </c>
      <c r="B283" s="202">
        <v>44187</v>
      </c>
      <c r="C283" s="202"/>
      <c r="D283" s="206" t="s">
        <v>754</v>
      </c>
      <c r="E283" s="203" t="s">
        <v>580</v>
      </c>
      <c r="F283" s="456" t="s">
        <v>827</v>
      </c>
      <c r="G283" s="203"/>
      <c r="H283" s="203"/>
      <c r="I283" s="224">
        <v>239</v>
      </c>
      <c r="J283" s="457" t="s">
        <v>558</v>
      </c>
      <c r="K283" s="225"/>
      <c r="L283" s="119"/>
      <c r="M283" s="226"/>
      <c r="N283" s="227"/>
      <c r="O283" s="13"/>
      <c r="P283" s="13"/>
      <c r="Q283" s="13"/>
      <c r="R283" s="32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201">
        <v>162</v>
      </c>
      <c r="B284" s="202">
        <v>44258</v>
      </c>
      <c r="C284" s="202"/>
      <c r="D284" s="206" t="s">
        <v>758</v>
      </c>
      <c r="E284" s="203" t="s">
        <v>580</v>
      </c>
      <c r="F284" s="204" t="s">
        <v>786</v>
      </c>
      <c r="G284" s="203"/>
      <c r="H284" s="203"/>
      <c r="I284" s="224">
        <v>590</v>
      </c>
      <c r="J284" s="225" t="s">
        <v>558</v>
      </c>
      <c r="K284" s="225"/>
      <c r="L284" s="119"/>
      <c r="M284" s="323"/>
      <c r="N284" s="227"/>
      <c r="O284" s="13"/>
      <c r="P284" s="13"/>
      <c r="R284" s="324" t="s">
        <v>710</v>
      </c>
    </row>
    <row r="285" spans="1:26">
      <c r="A285" s="201">
        <v>163</v>
      </c>
      <c r="B285" s="202">
        <v>44274</v>
      </c>
      <c r="C285" s="202"/>
      <c r="D285" s="206" t="s">
        <v>336</v>
      </c>
      <c r="E285" s="505" t="s">
        <v>580</v>
      </c>
      <c r="F285" s="456" t="s">
        <v>848</v>
      </c>
      <c r="G285" s="203"/>
      <c r="H285" s="203"/>
      <c r="I285" s="224">
        <v>420</v>
      </c>
      <c r="J285" s="457" t="s">
        <v>558</v>
      </c>
      <c r="K285" s="225"/>
      <c r="L285" s="119"/>
      <c r="M285" s="226"/>
      <c r="N285" s="227"/>
      <c r="O285" s="13"/>
      <c r="R285" s="506" t="s">
        <v>710</v>
      </c>
    </row>
    <row r="286" spans="1:26">
      <c r="A286" s="201">
        <v>164</v>
      </c>
      <c r="B286" s="202">
        <v>44295</v>
      </c>
      <c r="C286" s="202"/>
      <c r="D286" s="206" t="s">
        <v>926</v>
      </c>
      <c r="E286" s="203" t="s">
        <v>580</v>
      </c>
      <c r="F286" s="204" t="s">
        <v>927</v>
      </c>
      <c r="G286" s="203"/>
      <c r="H286" s="203"/>
      <c r="I286" s="224">
        <v>663</v>
      </c>
      <c r="J286" s="457" t="s">
        <v>558</v>
      </c>
      <c r="K286" s="225"/>
      <c r="L286" s="119"/>
      <c r="M286" s="226"/>
      <c r="N286" s="227"/>
      <c r="O286" s="13"/>
      <c r="R286" s="228"/>
    </row>
    <row r="287" spans="1:26">
      <c r="A287" s="201"/>
      <c r="B287" s="202"/>
      <c r="C287" s="202"/>
      <c r="D287" s="206"/>
      <c r="E287" s="203"/>
      <c r="F287" s="204"/>
      <c r="G287" s="203"/>
      <c r="H287" s="203"/>
      <c r="I287" s="224"/>
      <c r="J287" s="225"/>
      <c r="K287" s="225"/>
      <c r="L287" s="119"/>
      <c r="M287" s="226"/>
      <c r="N287" s="227"/>
      <c r="O287" s="13"/>
      <c r="R287" s="228"/>
    </row>
    <row r="288" spans="1:26">
      <c r="A288" s="201"/>
      <c r="B288" s="192" t="s">
        <v>781</v>
      </c>
      <c r="O288" s="13"/>
      <c r="R288" s="228"/>
    </row>
    <row r="289" spans="18:18">
      <c r="R289" s="228"/>
    </row>
    <row r="290" spans="18:18">
      <c r="R290" s="228"/>
    </row>
    <row r="291" spans="18:18">
      <c r="R291" s="228"/>
    </row>
    <row r="292" spans="18:18">
      <c r="R292" s="228"/>
    </row>
    <row r="293" spans="18:18">
      <c r="R293" s="228"/>
    </row>
    <row r="294" spans="18:18">
      <c r="R294" s="228"/>
    </row>
    <row r="295" spans="18:18">
      <c r="R295" s="228"/>
    </row>
    <row r="305" spans="1:6">
      <c r="A305" s="207"/>
    </row>
    <row r="306" spans="1:6">
      <c r="A306" s="207"/>
      <c r="F306" s="458"/>
    </row>
    <row r="307" spans="1:6">
      <c r="A307" s="203"/>
    </row>
  </sheetData>
  <autoFilter ref="R1:R303"/>
  <mergeCells count="21">
    <mergeCell ref="O65:O66"/>
    <mergeCell ref="P65:P66"/>
    <mergeCell ref="A65:A66"/>
    <mergeCell ref="B65:B66"/>
    <mergeCell ref="J65:J66"/>
    <mergeCell ref="M65:M66"/>
    <mergeCell ref="N65:N66"/>
    <mergeCell ref="P61:P62"/>
    <mergeCell ref="A63:A64"/>
    <mergeCell ref="B63:B64"/>
    <mergeCell ref="J63:J64"/>
    <mergeCell ref="M63:M64"/>
    <mergeCell ref="N63:N64"/>
    <mergeCell ref="O63:O64"/>
    <mergeCell ref="P63:P64"/>
    <mergeCell ref="A61:A62"/>
    <mergeCell ref="B61:B62"/>
    <mergeCell ref="J61:J62"/>
    <mergeCell ref="M61:M62"/>
    <mergeCell ref="N61:N62"/>
    <mergeCell ref="O61:O62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2021-04-13T02:27:52Z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