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6" i="7"/>
  <c r="K46"/>
  <c r="M46" s="1"/>
  <c r="K104"/>
  <c r="M104" s="1"/>
  <c r="K103"/>
  <c r="M103" s="1"/>
  <c r="K102"/>
  <c r="M102" s="1"/>
  <c r="L74"/>
  <c r="K74"/>
  <c r="L73"/>
  <c r="K73"/>
  <c r="L44"/>
  <c r="K44"/>
  <c r="L72"/>
  <c r="K72"/>
  <c r="L71"/>
  <c r="K71"/>
  <c r="K101"/>
  <c r="M101" s="1"/>
  <c r="K99"/>
  <c r="M99" s="1"/>
  <c r="K98"/>
  <c r="M98" s="1"/>
  <c r="K100"/>
  <c r="M100" s="1"/>
  <c r="K97"/>
  <c r="M97" s="1"/>
  <c r="K93"/>
  <c r="M93" s="1"/>
  <c r="K96"/>
  <c r="M96" s="1"/>
  <c r="L43"/>
  <c r="K43"/>
  <c r="L70"/>
  <c r="K70"/>
  <c r="L69"/>
  <c r="K69"/>
  <c r="L68"/>
  <c r="K68"/>
  <c r="L37"/>
  <c r="K37"/>
  <c r="K40"/>
  <c r="L40"/>
  <c r="L39"/>
  <c r="K39"/>
  <c r="L38"/>
  <c r="K38"/>
  <c r="L67"/>
  <c r="K67"/>
  <c r="K14"/>
  <c r="L14"/>
  <c r="K90"/>
  <c r="M90" s="1"/>
  <c r="K92"/>
  <c r="M92" s="1"/>
  <c r="K91"/>
  <c r="M91" s="1"/>
  <c r="L36"/>
  <c r="K36"/>
  <c r="L27"/>
  <c r="K27"/>
  <c r="K297"/>
  <c r="L297" s="1"/>
  <c r="L35"/>
  <c r="K35"/>
  <c r="L34"/>
  <c r="K34"/>
  <c r="L33"/>
  <c r="K33"/>
  <c r="L66"/>
  <c r="K66"/>
  <c r="L65"/>
  <c r="K65"/>
  <c r="K89"/>
  <c r="M89" s="1"/>
  <c r="K88"/>
  <c r="M88" s="1"/>
  <c r="L64"/>
  <c r="K64"/>
  <c r="L28"/>
  <c r="K28"/>
  <c r="K87"/>
  <c r="M87" s="1"/>
  <c r="L63"/>
  <c r="K63"/>
  <c r="L62"/>
  <c r="K62"/>
  <c r="L58"/>
  <c r="K59"/>
  <c r="K58"/>
  <c r="L11"/>
  <c r="K11"/>
  <c r="L12"/>
  <c r="K12"/>
  <c r="L13"/>
  <c r="K13"/>
  <c r="K60"/>
  <c r="L60"/>
  <c r="K61"/>
  <c r="L61"/>
  <c r="K86"/>
  <c r="M86" s="1"/>
  <c r="K85"/>
  <c r="M85" s="1"/>
  <c r="L31"/>
  <c r="K31"/>
  <c r="L30"/>
  <c r="K30"/>
  <c r="L29"/>
  <c r="K29"/>
  <c r="M74" l="1"/>
  <c r="M73"/>
  <c r="M44"/>
  <c r="M71"/>
  <c r="M72"/>
  <c r="M69"/>
  <c r="M70"/>
  <c r="M68"/>
  <c r="M43"/>
  <c r="M37"/>
  <c r="M38"/>
  <c r="M40"/>
  <c r="M39"/>
  <c r="M67"/>
  <c r="M14"/>
  <c r="M36"/>
  <c r="M27"/>
  <c r="M34"/>
  <c r="M35"/>
  <c r="M33"/>
  <c r="M66"/>
  <c r="M65"/>
  <c r="M13"/>
  <c r="M11"/>
  <c r="M28"/>
  <c r="M64"/>
  <c r="M63"/>
  <c r="M62"/>
  <c r="M61"/>
  <c r="M12"/>
  <c r="M60"/>
  <c r="M30"/>
  <c r="M29"/>
  <c r="M31"/>
  <c r="L57"/>
  <c r="K57"/>
  <c r="L56"/>
  <c r="K56"/>
  <c r="L117"/>
  <c r="K117"/>
  <c r="K289"/>
  <c r="L289" s="1"/>
  <c r="K269"/>
  <c r="L269" s="1"/>
  <c r="K294"/>
  <c r="L294" s="1"/>
  <c r="K293"/>
  <c r="L293" s="1"/>
  <c r="K296"/>
  <c r="L296" s="1"/>
  <c r="K291"/>
  <c r="L291" s="1"/>
  <c r="M7"/>
  <c r="F279"/>
  <c r="K279" s="1"/>
  <c r="L279" s="1"/>
  <c r="K280"/>
  <c r="L280" s="1"/>
  <c r="K271"/>
  <c r="L271" s="1"/>
  <c r="K274"/>
  <c r="L274" s="1"/>
  <c r="K282"/>
  <c r="L282" s="1"/>
  <c r="F273"/>
  <c r="F272"/>
  <c r="K272" s="1"/>
  <c r="L272" s="1"/>
  <c r="F270"/>
  <c r="K270" s="1"/>
  <c r="L270" s="1"/>
  <c r="F250"/>
  <c r="K250" s="1"/>
  <c r="L250" s="1"/>
  <c r="F202"/>
  <c r="K202" s="1"/>
  <c r="L202" s="1"/>
  <c r="K281"/>
  <c r="L281" s="1"/>
  <c r="K285"/>
  <c r="L285" s="1"/>
  <c r="K286"/>
  <c r="L286" s="1"/>
  <c r="K278"/>
  <c r="L278" s="1"/>
  <c r="K288"/>
  <c r="L288" s="1"/>
  <c r="K284"/>
  <c r="L284" s="1"/>
  <c r="K277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  <c r="M57" i="7" l="1"/>
  <c r="M56"/>
  <c r="M117"/>
</calcChain>
</file>

<file path=xl/sharedStrings.xml><?xml version="1.0" encoding="utf-8"?>
<sst xmlns="http://schemas.openxmlformats.org/spreadsheetml/2006/main" count="2752" uniqueCount="1077">
  <si>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</si>
  <si>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</si>
  <si>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</si>
  <si>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</si>
  <si>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</si>
  <si>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</si>
  <si>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</si>
  <si>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</si>
  <si>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</si>
  <si>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</si>
  <si>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</si>
  <si>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</si>
  <si>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</si>
  <si>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</si>
  <si>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</si>
  <si>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</si>
  <si>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</si>
  <si>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</si>
  <si>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</si>
  <si>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</si>
  <si>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</si>
  <si>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</si>
  <si>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</si>
  <si>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</si>
  <si>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</si>
  <si>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</si>
  <si>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</si>
  <si>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</si>
  <si>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</si>
  <si>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</si>
  <si>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</si>
  <si>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</si>
  <si>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</si>
  <si>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</si>
  <si>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</si>
  <si>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</si>
  <si>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</si>
  <si>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</si>
  <si>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</si>
  <si>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</si>
  <si>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</si>
  <si>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</si>
  <si>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</si>
  <si>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</si>
  <si>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</si>
  <si>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</si>
  <si>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</si>
  <si>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</si>
  <si>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</si>
  <si>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</si>
  <si>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</si>
  <si>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</si>
  <si>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</si>
  <si>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</si>
  <si>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</si>
  <si>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</si>
  <si>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</si>
  <si>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</si>
  <si>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</si>
  <si>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</si>
  <si>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</si>
  <si>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</si>
  <si>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</si>
  <si>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</si>
  <si>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</si>
  <si>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</si>
  <si>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</si>
  <si>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</si>
  <si>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</si>
  <si>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</si>
  <si>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</si>
  <si>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</si>
  <si>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</si>
  <si>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</si>
  <si>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</si>
  <si>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</si>
  <si>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</si>
  <si>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</si>
  <si>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</si>
  <si>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</si>
  <si>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</si>
  <si>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</si>
  <si>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</si>
  <si>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</si>
  <si>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</si>
  <si>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</si>
  <si>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</si>
  <si>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</si>
  <si>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</si>
  <si>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</si>
  <si>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</si>
  <si>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</si>
  <si>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</si>
  <si>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</si>
  <si>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</si>
  <si>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</si>
  <si>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</si>
  <si>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</si>
  <si>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</si>
  <si>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</si>
  <si>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</si>
  <si>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</si>
  <si>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</si>
  <si>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</si>
  <si>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</si>
  <si>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</si>
  <si>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</si>
  <si>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</si>
  <si>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</si>
  <si>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</si>
  <si>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</si>
  <si>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</si>
  <si>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</si>
  <si>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</si>
  <si>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</si>
  <si>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</si>
  <si>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</si>
  <si>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</si>
  <si>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</si>
  <si>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</si>
  <si>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</si>
  <si>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</si>
  <si>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</si>
  <si>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</si>
  <si>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</si>
  <si>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</si>
  <si>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</si>
  <si>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</si>
  <si>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</si>
  <si>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</si>
  <si>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</si>
  <si>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</si>
  <si>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</si>
  <si>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</si>
  <si>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</si>
  <si>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</si>
  <si>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</si>
  <si>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</si>
  <si>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</si>
  <si>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</si>
  <si>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</si>
  <si>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</si>
  <si>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</si>
  <si>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</si>
  <si>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</si>
  <si>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</si>
  <si>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</si>
  <si>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</si>
  <si>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</si>
  <si>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</si>
  <si>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</si>
  <si>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</si>
  <si>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</si>
  <si>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</si>
  <si>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</si>
  <si>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</si>
  <si>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</si>
  <si>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</si>
  <si>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</si>
  <si>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</si>
  <si>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</si>
  <si>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</si>
  <si>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</si>
  <si>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</si>
  <si>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</si>
  <si>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</si>
  <si>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</si>
  <si>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</si>
  <si>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</si>
  <si>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</si>
  <si>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</si>
  <si>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</si>
  <si>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</si>
  <si>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</si>
  <si>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</si>
  <si>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</si>
  <si>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</si>
  <si>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</si>
  <si>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</si>
  <si>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</si>
  <si>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</si>
  <si>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</si>
  <si>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</si>
  <si>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</si>
  <si>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</si>
  <si>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</si>
  <si>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</si>
  <si>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</si>
  <si>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</si>
  <si>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</si>
  <si>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</si>
  <si>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</si>
  <si>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</si>
  <si>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</si>
  <si>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</si>
  <si>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</si>
  <si>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</si>
  <si>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</si>
  <si>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</si>
  <si>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</si>
  <si>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</si>
  <si>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</si>
  <si>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</si>
  <si>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</si>
  <si>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</si>
  <si>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</si>
  <si>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</si>
  <si>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</si>
  <si>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</si>
  <si>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</si>
  <si>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</si>
  <si>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</si>
  <si>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</si>
  <si>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</si>
  <si>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</si>
  <si>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</si>
  <si>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</si>
  <si>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</si>
  <si>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</si>
  <si>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</si>
  <si>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</si>
  <si>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</si>
  <si>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</si>
  <si>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</si>
  <si>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</si>
  <si>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</si>
  <si>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</si>
  <si>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</si>
  <si>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</si>
  <si>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</si>
  <si>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</si>
  <si>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</si>
  <si>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</si>
  <si>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</si>
  <si>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</si>
  <si>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</si>
  <si>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</si>
  <si>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</si>
  <si>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</si>
  <si>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</si>
  <si>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</si>
  <si>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</si>
  <si>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</si>
  <si>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</si>
  <si>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</si>
  <si>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</si>
  <si>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</si>
  <si>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</si>
  <si>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</si>
  <si>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</si>
  <si>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</si>
  <si>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</si>
  <si>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</si>
  <si>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</si>
  <si>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</si>
  <si>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</si>
  <si>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</si>
  <si>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</si>
  <si>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</si>
  <si>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</si>
  <si>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</si>
  <si>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</si>
  <si>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</si>
  <si>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</si>
  <si>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</si>
  <si>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</si>
  <si>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</si>
  <si>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</si>
  <si>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</si>
  <si>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</si>
  <si>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</si>
  <si>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</si>
  <si>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</si>
  <si>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</si>
  <si>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</si>
  <si>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</si>
  <si>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</si>
  <si>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</si>
  <si>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</si>
  <si>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</si>
  <si>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</si>
  <si>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</si>
  <si>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</si>
  <si>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</si>
  <si>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</si>
  <si>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</si>
  <si>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</si>
  <si>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</si>
  <si>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</si>
  <si>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</si>
  <si>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</si>
  <si>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</si>
  <si>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</si>
  <si>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</si>
  <si>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</si>
  <si>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</si>
  <si>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</si>
  <si>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</si>
  <si>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</si>
  <si>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</si>
  <si>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</si>
  <si>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</si>
  <si>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</si>
  <si>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</si>
  <si>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</si>
  <si>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</si>
  <si>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</si>
  <si>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</si>
  <si>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</si>
  <si>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</si>
  <si>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</si>
  <si>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</si>
  <si>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</si>
  <si>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</si>
  <si>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</si>
  <si>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</si>
  <si>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</si>
  <si>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</si>
  <si>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</si>
  <si>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</si>
  <si>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</si>
  <si>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</si>
  <si>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</si>
  <si>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</si>
  <si>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</si>
  <si>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</si>
  <si>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</si>
  <si>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</si>
  <si>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</si>
  <si>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</si>
  <si>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</si>
  <si>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</si>
  <si>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</si>
  <si>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</si>
  <si>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</si>
  <si>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</si>
  <si>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</si>
  <si>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</si>
  <si>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</si>
  <si>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</si>
  <si>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</si>
  <si>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</si>
  <si>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</si>
  <si>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</si>
  <si>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</si>
  <si>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</si>
  <si>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</si>
  <si>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</si>
  <si>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</si>
  <si>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</si>
  <si>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</si>
  <si>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</si>
  <si>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</si>
  <si>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</si>
  <si>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</si>
  <si>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</si>
  <si>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</si>
  <si>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</si>
  <si>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</si>
  <si>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</si>
  <si>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</si>
  <si>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</si>
  <si>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</si>
  <si>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</si>
  <si>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</si>
  <si>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</si>
  <si>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</si>
  <si>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</si>
  <si>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</si>
  <si>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</si>
  <si>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</si>
  <si>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</si>
  <si>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</si>
  <si>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</si>
  <si>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</si>
  <si>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</si>
  <si>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</si>
  <si>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</si>
  <si>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</si>
  <si>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</si>
  <si>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</si>
  <si>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</si>
  <si>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</si>
  <si>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</si>
  <si>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</si>
  <si>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</si>
  <si>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</si>
  <si>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</si>
  <si>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</si>
  <si>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</si>
  <si>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</si>
  <si>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</si>
  <si>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</si>
  <si>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</si>
  <si>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</si>
  <si>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</si>
  <si>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</si>
  <si>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</si>
  <si>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</si>
  <si>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</si>
  <si>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</si>
  <si>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</si>
  <si>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</si>
  <si>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</si>
  <si>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</si>
  <si>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</si>
  <si>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</si>
  <si>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</si>
  <si>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</si>
  <si>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</si>
  <si>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</si>
  <si>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</si>
  <si>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</si>
  <si>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</si>
  <si>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</si>
  <si>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</si>
  <si>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</si>
  <si>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</si>
  <si>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</si>
  <si>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</si>
  <si>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</si>
  <si>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</si>
  <si>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</si>
  <si>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</si>
  <si>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</si>
  <si>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</si>
  <si>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</si>
  <si>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</si>
  <si>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</si>
  <si>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</si>
  <si>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</si>
  <si>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</si>
  <si>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</si>
  <si>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</si>
  <si>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</si>
  <si>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</si>
  <si>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</si>
  <si>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</si>
  <si>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</si>
  <si>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</si>
  <si>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</si>
  <si>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</si>
  <si>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</si>
  <si>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</si>
  <si>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</si>
  <si>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</si>
  <si>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</si>
  <si>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</si>
  <si>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</si>
  <si>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</si>
  <si>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</si>
  <si>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</si>
  <si>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</si>
  <si>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</si>
  <si>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</si>
  <si>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</si>
  <si>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</si>
  <si>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</si>
  <si>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</si>
  <si>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</si>
  <si>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</si>
  <si>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</si>
  <si>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</si>
  <si>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</si>
  <si>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</si>
  <si>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</si>
  <si>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</si>
  <si>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</si>
  <si>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</si>
  <si>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</si>
  <si>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</si>
  <si>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</si>
  <si>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</si>
  <si>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</si>
  <si>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</si>
  <si>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</si>
  <si>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</si>
  <si>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</si>
  <si>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</si>
  <si>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</si>
  <si>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</si>
  <si>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</si>
  <si>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</si>
  <si>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</si>
  <si>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</si>
  <si>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</si>
  <si>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</si>
  <si>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</si>
  <si>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</si>
  <si>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</si>
  <si>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</si>
  <si>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</si>
  <si>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</si>
  <si>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</si>
  <si>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</si>
  <si>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</si>
  <si>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</si>
  <si>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</si>
  <si>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</si>
  <si>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</si>
  <si>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</si>
  <si>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</si>
  <si>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</si>
  <si>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</si>
  <si>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</si>
  <si>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</si>
  <si>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</si>
  <si>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</si>
  <si>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</si>
  <si>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</si>
  <si>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</si>
  <si>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</si>
  <si>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</si>
  <si>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</si>
  <si>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</si>
  <si>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</si>
  <si>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</si>
  <si>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</si>
  <si>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</si>
  <si>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</si>
  <si>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</si>
  <si>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</si>
  <si>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</si>
  <si>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</si>
  <si>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</si>
  <si>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</si>
  <si>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</si>
  <si>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</si>
  <si>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</si>
  <si>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</si>
  <si>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</si>
  <si>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</si>
  <si>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</si>
  <si>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</si>
  <si>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</si>
  <si>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</si>
  <si>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</si>
  <si>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</si>
  <si>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</si>
  <si>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</si>
  <si>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</si>
  <si>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</si>
  <si>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</si>
  <si>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</si>
  <si>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</si>
  <si>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</si>
  <si>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</si>
  <si>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</si>
  <si>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</si>
  <si>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</si>
  <si>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</si>
  <si>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</si>
  <si>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</si>
  <si>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</si>
  <si>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</si>
  <si>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</si>
  <si>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</si>
  <si>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</si>
  <si>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</si>
  <si>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</si>
  <si>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</si>
  <si>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</si>
  <si>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</si>
  <si>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</si>
  <si>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</si>
  <si>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</si>
  <si>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</si>
  <si>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</si>
  <si>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</si>
  <si>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</si>
  <si>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</si>
  <si>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</si>
  <si>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</si>
  <si>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</si>
  <si>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</si>
  <si>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</si>
  <si>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</si>
  <si>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</si>
  <si>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</si>
  <si>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</si>
  <si>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</si>
  <si>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</si>
  <si>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</si>
  <si>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</si>
  <si>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</si>
  <si>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</si>
  <si>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</si>
  <si>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</si>
  <si>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</si>
  <si>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</si>
  <si>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</si>
  <si>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</si>
  <si>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</si>
  <si>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</si>
  <si>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</si>
  <si>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</si>
  <si>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</si>
  <si>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</si>
  <si>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</si>
  <si>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</si>
  <si>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</si>
  <si>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</si>
  <si>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</si>
  <si>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</si>
  <si>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</si>
  <si>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</si>
  <si>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</si>
  <si>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</si>
  <si>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</si>
  <si>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</si>
  <si>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</si>
  <si>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</si>
  <si>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</si>
  <si>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</si>
  <si>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</si>
  <si>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</si>
  <si>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</si>
  <si>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</si>
  <si>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</si>
  <si>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</si>
  <si>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</si>
  <si>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</si>
  <si>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</si>
  <si>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</si>
  <si>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</si>
  <si>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</si>
  <si>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</si>
  <si>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</si>
  <si>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</si>
  <si>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</si>
  <si>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</si>
  <si>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</si>
  <si>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</si>
  <si>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</si>
  <si>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</si>
  <si>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</si>
  <si>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</si>
  <si>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</si>
  <si>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</si>
  <si>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</si>
  <si>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</si>
  <si>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</si>
  <si>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</si>
  <si>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</si>
  <si>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</si>
  <si>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</si>
  <si>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</si>
  <si>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</si>
  <si>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</si>
  <si>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</si>
  <si>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</si>
  <si>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</si>
  <si>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</si>
  <si>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</si>
  <si>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</si>
  <si>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</si>
  <si>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</si>
  <si>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</si>
  <si>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</si>
  <si>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</si>
  <si>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</si>
  <si>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</si>
  <si>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</si>
  <si>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</si>
  <si>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</si>
  <si>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</si>
  <si>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</si>
  <si>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</si>
  <si>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</si>
  <si>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</si>
  <si>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</si>
  <si>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</si>
  <si>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</si>
  <si>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</si>
  <si>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</si>
  <si>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</si>
  <si>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</si>
  <si>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</si>
  <si>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</si>
  <si>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</si>
  <si>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</si>
  <si>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</si>
  <si>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</si>
  <si>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</si>
  <si>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</si>
  <si>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</si>
  <si>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</si>
  <si>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</si>
  <si>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</si>
  <si>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</si>
  <si>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</si>
  <si>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</si>
  <si>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</si>
  <si>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</si>
  <si>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</si>
  <si>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</si>
  <si>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</si>
  <si>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</si>
  <si>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</si>
  <si>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</si>
  <si>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</si>
  <si>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</si>
  <si>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</si>
  <si>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</si>
  <si>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</si>
  <si>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</si>
  <si>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</si>
  <si>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</si>
  <si>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</si>
  <si>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</si>
  <si>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</si>
  <si>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</si>
  <si>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</si>
  <si>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</si>
  <si>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</si>
  <si>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</si>
  <si>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</si>
  <si>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</si>
  <si>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</si>
  <si>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</si>
  <si>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</si>
  <si>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</si>
  <si>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</si>
  <si>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</si>
  <si>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</si>
  <si>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</si>
  <si>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</si>
  <si>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</si>
  <si>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</si>
  <si>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</si>
  <si>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</si>
  <si>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</si>
  <si>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</si>
  <si>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</si>
  <si>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</si>
  <si>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</si>
  <si>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</si>
  <si>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</si>
  <si>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</si>
  <si>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</si>
  <si>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</si>
  <si>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</si>
  <si>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</si>
  <si>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</si>
  <si>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</si>
  <si>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</si>
  <si>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</si>
  <si>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</si>
  <si>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</si>
  <si>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</si>
  <si>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</si>
  <si>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</si>
  <si>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</si>
  <si>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</si>
  <si>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</si>
  <si>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</si>
  <si>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</si>
  <si>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</si>
  <si>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</si>
  <si>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</si>
  <si>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</si>
  <si>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</si>
  <si>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</si>
  <si>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</si>
  <si>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</si>
  <si>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</si>
  <si>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</si>
  <si>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</si>
  <si>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</si>
  <si>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</si>
  <si>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</si>
  <si>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</si>
  <si>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</si>
  <si>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</si>
  <si>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</si>
  <si>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</si>
  <si>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</si>
  <si>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</si>
  <si>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</si>
  <si>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</si>
  <si>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</si>
  <si>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</si>
  <si>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</si>
  <si>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</si>
  <si>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</si>
  <si>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</si>
  <si>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</si>
  <si>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</si>
  <si>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</si>
  <si>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</si>
  <si>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</si>
  <si>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</si>
  <si>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</si>
  <si>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</si>
  <si>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</si>
  <si>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</si>
  <si>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</si>
  <si>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</si>
  <si>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</si>
  <si>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</si>
  <si>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</si>
  <si>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</si>
  <si>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</si>
  <si>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</si>
  <si>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</si>
  <si>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</si>
  <si>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</si>
  <si>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</si>
  <si>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</si>
  <si>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</si>
  <si>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</si>
  <si>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</si>
  <si>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</si>
  <si>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</si>
  <si>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</si>
  <si>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</si>
  <si>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</si>
  <si>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</si>
  <si>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</si>
  <si>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</si>
  <si>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</si>
  <si>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</si>
  <si>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</si>
  <si>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</si>
  <si>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</si>
  <si>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</si>
  <si>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</si>
  <si>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</si>
  <si>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</si>
  <si>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</si>
  <si>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</si>
  <si>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</si>
  <si>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</si>
  <si>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</si>
  <si>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</si>
  <si>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</si>
  <si>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</si>
  <si>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</si>
  <si>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2235-2245</t>
  </si>
  <si>
    <t>2500-2550</t>
  </si>
  <si>
    <t>Profit of Rs.75.10</t>
  </si>
  <si>
    <t>2400-2500</t>
  </si>
  <si>
    <t>1500-1530</t>
  </si>
  <si>
    <t>1800-1850</t>
  </si>
  <si>
    <t>Profit of Rs.65.5</t>
  </si>
  <si>
    <t>Profit of Rs.82.5</t>
  </si>
  <si>
    <t>Part profit of Rs.31/-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</si>
  <si>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</si>
  <si>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</si>
  <si>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</si>
  <si>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</si>
  <si>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</si>
  <si>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</si>
  <si>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</si>
  <si>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110-115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</si>
  <si>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</si>
  <si>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</si>
  <si>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</si>
  <si>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</si>
  <si>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</si>
  <si>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</si>
  <si>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</si>
  <si>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</si>
  <si>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</si>
  <si>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</si>
  <si>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</si>
  <si>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</si>
  <si>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</si>
  <si>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</si>
  <si>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</si>
  <si>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</si>
  <si>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</si>
  <si>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Part Profit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</si>
  <si>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</si>
  <si>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</si>
  <si>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</si>
  <si>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</si>
  <si>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</si>
  <si>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</si>
  <si>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</si>
  <si>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926-930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</si>
  <si>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</si>
  <si>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</si>
  <si>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</si>
  <si>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</si>
  <si>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</si>
  <si>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</si>
  <si>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</si>
  <si>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</si>
  <si>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</si>
  <si>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</si>
  <si>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</si>
  <si>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</si>
  <si>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</si>
  <si>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</si>
  <si>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</si>
  <si>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</si>
  <si>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</si>
  <si>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</si>
  <si>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</si>
  <si>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</si>
  <si>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</si>
  <si>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</si>
  <si>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</si>
  <si>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</si>
  <si>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</si>
  <si>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</si>
  <si>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</si>
  <si>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</si>
  <si>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</si>
  <si>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</si>
  <si>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</si>
  <si>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GSS</t>
  </si>
  <si>
    <t>GRAVITON RESEARCH CAPITAL LLP</t>
  </si>
  <si>
    <t>Profit of Rs.57.5/-</t>
  </si>
  <si>
    <t>GRANULES MAR FUT</t>
  </si>
  <si>
    <t>AMARAJABAT MAR FUT</t>
  </si>
  <si>
    <t>COALINDIA 150 CE MAR</t>
  </si>
  <si>
    <t>5.30-5.50</t>
  </si>
  <si>
    <t>COALINDIA 155 CE MAR</t>
  </si>
  <si>
    <t>4.00-4.20</t>
  </si>
  <si>
    <t>2540-2545</t>
  </si>
  <si>
    <t>2650-2670</t>
  </si>
  <si>
    <t>2770-2780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</si>
  <si>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</si>
  <si>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</si>
  <si>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</si>
  <si>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</si>
  <si>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</si>
  <si>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</si>
  <si>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</si>
  <si>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</si>
  <si>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</si>
  <si>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</si>
  <si>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</si>
  <si>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</si>
  <si>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</si>
  <si>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</si>
  <si>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101-102</t>
  </si>
  <si>
    <t>141-143</t>
  </si>
  <si>
    <t>154-158</t>
  </si>
  <si>
    <t>HARISH</t>
  </si>
  <si>
    <t>HITECHWIND</t>
  </si>
  <si>
    <t>GOENKA BUSINESS &amp; FINANCE LIMITED</t>
  </si>
  <si>
    <t>SAGARPROD</t>
  </si>
  <si>
    <t>SSPNFIN</t>
  </si>
  <si>
    <t>ASHOK KUMAR SINGH</t>
  </si>
  <si>
    <t>SUBASH RAMASHISH MISHRA</t>
  </si>
  <si>
    <t>YOGISUNG</t>
  </si>
  <si>
    <t>SHIVA SHAKTI ENCLAVES PRIVATE LIMITED</t>
  </si>
  <si>
    <t>EURO PLUS CAPITAL LIMITED</t>
  </si>
  <si>
    <t>ORIENTALTL</t>
  </si>
  <si>
    <t>Oriental Trimex Limited</t>
  </si>
  <si>
    <t>NISHCHAYA TRADINGS PRIVATE LIMITED  .</t>
  </si>
  <si>
    <t>PAVNAIND</t>
  </si>
  <si>
    <t>Pavna Industries Limited</t>
  </si>
  <si>
    <t>KAVISH KALRA</t>
  </si>
  <si>
    <t>TFCILTD</t>
  </si>
  <si>
    <t>Tourism Finance Corp</t>
  </si>
  <si>
    <t>VIKASECO</t>
  </si>
  <si>
    <t>Vikas EcoTech Limited</t>
  </si>
  <si>
    <t>LGOF GLOBAL OPPORTUNITIES LTD</t>
  </si>
  <si>
    <t>ALPHA LEON ENTERPRISES LLP</t>
  </si>
  <si>
    <t>SHACHITA ANJANI KUMAR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</si>
  <si>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</si>
  <si>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</si>
  <si>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</si>
  <si>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</si>
  <si>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</si>
  <si>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</si>
  <si>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</si>
  <si>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 xml:space="preserve"> SBIN</t>
  </si>
  <si>
    <t>387-389</t>
  </si>
  <si>
    <t>AUROPHARMA MAR FUT</t>
  </si>
  <si>
    <t>859-861</t>
  </si>
  <si>
    <t>ZEEL 240 CE 25-MAR</t>
  </si>
  <si>
    <t>4-4.40</t>
  </si>
  <si>
    <t>4500-4510</t>
  </si>
  <si>
    <t>INFY MAR FUT</t>
  </si>
  <si>
    <t>1370-1372</t>
  </si>
  <si>
    <t>7NR</t>
  </si>
  <si>
    <t>PAUMINI DIMPLE SHAH</t>
  </si>
  <si>
    <t>NNM SECURITIES PVT LTD</t>
  </si>
  <si>
    <t>JAYKISHAN SHANTILAL PATEL</t>
  </si>
  <si>
    <t>ATAM</t>
  </si>
  <si>
    <t>SHREYA JAIN</t>
  </si>
  <si>
    <t>RATTAN PAUL</t>
  </si>
  <si>
    <t>DANLAW</t>
  </si>
  <si>
    <t>DIKSAT</t>
  </si>
  <si>
    <t>AMRISH VINOD MEHTA</t>
  </si>
  <si>
    <t>HETAL SHASHANK DOSHI</t>
  </si>
  <si>
    <t>GKP</t>
  </si>
  <si>
    <t>KETAN V THAKKAR HUF</t>
  </si>
  <si>
    <t>ARHAM SHARE CONSULTANTS PRIVATE LIMITED</t>
  </si>
  <si>
    <t>HIRA HARESH VORA</t>
  </si>
  <si>
    <t>SKYVEIL TRADE SOLUTIONS LLP</t>
  </si>
  <si>
    <t>HALDYNGL</t>
  </si>
  <si>
    <t>UNIFI AIF 2</t>
  </si>
  <si>
    <t>SHARAD RAMANLAL DESAI</t>
  </si>
  <si>
    <t>MOHAMMEDMAAZSHABBIRAHMEDKOTHIWALE</t>
  </si>
  <si>
    <t>HEMLATABEN MAHAVIRBHAI TIWARI</t>
  </si>
  <si>
    <t>JTLINFRA</t>
  </si>
  <si>
    <t>RAHUL BANSAL</t>
  </si>
  <si>
    <t>KAPILRAJ</t>
  </si>
  <si>
    <t>RASIK MORARJI SAVLA (HUF)</t>
  </si>
  <si>
    <t>VINOD MORARJI SAVLA (HUF)</t>
  </si>
  <si>
    <t>SAIJUL KRUNAL KUWADIA</t>
  </si>
  <si>
    <t>PRARAMBH SECURITIES PVT LTD</t>
  </si>
  <si>
    <t>JAYESH G KUWADIA</t>
  </si>
  <si>
    <t>RANJEET SINGH</t>
  </si>
  <si>
    <t>KPITTECH</t>
  </si>
  <si>
    <t>KISHOR PARSHURAM PATIL</t>
  </si>
  <si>
    <t>MNIL</t>
  </si>
  <si>
    <t>SITA RAM</t>
  </si>
  <si>
    <t>DHAVAL MEHTA</t>
  </si>
  <si>
    <t>KABIR SHRAN DAGAR HUF</t>
  </si>
  <si>
    <t>NIBE</t>
  </si>
  <si>
    <t>RAGHAV VIJAY KAROL</t>
  </si>
  <si>
    <t>OPCHAINS</t>
  </si>
  <si>
    <t>SHIVAM GOYAL</t>
  </si>
  <si>
    <t>RAJA RAM SOFTWARE SOLUTIONS LLP</t>
  </si>
  <si>
    <t>PAZEL</t>
  </si>
  <si>
    <t>ROHANSHARMA</t>
  </si>
  <si>
    <t>PIFL</t>
  </si>
  <si>
    <t>AYISHA NAINER RAWTHAR</t>
  </si>
  <si>
    <t>VIMAL RASIKLAL SHAH (HUF)</t>
  </si>
  <si>
    <t>RANJEET</t>
  </si>
  <si>
    <t>PAYAL JAIN</t>
  </si>
  <si>
    <t>RELICAB</t>
  </si>
  <si>
    <t>SK GROWTH FUND PRIVATE LIMITED</t>
  </si>
  <si>
    <t>ARYAMAN BROKING LIMITED</t>
  </si>
  <si>
    <t>S&amp;SPOWER</t>
  </si>
  <si>
    <t>HAMILTON &amp; CO LTD</t>
  </si>
  <si>
    <t>ANTIQUE SECURITIES PVT LTD.</t>
  </si>
  <si>
    <t>SHANGAR</t>
  </si>
  <si>
    <t>SHREE SHIVSHAKTI PROJECT CONSULTANT PRIVATE LIMITED</t>
  </si>
  <si>
    <t>SHREEPUSHK</t>
  </si>
  <si>
    <t>MANHARLAL CHIMANLA PARIKH HUF</t>
  </si>
  <si>
    <t>ESPS FINSERVE PRIVATE LIMITED</t>
  </si>
  <si>
    <t>DEVJEET CHAKRABORTY</t>
  </si>
  <si>
    <t>TRANSFD</t>
  </si>
  <si>
    <t>VIJAYA GONDI SARADHI</t>
  </si>
  <si>
    <t>WEBELSOLAR</t>
  </si>
  <si>
    <t>INDIA MAX INESTMENT FUND</t>
  </si>
  <si>
    <t>JAYAKUMAR SUNDARARAJAN PALAMADAI</t>
  </si>
  <si>
    <t>ZENLABS</t>
  </si>
  <si>
    <t>MEHARDEEP SINGH</t>
  </si>
  <si>
    <t>ANUP</t>
  </si>
  <si>
    <t>The Anup Engineering Ltd</t>
  </si>
  <si>
    <t>THE ANUP ENGINEERING LIMITED</t>
  </si>
  <si>
    <t>MOREPENLAB</t>
  </si>
  <si>
    <t>Morepan Laboratories Ltd.</t>
  </si>
  <si>
    <t>MTNL</t>
  </si>
  <si>
    <t>Maha Tel Nigam Ltd.</t>
  </si>
  <si>
    <t>QUICKHEAL</t>
  </si>
  <si>
    <t>Quick Heal Tech Ltd</t>
  </si>
  <si>
    <t>VAIBHAV STOCK AND DERIVATIVES BROKING PRIVATE LIMITED</t>
  </si>
  <si>
    <t>SALZERELEC</t>
  </si>
  <si>
    <t>Salzer Electronics Ltd.</t>
  </si>
  <si>
    <t>GEETA CHETAN SHAH</t>
  </si>
  <si>
    <t>TAKE</t>
  </si>
  <si>
    <t>Take Solutions Limited</t>
  </si>
  <si>
    <t>UNIINFO</t>
  </si>
  <si>
    <t>Uniinfo Telecom Servi Ltd</t>
  </si>
  <si>
    <t>RAJKUMARI VIMAL CHAND .</t>
  </si>
  <si>
    <t>GREENPANEL</t>
  </si>
  <si>
    <t>Greenpanel Industries Ltd</t>
  </si>
  <si>
    <t>JWALAMUKHI INVESTMENT HOLDINGS</t>
  </si>
  <si>
    <t>KPIT Technologies Limited</t>
  </si>
  <si>
    <t>ROLTA</t>
  </si>
  <si>
    <t>Rolta India Ltd.</t>
  </si>
  <si>
    <t>BANK OF BARODA</t>
  </si>
  <si>
    <t>SICAL</t>
  </si>
  <si>
    <t>Sical Logistics Limited</t>
  </si>
  <si>
    <t>MEENA MODI</t>
  </si>
  <si>
    <t>SHRIRAM GROUP EXECUTIVES WELFARE TRUST</t>
  </si>
  <si>
    <t>A VIMAL CHAND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</si>
</sst>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7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44267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44267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44" t="s">
        <v>16</v>
      </c>
      <c r="B9" s="546" t="s">
        <v>17</v>
      </c>
      <c r="C9" s="546" t="s">
        <v>18</v>
      </c>
      <c r="D9" s="546" t="s">
        <v>833</v>
      </c>
      <c r="E9" s="260" t="s">
        <v>19</v>
      </c>
      <c r="F9" s="260" t="s">
        <v>20</v>
      </c>
      <c r="G9" s="541" t="s">
        <v>21</v>
      </c>
      <c r="H9" s="542"/>
      <c r="I9" s="543"/>
      <c r="J9" s="541" t="s">
        <v>22</v>
      </c>
      <c r="K9" s="542"/>
      <c r="L9" s="543"/>
      <c r="M9" s="260"/>
      <c r="N9" s="267"/>
      <c r="O9" s="267"/>
      <c r="P9" s="267"/>
    </row>
    <row r="10" spans="1:16" ht="59.25" customHeight="1">
      <c r="A10" s="545"/>
      <c r="B10" s="547" t="s">
        <v>17</v>
      </c>
      <c r="C10" s="547"/>
      <c r="D10" s="54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44280</v>
      </c>
      <c r="E11" s="284">
        <v>36007.75</v>
      </c>
      <c r="F11" s="284">
        <v>36022.583333333336</v>
      </c>
      <c r="G11" s="296">
        <v>35801.166666666672</v>
      </c>
      <c r="H11" s="296">
        <v>35594.583333333336</v>
      </c>
      <c r="I11" s="296">
        <v>35373.166666666672</v>
      </c>
      <c r="J11" s="296">
        <v>36229.166666666672</v>
      </c>
      <c r="K11" s="296">
        <v>36450.583333333343</v>
      </c>
      <c r="L11" s="296">
        <v>36657.166666666672</v>
      </c>
      <c r="M11" s="283">
        <v>36244</v>
      </c>
      <c r="N11" s="283">
        <v>35816</v>
      </c>
      <c r="O11" s="466">
        <v>2865825</v>
      </c>
      <c r="P11" s="467">
        <v>3.228733987224685E-4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44280</v>
      </c>
      <c r="E12" s="297">
        <v>15209.3</v>
      </c>
      <c r="F12" s="297">
        <v>15200.833333333334</v>
      </c>
      <c r="G12" s="298">
        <v>15139.516666666668</v>
      </c>
      <c r="H12" s="298">
        <v>15069.733333333334</v>
      </c>
      <c r="I12" s="298">
        <v>15008.416666666668</v>
      </c>
      <c r="J12" s="298">
        <v>15270.616666666669</v>
      </c>
      <c r="K12" s="298">
        <v>15331.933333333334</v>
      </c>
      <c r="L12" s="298">
        <v>15401.716666666669</v>
      </c>
      <c r="M12" s="285">
        <v>15262.15</v>
      </c>
      <c r="N12" s="285">
        <v>15131.05</v>
      </c>
      <c r="O12" s="300">
        <v>13186125</v>
      </c>
      <c r="P12" s="301">
        <v>-1.7420025484541614E-2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44280</v>
      </c>
      <c r="E13" s="425">
        <v>16724.55</v>
      </c>
      <c r="F13" s="425">
        <v>16774.783333333333</v>
      </c>
      <c r="G13" s="426">
        <v>16604.766666666666</v>
      </c>
      <c r="H13" s="426">
        <v>16484.983333333334</v>
      </c>
      <c r="I13" s="426">
        <v>16314.966666666667</v>
      </c>
      <c r="J13" s="426">
        <v>16894.566666666666</v>
      </c>
      <c r="K13" s="426">
        <v>17064.583333333328</v>
      </c>
      <c r="L13" s="426">
        <v>17184.366666666665</v>
      </c>
      <c r="M13" s="427">
        <v>16944.8</v>
      </c>
      <c r="N13" s="427">
        <v>16655</v>
      </c>
      <c r="O13" s="428">
        <v>22160</v>
      </c>
      <c r="P13" s="429">
        <v>0.15176715176715178</v>
      </c>
    </row>
    <row r="14" spans="1:16" ht="15">
      <c r="A14" s="263">
        <v>4</v>
      </c>
      <c r="B14" s="382" t="s">
        <v>856</v>
      </c>
      <c r="C14" s="468" t="s">
        <v>735</v>
      </c>
      <c r="D14" s="469">
        <v>44280</v>
      </c>
      <c r="E14" s="297">
        <v>1279.0999999999999</v>
      </c>
      <c r="F14" s="297">
        <v>1274.25</v>
      </c>
      <c r="G14" s="298">
        <v>1265.6500000000001</v>
      </c>
      <c r="H14" s="298">
        <v>1252.2</v>
      </c>
      <c r="I14" s="298">
        <v>1243.6000000000001</v>
      </c>
      <c r="J14" s="298">
        <v>1287.7</v>
      </c>
      <c r="K14" s="298">
        <v>1296.3</v>
      </c>
      <c r="L14" s="298">
        <v>1309.75</v>
      </c>
      <c r="M14" s="285">
        <v>1282.8499999999999</v>
      </c>
      <c r="N14" s="285">
        <v>1260.8</v>
      </c>
      <c r="O14" s="300">
        <v>365925</v>
      </c>
      <c r="P14" s="301">
        <v>3.4855769230769232E-2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44280</v>
      </c>
      <c r="E15" s="297">
        <v>1841.6</v>
      </c>
      <c r="F15" s="297">
        <v>1836</v>
      </c>
      <c r="G15" s="298">
        <v>1825.05</v>
      </c>
      <c r="H15" s="298">
        <v>1808.5</v>
      </c>
      <c r="I15" s="298">
        <v>1797.55</v>
      </c>
      <c r="J15" s="298">
        <v>1852.55</v>
      </c>
      <c r="K15" s="298">
        <v>1863.4999999999998</v>
      </c>
      <c r="L15" s="298">
        <v>1880.05</v>
      </c>
      <c r="M15" s="285">
        <v>1846.95</v>
      </c>
      <c r="N15" s="285">
        <v>1819.45</v>
      </c>
      <c r="O15" s="300">
        <v>3224500</v>
      </c>
      <c r="P15" s="301">
        <v>9.2331768388106417E-3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44280</v>
      </c>
      <c r="E16" s="297">
        <v>901.25</v>
      </c>
      <c r="F16" s="297">
        <v>903.18333333333339</v>
      </c>
      <c r="G16" s="298">
        <v>889.71666666666681</v>
      </c>
      <c r="H16" s="298">
        <v>878.18333333333339</v>
      </c>
      <c r="I16" s="298">
        <v>864.71666666666681</v>
      </c>
      <c r="J16" s="298">
        <v>914.71666666666681</v>
      </c>
      <c r="K16" s="298">
        <v>928.18333333333351</v>
      </c>
      <c r="L16" s="298">
        <v>939.71666666666681</v>
      </c>
      <c r="M16" s="285">
        <v>916.65</v>
      </c>
      <c r="N16" s="285">
        <v>891.65</v>
      </c>
      <c r="O16" s="300">
        <v>20076000</v>
      </c>
      <c r="P16" s="301">
        <v>2.5646265454173905E-2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44280</v>
      </c>
      <c r="E17" s="297">
        <v>749.15</v>
      </c>
      <c r="F17" s="297">
        <v>752.01666666666677</v>
      </c>
      <c r="G17" s="298">
        <v>743.13333333333355</v>
      </c>
      <c r="H17" s="298">
        <v>737.11666666666679</v>
      </c>
      <c r="I17" s="298">
        <v>728.23333333333358</v>
      </c>
      <c r="J17" s="298">
        <v>758.03333333333353</v>
      </c>
      <c r="K17" s="298">
        <v>766.91666666666674</v>
      </c>
      <c r="L17" s="298">
        <v>772.93333333333351</v>
      </c>
      <c r="M17" s="285">
        <v>760.9</v>
      </c>
      <c r="N17" s="285">
        <v>746</v>
      </c>
      <c r="O17" s="300">
        <v>57247500</v>
      </c>
      <c r="P17" s="301">
        <v>-7.8852736016637066E-3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44280</v>
      </c>
      <c r="E18" s="297">
        <v>2757.85</v>
      </c>
      <c r="F18" s="297">
        <v>2771.2000000000003</v>
      </c>
      <c r="G18" s="298">
        <v>2733.6500000000005</v>
      </c>
      <c r="H18" s="298">
        <v>2709.4500000000003</v>
      </c>
      <c r="I18" s="298">
        <v>2671.9000000000005</v>
      </c>
      <c r="J18" s="298">
        <v>2795.4000000000005</v>
      </c>
      <c r="K18" s="298">
        <v>2832.9500000000007</v>
      </c>
      <c r="L18" s="298">
        <v>2857.1500000000005</v>
      </c>
      <c r="M18" s="285">
        <v>2808.75</v>
      </c>
      <c r="N18" s="285">
        <v>2747</v>
      </c>
      <c r="O18" s="300">
        <v>226400</v>
      </c>
      <c r="P18" s="301">
        <v>0.29371428571428571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44280</v>
      </c>
      <c r="E19" s="297">
        <v>901.05</v>
      </c>
      <c r="F19" s="297">
        <v>898.16666666666663</v>
      </c>
      <c r="G19" s="298">
        <v>893.33333333333326</v>
      </c>
      <c r="H19" s="298">
        <v>885.61666666666667</v>
      </c>
      <c r="I19" s="298">
        <v>880.7833333333333</v>
      </c>
      <c r="J19" s="298">
        <v>905.88333333333321</v>
      </c>
      <c r="K19" s="298">
        <v>910.71666666666647</v>
      </c>
      <c r="L19" s="298">
        <v>918.43333333333317</v>
      </c>
      <c r="M19" s="285">
        <v>903</v>
      </c>
      <c r="N19" s="285">
        <v>890.45</v>
      </c>
      <c r="O19" s="300">
        <v>3129000</v>
      </c>
      <c r="P19" s="301">
        <v>3.1969309462915604E-4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44280</v>
      </c>
      <c r="E20" s="297">
        <v>291.75</v>
      </c>
      <c r="F20" s="297">
        <v>291.09999999999997</v>
      </c>
      <c r="G20" s="298">
        <v>289.19999999999993</v>
      </c>
      <c r="H20" s="298">
        <v>286.64999999999998</v>
      </c>
      <c r="I20" s="298">
        <v>284.74999999999994</v>
      </c>
      <c r="J20" s="298">
        <v>293.64999999999992</v>
      </c>
      <c r="K20" s="298">
        <v>295.5499999999999</v>
      </c>
      <c r="L20" s="298">
        <v>298.09999999999991</v>
      </c>
      <c r="M20" s="285">
        <v>293</v>
      </c>
      <c r="N20" s="285">
        <v>288.55</v>
      </c>
      <c r="O20" s="300">
        <v>15327000</v>
      </c>
      <c r="P20" s="301">
        <v>-6.9970845481049562E-3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44280</v>
      </c>
      <c r="E21" s="297">
        <v>938.4</v>
      </c>
      <c r="F21" s="297">
        <v>938.91666666666663</v>
      </c>
      <c r="G21" s="298">
        <v>930.48333333333323</v>
      </c>
      <c r="H21" s="298">
        <v>922.56666666666661</v>
      </c>
      <c r="I21" s="298">
        <v>914.13333333333321</v>
      </c>
      <c r="J21" s="298">
        <v>946.83333333333326</v>
      </c>
      <c r="K21" s="298">
        <v>955.26666666666665</v>
      </c>
      <c r="L21" s="298">
        <v>963.18333333333328</v>
      </c>
      <c r="M21" s="285">
        <v>947.35</v>
      </c>
      <c r="N21" s="285">
        <v>931</v>
      </c>
      <c r="O21" s="300">
        <v>271150</v>
      </c>
      <c r="P21" s="301">
        <v>5.1172707889125799E-2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44280</v>
      </c>
      <c r="E22" s="297">
        <v>2920.1</v>
      </c>
      <c r="F22" s="297">
        <v>2916.4333333333329</v>
      </c>
      <c r="G22" s="298">
        <v>2893.8666666666659</v>
      </c>
      <c r="H22" s="298">
        <v>2867.6333333333328</v>
      </c>
      <c r="I22" s="298">
        <v>2845.0666666666657</v>
      </c>
      <c r="J22" s="298">
        <v>2942.6666666666661</v>
      </c>
      <c r="K22" s="298">
        <v>2965.2333333333327</v>
      </c>
      <c r="L22" s="298">
        <v>2991.4666666666662</v>
      </c>
      <c r="M22" s="285">
        <v>2939</v>
      </c>
      <c r="N22" s="285">
        <v>2890.2</v>
      </c>
      <c r="O22" s="300">
        <v>1799000</v>
      </c>
      <c r="P22" s="301">
        <v>-3.3575073865162501E-2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44280</v>
      </c>
      <c r="E23" s="297">
        <v>239.05</v>
      </c>
      <c r="F23" s="297">
        <v>237.83333333333334</v>
      </c>
      <c r="G23" s="298">
        <v>235.56666666666669</v>
      </c>
      <c r="H23" s="298">
        <v>232.08333333333334</v>
      </c>
      <c r="I23" s="298">
        <v>229.81666666666669</v>
      </c>
      <c r="J23" s="298">
        <v>241.31666666666669</v>
      </c>
      <c r="K23" s="298">
        <v>243.58333333333334</v>
      </c>
      <c r="L23" s="298">
        <v>247.06666666666669</v>
      </c>
      <c r="M23" s="285">
        <v>240.1</v>
      </c>
      <c r="N23" s="285">
        <v>234.35</v>
      </c>
      <c r="O23" s="300">
        <v>15020000</v>
      </c>
      <c r="P23" s="301">
        <v>-2.8774652440995797E-2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44280</v>
      </c>
      <c r="E24" s="297">
        <v>124.65</v>
      </c>
      <c r="F24" s="297">
        <v>125.18333333333334</v>
      </c>
      <c r="G24" s="298">
        <v>123.36666666666667</v>
      </c>
      <c r="H24" s="298">
        <v>122.08333333333334</v>
      </c>
      <c r="I24" s="298">
        <v>120.26666666666668</v>
      </c>
      <c r="J24" s="298">
        <v>126.46666666666667</v>
      </c>
      <c r="K24" s="298">
        <v>128.28333333333333</v>
      </c>
      <c r="L24" s="298">
        <v>129.56666666666666</v>
      </c>
      <c r="M24" s="285">
        <v>127</v>
      </c>
      <c r="N24" s="285">
        <v>123.9</v>
      </c>
      <c r="O24" s="300">
        <v>49545000</v>
      </c>
      <c r="P24" s="301">
        <v>8.8590073165908639E-2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44280</v>
      </c>
      <c r="E25" s="297">
        <v>2438.1999999999998</v>
      </c>
      <c r="F25" s="297">
        <v>2437.8666666666668</v>
      </c>
      <c r="G25" s="298">
        <v>2421.7333333333336</v>
      </c>
      <c r="H25" s="298">
        <v>2405.2666666666669</v>
      </c>
      <c r="I25" s="298">
        <v>2389.1333333333337</v>
      </c>
      <c r="J25" s="298">
        <v>2454.3333333333335</v>
      </c>
      <c r="K25" s="298">
        <v>2470.4666666666667</v>
      </c>
      <c r="L25" s="298">
        <v>2486.9333333333334</v>
      </c>
      <c r="M25" s="285">
        <v>2454</v>
      </c>
      <c r="N25" s="285">
        <v>2421.4</v>
      </c>
      <c r="O25" s="300">
        <v>6090600</v>
      </c>
      <c r="P25" s="301">
        <v>-2.4786242674608511E-2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44280</v>
      </c>
      <c r="E26" s="297">
        <v>1254.55</v>
      </c>
      <c r="F26" s="297">
        <v>1243.5333333333335</v>
      </c>
      <c r="G26" s="298">
        <v>1217.0666666666671</v>
      </c>
      <c r="H26" s="298">
        <v>1179.5833333333335</v>
      </c>
      <c r="I26" s="298">
        <v>1153.116666666667</v>
      </c>
      <c r="J26" s="298">
        <v>1281.0166666666671</v>
      </c>
      <c r="K26" s="298">
        <v>1307.4833333333338</v>
      </c>
      <c r="L26" s="298">
        <v>1344.9666666666672</v>
      </c>
      <c r="M26" s="285">
        <v>1270</v>
      </c>
      <c r="N26" s="285">
        <v>1206.05</v>
      </c>
      <c r="O26" s="300">
        <v>1055000</v>
      </c>
      <c r="P26" s="301">
        <v>-6.8021201413427559E-2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44280</v>
      </c>
      <c r="E27" s="297">
        <v>862.05</v>
      </c>
      <c r="F27" s="297">
        <v>861.2166666666667</v>
      </c>
      <c r="G27" s="298">
        <v>855.18333333333339</v>
      </c>
      <c r="H27" s="298">
        <v>848.31666666666672</v>
      </c>
      <c r="I27" s="298">
        <v>842.28333333333342</v>
      </c>
      <c r="J27" s="298">
        <v>868.08333333333337</v>
      </c>
      <c r="K27" s="298">
        <v>874.11666666666667</v>
      </c>
      <c r="L27" s="298">
        <v>880.98333333333335</v>
      </c>
      <c r="M27" s="285">
        <v>867.25</v>
      </c>
      <c r="N27" s="285">
        <v>854.35</v>
      </c>
      <c r="O27" s="300">
        <v>9621300</v>
      </c>
      <c r="P27" s="301">
        <v>2.0757189159368319E-2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44280</v>
      </c>
      <c r="E28" s="297">
        <v>762.25</v>
      </c>
      <c r="F28" s="297">
        <v>760.73333333333323</v>
      </c>
      <c r="G28" s="298">
        <v>753.21666666666647</v>
      </c>
      <c r="H28" s="298">
        <v>744.18333333333328</v>
      </c>
      <c r="I28" s="298">
        <v>736.66666666666652</v>
      </c>
      <c r="J28" s="298">
        <v>769.76666666666642</v>
      </c>
      <c r="K28" s="298">
        <v>777.28333333333308</v>
      </c>
      <c r="L28" s="298">
        <v>786.31666666666638</v>
      </c>
      <c r="M28" s="285">
        <v>768.25</v>
      </c>
      <c r="N28" s="285">
        <v>751.7</v>
      </c>
      <c r="O28" s="300">
        <v>36385200</v>
      </c>
      <c r="P28" s="301">
        <v>-3.6265330344190951E-4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44280</v>
      </c>
      <c r="E29" s="297">
        <v>3882.5</v>
      </c>
      <c r="F29" s="297">
        <v>3864.85</v>
      </c>
      <c r="G29" s="298">
        <v>3834.7</v>
      </c>
      <c r="H29" s="298">
        <v>3786.9</v>
      </c>
      <c r="I29" s="298">
        <v>3756.75</v>
      </c>
      <c r="J29" s="298">
        <v>3912.6499999999996</v>
      </c>
      <c r="K29" s="298">
        <v>3942.8</v>
      </c>
      <c r="L29" s="298">
        <v>3990.5999999999995</v>
      </c>
      <c r="M29" s="285">
        <v>3895</v>
      </c>
      <c r="N29" s="285">
        <v>3817.05</v>
      </c>
      <c r="O29" s="300">
        <v>2082000</v>
      </c>
      <c r="P29" s="301">
        <v>-2.0371479928100659E-3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44280</v>
      </c>
      <c r="E30" s="297">
        <v>10045.299999999999</v>
      </c>
      <c r="F30" s="297">
        <v>10044.033333333333</v>
      </c>
      <c r="G30" s="298">
        <v>9965.0666666666657</v>
      </c>
      <c r="H30" s="298">
        <v>9884.8333333333321</v>
      </c>
      <c r="I30" s="298">
        <v>9805.866666666665</v>
      </c>
      <c r="J30" s="298">
        <v>10124.266666666666</v>
      </c>
      <c r="K30" s="298">
        <v>10203.233333333334</v>
      </c>
      <c r="L30" s="298">
        <v>10283.466666666667</v>
      </c>
      <c r="M30" s="285">
        <v>10123</v>
      </c>
      <c r="N30" s="285">
        <v>9963.7999999999993</v>
      </c>
      <c r="O30" s="300">
        <v>583500</v>
      </c>
      <c r="P30" s="301">
        <v>2.7741083223249668E-2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44280</v>
      </c>
      <c r="E31" s="297">
        <v>5557.7</v>
      </c>
      <c r="F31" s="297">
        <v>5530.9666666666662</v>
      </c>
      <c r="G31" s="298">
        <v>5476.7833333333328</v>
      </c>
      <c r="H31" s="298">
        <v>5395.8666666666668</v>
      </c>
      <c r="I31" s="298">
        <v>5341.6833333333334</v>
      </c>
      <c r="J31" s="298">
        <v>5611.8833333333323</v>
      </c>
      <c r="K31" s="298">
        <v>5666.0666666666648</v>
      </c>
      <c r="L31" s="298">
        <v>5746.9833333333318</v>
      </c>
      <c r="M31" s="285">
        <v>5585.15</v>
      </c>
      <c r="N31" s="285">
        <v>5450.05</v>
      </c>
      <c r="O31" s="300">
        <v>3747500</v>
      </c>
      <c r="P31" s="301">
        <v>-2.4469608225953402E-2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44280</v>
      </c>
      <c r="E32" s="297">
        <v>1629</v>
      </c>
      <c r="F32" s="297">
        <v>1618.6166666666668</v>
      </c>
      <c r="G32" s="298">
        <v>1604.2333333333336</v>
      </c>
      <c r="H32" s="298">
        <v>1579.4666666666667</v>
      </c>
      <c r="I32" s="298">
        <v>1565.0833333333335</v>
      </c>
      <c r="J32" s="298">
        <v>1643.3833333333337</v>
      </c>
      <c r="K32" s="298">
        <v>1657.7666666666669</v>
      </c>
      <c r="L32" s="298">
        <v>1682.5333333333338</v>
      </c>
      <c r="M32" s="285">
        <v>1633</v>
      </c>
      <c r="N32" s="285">
        <v>1593.85</v>
      </c>
      <c r="O32" s="300">
        <v>2245200</v>
      </c>
      <c r="P32" s="301">
        <v>-3.5401271696167726E-2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44280</v>
      </c>
      <c r="E33" s="297">
        <v>350.8</v>
      </c>
      <c r="F33" s="297">
        <v>352.01666666666671</v>
      </c>
      <c r="G33" s="298">
        <v>347.68333333333339</v>
      </c>
      <c r="H33" s="298">
        <v>344.56666666666666</v>
      </c>
      <c r="I33" s="298">
        <v>340.23333333333335</v>
      </c>
      <c r="J33" s="298">
        <v>355.13333333333344</v>
      </c>
      <c r="K33" s="298">
        <v>359.46666666666681</v>
      </c>
      <c r="L33" s="298">
        <v>362.58333333333348</v>
      </c>
      <c r="M33" s="285">
        <v>356.35</v>
      </c>
      <c r="N33" s="285">
        <v>348.9</v>
      </c>
      <c r="O33" s="300">
        <v>19369800</v>
      </c>
      <c r="P33" s="301">
        <v>1.1752538548326438E-2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44280</v>
      </c>
      <c r="E34" s="297">
        <v>81.099999999999994</v>
      </c>
      <c r="F34" s="297">
        <v>81.11666666666666</v>
      </c>
      <c r="G34" s="298">
        <v>80.23333333333332</v>
      </c>
      <c r="H34" s="298">
        <v>79.36666666666666</v>
      </c>
      <c r="I34" s="298">
        <v>78.48333333333332</v>
      </c>
      <c r="J34" s="298">
        <v>81.98333333333332</v>
      </c>
      <c r="K34" s="298">
        <v>82.866666666666674</v>
      </c>
      <c r="L34" s="298">
        <v>83.73333333333332</v>
      </c>
      <c r="M34" s="285">
        <v>82</v>
      </c>
      <c r="N34" s="285">
        <v>80.25</v>
      </c>
      <c r="O34" s="300">
        <v>113841000</v>
      </c>
      <c r="P34" s="301">
        <v>-2.0732689210950079E-2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44280</v>
      </c>
      <c r="E35" s="297">
        <v>1514.05</v>
      </c>
      <c r="F35" s="297">
        <v>1514.3500000000001</v>
      </c>
      <c r="G35" s="298">
        <v>1504.7000000000003</v>
      </c>
      <c r="H35" s="298">
        <v>1495.3500000000001</v>
      </c>
      <c r="I35" s="298">
        <v>1485.7000000000003</v>
      </c>
      <c r="J35" s="298">
        <v>1523.7000000000003</v>
      </c>
      <c r="K35" s="298">
        <v>1533.3500000000004</v>
      </c>
      <c r="L35" s="298">
        <v>1542.7000000000003</v>
      </c>
      <c r="M35" s="285">
        <v>1524</v>
      </c>
      <c r="N35" s="285">
        <v>1505</v>
      </c>
      <c r="O35" s="300">
        <v>1400850</v>
      </c>
      <c r="P35" s="301">
        <v>2.8675282714054926E-2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44280</v>
      </c>
      <c r="E36" s="297">
        <v>139.94999999999999</v>
      </c>
      <c r="F36" s="297">
        <v>140.5</v>
      </c>
      <c r="G36" s="298">
        <v>138.55000000000001</v>
      </c>
      <c r="H36" s="298">
        <v>137.15</v>
      </c>
      <c r="I36" s="298">
        <v>135.20000000000002</v>
      </c>
      <c r="J36" s="298">
        <v>141.9</v>
      </c>
      <c r="K36" s="298">
        <v>143.85</v>
      </c>
      <c r="L36" s="298">
        <v>145.25</v>
      </c>
      <c r="M36" s="285">
        <v>142.44999999999999</v>
      </c>
      <c r="N36" s="285">
        <v>139.1</v>
      </c>
      <c r="O36" s="300">
        <v>40948800</v>
      </c>
      <c r="P36" s="301">
        <v>4.3781480046493605E-2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44280</v>
      </c>
      <c r="E37" s="297">
        <v>731.95</v>
      </c>
      <c r="F37" s="297">
        <v>728.25</v>
      </c>
      <c r="G37" s="298">
        <v>722</v>
      </c>
      <c r="H37" s="298">
        <v>712.05</v>
      </c>
      <c r="I37" s="298">
        <v>705.8</v>
      </c>
      <c r="J37" s="298">
        <v>738.2</v>
      </c>
      <c r="K37" s="298">
        <v>744.45</v>
      </c>
      <c r="L37" s="298">
        <v>754.40000000000009</v>
      </c>
      <c r="M37" s="285">
        <v>734.5</v>
      </c>
      <c r="N37" s="285">
        <v>718.3</v>
      </c>
      <c r="O37" s="300">
        <v>3188900</v>
      </c>
      <c r="P37" s="301">
        <v>-4.512516469038208E-2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44280</v>
      </c>
      <c r="E38" s="297">
        <v>626.35</v>
      </c>
      <c r="F38" s="297">
        <v>623.1</v>
      </c>
      <c r="G38" s="298">
        <v>616.75</v>
      </c>
      <c r="H38" s="298">
        <v>607.15</v>
      </c>
      <c r="I38" s="298">
        <v>600.79999999999995</v>
      </c>
      <c r="J38" s="298">
        <v>632.70000000000005</v>
      </c>
      <c r="K38" s="298">
        <v>639.05000000000018</v>
      </c>
      <c r="L38" s="298">
        <v>648.65000000000009</v>
      </c>
      <c r="M38" s="285">
        <v>629.45000000000005</v>
      </c>
      <c r="N38" s="285">
        <v>613.5</v>
      </c>
      <c r="O38" s="300">
        <v>6177000</v>
      </c>
      <c r="P38" s="301">
        <v>-2.3939322114245081E-2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44280</v>
      </c>
      <c r="E39" s="297">
        <v>528.6</v>
      </c>
      <c r="F39" s="297">
        <v>526.85</v>
      </c>
      <c r="G39" s="298">
        <v>520.35</v>
      </c>
      <c r="H39" s="298">
        <v>512.1</v>
      </c>
      <c r="I39" s="298">
        <v>505.6</v>
      </c>
      <c r="J39" s="298">
        <v>535.1</v>
      </c>
      <c r="K39" s="298">
        <v>541.6</v>
      </c>
      <c r="L39" s="298">
        <v>549.85</v>
      </c>
      <c r="M39" s="285">
        <v>533.35</v>
      </c>
      <c r="N39" s="285">
        <v>518.6</v>
      </c>
      <c r="O39" s="300">
        <v>109675452</v>
      </c>
      <c r="P39" s="301">
        <v>3.2849063632361406E-3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44280</v>
      </c>
      <c r="E40" s="297">
        <v>55.1</v>
      </c>
      <c r="F40" s="297">
        <v>55.5</v>
      </c>
      <c r="G40" s="298">
        <v>54.2</v>
      </c>
      <c r="H40" s="298">
        <v>53.300000000000004</v>
      </c>
      <c r="I40" s="298">
        <v>52.000000000000007</v>
      </c>
      <c r="J40" s="298">
        <v>56.4</v>
      </c>
      <c r="K40" s="298">
        <v>57.699999999999996</v>
      </c>
      <c r="L40" s="298">
        <v>58.599999999999994</v>
      </c>
      <c r="M40" s="285">
        <v>56.8</v>
      </c>
      <c r="N40" s="285">
        <v>54.6</v>
      </c>
      <c r="O40" s="300">
        <v>122892000</v>
      </c>
      <c r="P40" s="301">
        <v>0.10456776141940355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44280</v>
      </c>
      <c r="E41" s="297">
        <v>404.55</v>
      </c>
      <c r="F41" s="297">
        <v>400.26666666666665</v>
      </c>
      <c r="G41" s="298">
        <v>394.2833333333333</v>
      </c>
      <c r="H41" s="298">
        <v>384.01666666666665</v>
      </c>
      <c r="I41" s="298">
        <v>378.0333333333333</v>
      </c>
      <c r="J41" s="298">
        <v>410.5333333333333</v>
      </c>
      <c r="K41" s="298">
        <v>416.51666666666665</v>
      </c>
      <c r="L41" s="298">
        <v>426.7833333333333</v>
      </c>
      <c r="M41" s="285">
        <v>406.25</v>
      </c>
      <c r="N41" s="285">
        <v>390</v>
      </c>
      <c r="O41" s="300">
        <v>15830900</v>
      </c>
      <c r="P41" s="301">
        <v>5.3251721499617446E-2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44280</v>
      </c>
      <c r="E42" s="297">
        <v>15075.6</v>
      </c>
      <c r="F42" s="297">
        <v>15074.866666666667</v>
      </c>
      <c r="G42" s="298">
        <v>15000.733333333334</v>
      </c>
      <c r="H42" s="298">
        <v>14925.866666666667</v>
      </c>
      <c r="I42" s="298">
        <v>14851.733333333334</v>
      </c>
      <c r="J42" s="298">
        <v>15149.733333333334</v>
      </c>
      <c r="K42" s="298">
        <v>15223.866666666669</v>
      </c>
      <c r="L42" s="298">
        <v>15298.733333333334</v>
      </c>
      <c r="M42" s="285">
        <v>15149</v>
      </c>
      <c r="N42" s="285">
        <v>15000</v>
      </c>
      <c r="O42" s="300">
        <v>95100</v>
      </c>
      <c r="P42" s="301">
        <v>2.3130715438407747E-2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44280</v>
      </c>
      <c r="E43" s="297">
        <v>445.15</v>
      </c>
      <c r="F43" s="297">
        <v>445.36666666666662</v>
      </c>
      <c r="G43" s="298">
        <v>440.73333333333323</v>
      </c>
      <c r="H43" s="298">
        <v>436.31666666666661</v>
      </c>
      <c r="I43" s="298">
        <v>431.68333333333322</v>
      </c>
      <c r="J43" s="298">
        <v>449.78333333333325</v>
      </c>
      <c r="K43" s="298">
        <v>454.41666666666657</v>
      </c>
      <c r="L43" s="298">
        <v>458.83333333333326</v>
      </c>
      <c r="M43" s="285">
        <v>450</v>
      </c>
      <c r="N43" s="285">
        <v>440.95</v>
      </c>
      <c r="O43" s="300">
        <v>49780800</v>
      </c>
      <c r="P43" s="301">
        <v>7.100979571028003E-3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44280</v>
      </c>
      <c r="E44" s="297">
        <v>3485.6</v>
      </c>
      <c r="F44" s="297">
        <v>3474.3666666666668</v>
      </c>
      <c r="G44" s="298">
        <v>3457.7333333333336</v>
      </c>
      <c r="H44" s="298">
        <v>3429.8666666666668</v>
      </c>
      <c r="I44" s="298">
        <v>3413.2333333333336</v>
      </c>
      <c r="J44" s="298">
        <v>3502.2333333333336</v>
      </c>
      <c r="K44" s="298">
        <v>3518.8666666666668</v>
      </c>
      <c r="L44" s="298">
        <v>3546.7333333333336</v>
      </c>
      <c r="M44" s="285">
        <v>3491</v>
      </c>
      <c r="N44" s="285">
        <v>3446.5</v>
      </c>
      <c r="O44" s="300">
        <v>2401000</v>
      </c>
      <c r="P44" s="301">
        <v>-3.3102448453608248E-2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44280</v>
      </c>
      <c r="E45" s="297">
        <v>450.9</v>
      </c>
      <c r="F45" s="297">
        <v>449.34999999999997</v>
      </c>
      <c r="G45" s="298">
        <v>446.24999999999994</v>
      </c>
      <c r="H45" s="298">
        <v>441.59999999999997</v>
      </c>
      <c r="I45" s="298">
        <v>438.49999999999994</v>
      </c>
      <c r="J45" s="298">
        <v>453.99999999999994</v>
      </c>
      <c r="K45" s="298">
        <v>457.09999999999997</v>
      </c>
      <c r="L45" s="298">
        <v>461.74999999999994</v>
      </c>
      <c r="M45" s="285">
        <v>452.45</v>
      </c>
      <c r="N45" s="285">
        <v>444.7</v>
      </c>
      <c r="O45" s="300">
        <v>10527000</v>
      </c>
      <c r="P45" s="301">
        <v>-6.8341121495327103E-2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44280</v>
      </c>
      <c r="E46" s="297">
        <v>162.1</v>
      </c>
      <c r="F46" s="297">
        <v>161.96666666666667</v>
      </c>
      <c r="G46" s="298">
        <v>160.23333333333335</v>
      </c>
      <c r="H46" s="298">
        <v>158.36666666666667</v>
      </c>
      <c r="I46" s="298">
        <v>156.63333333333335</v>
      </c>
      <c r="J46" s="298">
        <v>163.83333333333334</v>
      </c>
      <c r="K46" s="298">
        <v>165.56666666666663</v>
      </c>
      <c r="L46" s="298">
        <v>167.43333333333334</v>
      </c>
      <c r="M46" s="285">
        <v>163.69999999999999</v>
      </c>
      <c r="N46" s="285">
        <v>160.1</v>
      </c>
      <c r="O46" s="300">
        <v>53827200</v>
      </c>
      <c r="P46" s="301">
        <v>-9.4405246944251221E-3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44280</v>
      </c>
      <c r="E47" s="297">
        <v>540.65</v>
      </c>
      <c r="F47" s="297">
        <v>541.23333333333323</v>
      </c>
      <c r="G47" s="298">
        <v>528.41666666666652</v>
      </c>
      <c r="H47" s="298">
        <v>516.18333333333328</v>
      </c>
      <c r="I47" s="298">
        <v>503.36666666666656</v>
      </c>
      <c r="J47" s="298">
        <v>553.46666666666647</v>
      </c>
      <c r="K47" s="298">
        <v>566.2833333333333</v>
      </c>
      <c r="L47" s="298">
        <v>578.51666666666642</v>
      </c>
      <c r="M47" s="285">
        <v>554.04999999999995</v>
      </c>
      <c r="N47" s="285">
        <v>529</v>
      </c>
      <c r="O47" s="300">
        <v>4645000</v>
      </c>
      <c r="P47" s="301">
        <v>-5.685279187817259E-2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44280</v>
      </c>
      <c r="E48" s="297">
        <v>816.15</v>
      </c>
      <c r="F48" s="297">
        <v>812.70000000000016</v>
      </c>
      <c r="G48" s="298">
        <v>807.65000000000032</v>
      </c>
      <c r="H48" s="298">
        <v>799.1500000000002</v>
      </c>
      <c r="I48" s="298">
        <v>794.10000000000036</v>
      </c>
      <c r="J48" s="298">
        <v>821.20000000000027</v>
      </c>
      <c r="K48" s="298">
        <v>826.25000000000023</v>
      </c>
      <c r="L48" s="298">
        <v>834.75000000000023</v>
      </c>
      <c r="M48" s="285">
        <v>817.75</v>
      </c>
      <c r="N48" s="285">
        <v>804.2</v>
      </c>
      <c r="O48" s="300">
        <v>10922600</v>
      </c>
      <c r="P48" s="301">
        <v>-5.489313835770529E-2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44280</v>
      </c>
      <c r="E49" s="297">
        <v>146.69999999999999</v>
      </c>
      <c r="F49" s="297">
        <v>146.86666666666665</v>
      </c>
      <c r="G49" s="298">
        <v>145.0333333333333</v>
      </c>
      <c r="H49" s="298">
        <v>143.36666666666665</v>
      </c>
      <c r="I49" s="298">
        <v>141.5333333333333</v>
      </c>
      <c r="J49" s="298">
        <v>148.5333333333333</v>
      </c>
      <c r="K49" s="298">
        <v>150.36666666666662</v>
      </c>
      <c r="L49" s="298">
        <v>152.0333333333333</v>
      </c>
      <c r="M49" s="285">
        <v>148.69999999999999</v>
      </c>
      <c r="N49" s="285">
        <v>145.19999999999999</v>
      </c>
      <c r="O49" s="300">
        <v>45586800</v>
      </c>
      <c r="P49" s="301">
        <v>-2.0131804640245554E-2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44280</v>
      </c>
      <c r="E50" s="297">
        <v>2746.5</v>
      </c>
      <c r="F50" s="297">
        <v>2716.1166666666668</v>
      </c>
      <c r="G50" s="298">
        <v>2663.2333333333336</v>
      </c>
      <c r="H50" s="298">
        <v>2579.9666666666667</v>
      </c>
      <c r="I50" s="298">
        <v>2527.0833333333335</v>
      </c>
      <c r="J50" s="298">
        <v>2799.3833333333337</v>
      </c>
      <c r="K50" s="298">
        <v>2852.2666666666669</v>
      </c>
      <c r="L50" s="298">
        <v>2935.5333333333338</v>
      </c>
      <c r="M50" s="285">
        <v>2769</v>
      </c>
      <c r="N50" s="285">
        <v>2632.85</v>
      </c>
      <c r="O50" s="300">
        <v>365625</v>
      </c>
      <c r="P50" s="301">
        <v>7.8539823008849555E-2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44280</v>
      </c>
      <c r="E51" s="297">
        <v>1656</v>
      </c>
      <c r="F51" s="297">
        <v>1649.2</v>
      </c>
      <c r="G51" s="298">
        <v>1640.15</v>
      </c>
      <c r="H51" s="298">
        <v>1624.3</v>
      </c>
      <c r="I51" s="298">
        <v>1615.25</v>
      </c>
      <c r="J51" s="298">
        <v>1665.0500000000002</v>
      </c>
      <c r="K51" s="298">
        <v>1674.1</v>
      </c>
      <c r="L51" s="298">
        <v>1689.9500000000003</v>
      </c>
      <c r="M51" s="285">
        <v>1658.25</v>
      </c>
      <c r="N51" s="285">
        <v>1633.35</v>
      </c>
      <c r="O51" s="300">
        <v>3249400</v>
      </c>
      <c r="P51" s="301">
        <v>-5.9957173447537475E-3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44280</v>
      </c>
      <c r="E52" s="297">
        <v>576.79999999999995</v>
      </c>
      <c r="F52" s="297">
        <v>579.93333333333339</v>
      </c>
      <c r="G52" s="298">
        <v>568.01666666666677</v>
      </c>
      <c r="H52" s="298">
        <v>559.23333333333335</v>
      </c>
      <c r="I52" s="298">
        <v>547.31666666666672</v>
      </c>
      <c r="J52" s="298">
        <v>588.71666666666681</v>
      </c>
      <c r="K52" s="298">
        <v>600.63333333333333</v>
      </c>
      <c r="L52" s="298">
        <v>609.41666666666686</v>
      </c>
      <c r="M52" s="285">
        <v>591.85</v>
      </c>
      <c r="N52" s="285">
        <v>571.15</v>
      </c>
      <c r="O52" s="300">
        <v>6711522</v>
      </c>
      <c r="P52" s="301">
        <v>3.0972388955582231E-2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44280</v>
      </c>
      <c r="E53" s="297">
        <v>172.95</v>
      </c>
      <c r="F53" s="297">
        <v>171.9</v>
      </c>
      <c r="G53" s="298">
        <v>169.55</v>
      </c>
      <c r="H53" s="298">
        <v>166.15</v>
      </c>
      <c r="I53" s="298">
        <v>163.80000000000001</v>
      </c>
      <c r="J53" s="298">
        <v>175.3</v>
      </c>
      <c r="K53" s="298">
        <v>177.64999999999998</v>
      </c>
      <c r="L53" s="298">
        <v>181.05</v>
      </c>
      <c r="M53" s="285">
        <v>174.25</v>
      </c>
      <c r="N53" s="285">
        <v>168.5</v>
      </c>
      <c r="O53" s="300">
        <v>9011700</v>
      </c>
      <c r="P53" s="301">
        <v>-4.1858932102834541E-2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44280</v>
      </c>
      <c r="E54" s="297">
        <v>880.1</v>
      </c>
      <c r="F54" s="297">
        <v>873.38333333333333</v>
      </c>
      <c r="G54" s="298">
        <v>863.81666666666661</v>
      </c>
      <c r="H54" s="298">
        <v>847.5333333333333</v>
      </c>
      <c r="I54" s="298">
        <v>837.96666666666658</v>
      </c>
      <c r="J54" s="298">
        <v>889.66666666666663</v>
      </c>
      <c r="K54" s="298">
        <v>899.23333333333346</v>
      </c>
      <c r="L54" s="298">
        <v>915.51666666666665</v>
      </c>
      <c r="M54" s="285">
        <v>882.95</v>
      </c>
      <c r="N54" s="285">
        <v>857.1</v>
      </c>
      <c r="O54" s="300">
        <v>1611600</v>
      </c>
      <c r="P54" s="301">
        <v>2.0516717325227963E-2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44280</v>
      </c>
      <c r="E55" s="297">
        <v>533.04999999999995</v>
      </c>
      <c r="F55" s="297">
        <v>529.83333333333337</v>
      </c>
      <c r="G55" s="298">
        <v>524.2166666666667</v>
      </c>
      <c r="H55" s="298">
        <v>515.38333333333333</v>
      </c>
      <c r="I55" s="298">
        <v>509.76666666666665</v>
      </c>
      <c r="J55" s="298">
        <v>538.66666666666674</v>
      </c>
      <c r="K55" s="298">
        <v>544.2833333333333</v>
      </c>
      <c r="L55" s="298">
        <v>553.11666666666679</v>
      </c>
      <c r="M55" s="285">
        <v>535.45000000000005</v>
      </c>
      <c r="N55" s="285">
        <v>521</v>
      </c>
      <c r="O55" s="300">
        <v>8157500</v>
      </c>
      <c r="P55" s="301">
        <v>-1.1661366045736787E-2</v>
      </c>
    </row>
    <row r="56" spans="1:16" ht="15">
      <c r="A56" s="263">
        <v>46</v>
      </c>
      <c r="B56" s="362" t="s">
        <v>856</v>
      </c>
      <c r="C56" s="468" t="s">
        <v>342</v>
      </c>
      <c r="D56" s="469">
        <v>44280</v>
      </c>
      <c r="E56" s="297">
        <v>1606.85</v>
      </c>
      <c r="F56" s="297">
        <v>1583.4166666666667</v>
      </c>
      <c r="G56" s="298">
        <v>1556.8333333333335</v>
      </c>
      <c r="H56" s="298">
        <v>1506.8166666666668</v>
      </c>
      <c r="I56" s="298">
        <v>1480.2333333333336</v>
      </c>
      <c r="J56" s="298">
        <v>1633.4333333333334</v>
      </c>
      <c r="K56" s="298">
        <v>1660.0166666666669</v>
      </c>
      <c r="L56" s="298">
        <v>1710.0333333333333</v>
      </c>
      <c r="M56" s="285">
        <v>1610</v>
      </c>
      <c r="N56" s="285">
        <v>1533.4</v>
      </c>
      <c r="O56" s="300">
        <v>796500</v>
      </c>
      <c r="P56" s="301">
        <v>4.8026315789473681E-2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44280</v>
      </c>
      <c r="E57" s="297">
        <v>3547.1</v>
      </c>
      <c r="F57" s="297">
        <v>3536.5333333333333</v>
      </c>
      <c r="G57" s="298">
        <v>3510.4166666666665</v>
      </c>
      <c r="H57" s="298">
        <v>3473.7333333333331</v>
      </c>
      <c r="I57" s="298">
        <v>3447.6166666666663</v>
      </c>
      <c r="J57" s="298">
        <v>3573.2166666666667</v>
      </c>
      <c r="K57" s="298">
        <v>3599.3333333333335</v>
      </c>
      <c r="L57" s="298">
        <v>3636.0166666666669</v>
      </c>
      <c r="M57" s="285">
        <v>3562.65</v>
      </c>
      <c r="N57" s="285">
        <v>3499.85</v>
      </c>
      <c r="O57" s="300">
        <v>2895200</v>
      </c>
      <c r="P57" s="301">
        <v>-1.3156997750357897E-2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44280</v>
      </c>
      <c r="E58" s="297">
        <v>316.25</v>
      </c>
      <c r="F58" s="297">
        <v>315.34999999999997</v>
      </c>
      <c r="G58" s="298">
        <v>313.19999999999993</v>
      </c>
      <c r="H58" s="298">
        <v>310.14999999999998</v>
      </c>
      <c r="I58" s="298">
        <v>307.99999999999994</v>
      </c>
      <c r="J58" s="298">
        <v>318.39999999999992</v>
      </c>
      <c r="K58" s="298">
        <v>320.5499999999999</v>
      </c>
      <c r="L58" s="298">
        <v>323.59999999999991</v>
      </c>
      <c r="M58" s="285">
        <v>317.5</v>
      </c>
      <c r="N58" s="285">
        <v>312.3</v>
      </c>
      <c r="O58" s="300">
        <v>26386800</v>
      </c>
      <c r="P58" s="301">
        <v>3.3742727860374917E-2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44280</v>
      </c>
      <c r="E59" s="297">
        <v>4523.7</v>
      </c>
      <c r="F59" s="297">
        <v>4514.5</v>
      </c>
      <c r="G59" s="298">
        <v>4484.2</v>
      </c>
      <c r="H59" s="298">
        <v>4444.7</v>
      </c>
      <c r="I59" s="298">
        <v>4414.3999999999996</v>
      </c>
      <c r="J59" s="298">
        <v>4554</v>
      </c>
      <c r="K59" s="298">
        <v>4584.2999999999993</v>
      </c>
      <c r="L59" s="298">
        <v>4623.8</v>
      </c>
      <c r="M59" s="285">
        <v>4544.8</v>
      </c>
      <c r="N59" s="285">
        <v>4475</v>
      </c>
      <c r="O59" s="300">
        <v>3693625</v>
      </c>
      <c r="P59" s="301">
        <v>2.4085758871022459E-3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44280</v>
      </c>
      <c r="E60" s="297">
        <v>2683.65</v>
      </c>
      <c r="F60" s="297">
        <v>2664.7333333333331</v>
      </c>
      <c r="G60" s="298">
        <v>2629.8666666666663</v>
      </c>
      <c r="H60" s="298">
        <v>2576.083333333333</v>
      </c>
      <c r="I60" s="298">
        <v>2541.2166666666662</v>
      </c>
      <c r="J60" s="298">
        <v>2718.5166666666664</v>
      </c>
      <c r="K60" s="298">
        <v>2753.3833333333332</v>
      </c>
      <c r="L60" s="298">
        <v>2807.1666666666665</v>
      </c>
      <c r="M60" s="285">
        <v>2699.6</v>
      </c>
      <c r="N60" s="285">
        <v>2610.9499999999998</v>
      </c>
      <c r="O60" s="300">
        <v>2406950</v>
      </c>
      <c r="P60" s="301">
        <v>-2.1206945630515228E-2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44280</v>
      </c>
      <c r="E61" s="297">
        <v>1371.75</v>
      </c>
      <c r="F61" s="297">
        <v>1369.2666666666667</v>
      </c>
      <c r="G61" s="298">
        <v>1358.6833333333334</v>
      </c>
      <c r="H61" s="298">
        <v>1345.6166666666668</v>
      </c>
      <c r="I61" s="298">
        <v>1335.0333333333335</v>
      </c>
      <c r="J61" s="298">
        <v>1382.3333333333333</v>
      </c>
      <c r="K61" s="298">
        <v>1392.9166666666667</v>
      </c>
      <c r="L61" s="298">
        <v>1405.9833333333331</v>
      </c>
      <c r="M61" s="285">
        <v>1379.85</v>
      </c>
      <c r="N61" s="285">
        <v>1356.2</v>
      </c>
      <c r="O61" s="300">
        <v>2120250</v>
      </c>
      <c r="P61" s="301">
        <v>-2.9211785444472425E-2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44280</v>
      </c>
      <c r="E62" s="297">
        <v>204</v>
      </c>
      <c r="F62" s="297">
        <v>204.7166666666667</v>
      </c>
      <c r="G62" s="298">
        <v>202.5833333333334</v>
      </c>
      <c r="H62" s="298">
        <v>201.16666666666671</v>
      </c>
      <c r="I62" s="298">
        <v>199.03333333333342</v>
      </c>
      <c r="J62" s="298">
        <v>206.13333333333338</v>
      </c>
      <c r="K62" s="298">
        <v>208.26666666666671</v>
      </c>
      <c r="L62" s="298">
        <v>209.68333333333337</v>
      </c>
      <c r="M62" s="285">
        <v>206.85</v>
      </c>
      <c r="N62" s="285">
        <v>203.3</v>
      </c>
      <c r="O62" s="300">
        <v>14583600</v>
      </c>
      <c r="P62" s="301">
        <v>1.6817269076305222E-2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44280</v>
      </c>
      <c r="E63" s="297">
        <v>86.9</v>
      </c>
      <c r="F63" s="297">
        <v>86.566666666666663</v>
      </c>
      <c r="G63" s="298">
        <v>85.533333333333331</v>
      </c>
      <c r="H63" s="298">
        <v>84.166666666666671</v>
      </c>
      <c r="I63" s="298">
        <v>83.13333333333334</v>
      </c>
      <c r="J63" s="298">
        <v>87.933333333333323</v>
      </c>
      <c r="K63" s="298">
        <v>88.966666666666654</v>
      </c>
      <c r="L63" s="298">
        <v>90.333333333333314</v>
      </c>
      <c r="M63" s="285">
        <v>87.6</v>
      </c>
      <c r="N63" s="285">
        <v>85.2</v>
      </c>
      <c r="O63" s="300">
        <v>91400000</v>
      </c>
      <c r="P63" s="301">
        <v>1.725097384529772E-2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44280</v>
      </c>
      <c r="E64" s="297">
        <v>146.1</v>
      </c>
      <c r="F64" s="297">
        <v>147.06666666666666</v>
      </c>
      <c r="G64" s="298">
        <v>144.58333333333331</v>
      </c>
      <c r="H64" s="298">
        <v>143.06666666666666</v>
      </c>
      <c r="I64" s="298">
        <v>140.58333333333331</v>
      </c>
      <c r="J64" s="298">
        <v>148.58333333333331</v>
      </c>
      <c r="K64" s="298">
        <v>151.06666666666666</v>
      </c>
      <c r="L64" s="298">
        <v>152.58333333333331</v>
      </c>
      <c r="M64" s="285">
        <v>149.55000000000001</v>
      </c>
      <c r="N64" s="285">
        <v>145.55000000000001</v>
      </c>
      <c r="O64" s="300">
        <v>32079900</v>
      </c>
      <c r="P64" s="301">
        <v>-1.9574944071588368E-2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44280</v>
      </c>
      <c r="E65" s="297">
        <v>489.05</v>
      </c>
      <c r="F65" s="297">
        <v>486.8</v>
      </c>
      <c r="G65" s="298">
        <v>479.35</v>
      </c>
      <c r="H65" s="298">
        <v>469.65000000000003</v>
      </c>
      <c r="I65" s="298">
        <v>462.20000000000005</v>
      </c>
      <c r="J65" s="298">
        <v>496.5</v>
      </c>
      <c r="K65" s="298">
        <v>503.94999999999993</v>
      </c>
      <c r="L65" s="298">
        <v>513.65</v>
      </c>
      <c r="M65" s="285">
        <v>494.25</v>
      </c>
      <c r="N65" s="285">
        <v>477.1</v>
      </c>
      <c r="O65" s="300">
        <v>6782700</v>
      </c>
      <c r="P65" s="301">
        <v>-6.0667340748230538E-3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44280</v>
      </c>
      <c r="E66" s="297">
        <v>28</v>
      </c>
      <c r="F66" s="297">
        <v>27.933333333333334</v>
      </c>
      <c r="G66" s="298">
        <v>27.466666666666669</v>
      </c>
      <c r="H66" s="298">
        <v>26.933333333333334</v>
      </c>
      <c r="I66" s="298">
        <v>26.466666666666669</v>
      </c>
      <c r="J66" s="298">
        <v>28.466666666666669</v>
      </c>
      <c r="K66" s="298">
        <v>28.93333333333333</v>
      </c>
      <c r="L66" s="298">
        <v>29.466666666666669</v>
      </c>
      <c r="M66" s="285">
        <v>28.4</v>
      </c>
      <c r="N66" s="285">
        <v>27.4</v>
      </c>
      <c r="O66" s="300">
        <v>146025000</v>
      </c>
      <c r="P66" s="301">
        <v>2.9361767887498068E-3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44280</v>
      </c>
      <c r="E67" s="425">
        <v>696.65</v>
      </c>
      <c r="F67" s="425">
        <v>692.4</v>
      </c>
      <c r="G67" s="426">
        <v>686.8</v>
      </c>
      <c r="H67" s="426">
        <v>676.94999999999993</v>
      </c>
      <c r="I67" s="426">
        <v>671.34999999999991</v>
      </c>
      <c r="J67" s="426">
        <v>702.25</v>
      </c>
      <c r="K67" s="426">
        <v>707.85000000000014</v>
      </c>
      <c r="L67" s="426">
        <v>717.7</v>
      </c>
      <c r="M67" s="427">
        <v>698</v>
      </c>
      <c r="N67" s="427">
        <v>682.55</v>
      </c>
      <c r="O67" s="428">
        <v>5956000</v>
      </c>
      <c r="P67" s="429">
        <v>1.7945650316185266E-2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44280</v>
      </c>
      <c r="E68" s="297">
        <v>1463.75</v>
      </c>
      <c r="F68" s="297">
        <v>1477.0166666666667</v>
      </c>
      <c r="G68" s="298">
        <v>1436.7333333333333</v>
      </c>
      <c r="H68" s="298">
        <v>1409.7166666666667</v>
      </c>
      <c r="I68" s="298">
        <v>1369.4333333333334</v>
      </c>
      <c r="J68" s="298">
        <v>1504.0333333333333</v>
      </c>
      <c r="K68" s="298">
        <v>1544.3166666666666</v>
      </c>
      <c r="L68" s="298">
        <v>1571.3333333333333</v>
      </c>
      <c r="M68" s="285">
        <v>1517.3</v>
      </c>
      <c r="N68" s="285">
        <v>1450</v>
      </c>
      <c r="O68" s="300">
        <v>2374450</v>
      </c>
      <c r="P68" s="301">
        <v>-3.0262808601008759E-2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44280</v>
      </c>
      <c r="E69" s="297">
        <v>352.25</v>
      </c>
      <c r="F69" s="297">
        <v>349.68333333333334</v>
      </c>
      <c r="G69" s="298">
        <v>344.36666666666667</v>
      </c>
      <c r="H69" s="298">
        <v>336.48333333333335</v>
      </c>
      <c r="I69" s="298">
        <v>331.16666666666669</v>
      </c>
      <c r="J69" s="298">
        <v>357.56666666666666</v>
      </c>
      <c r="K69" s="298">
        <v>362.88333333333338</v>
      </c>
      <c r="L69" s="298">
        <v>370.76666666666665</v>
      </c>
      <c r="M69" s="285">
        <v>355</v>
      </c>
      <c r="N69" s="285">
        <v>341.8</v>
      </c>
      <c r="O69" s="300">
        <v>5967500</v>
      </c>
      <c r="P69" s="301">
        <v>5.5083584543710602E-2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44280</v>
      </c>
      <c r="E70" s="297">
        <v>1392.5</v>
      </c>
      <c r="F70" s="297">
        <v>1384.4833333333336</v>
      </c>
      <c r="G70" s="298">
        <v>1373.4166666666672</v>
      </c>
      <c r="H70" s="298">
        <v>1354.3333333333337</v>
      </c>
      <c r="I70" s="298">
        <v>1343.2666666666673</v>
      </c>
      <c r="J70" s="298">
        <v>1403.5666666666671</v>
      </c>
      <c r="K70" s="298">
        <v>1414.6333333333337</v>
      </c>
      <c r="L70" s="298">
        <v>1433.7166666666669</v>
      </c>
      <c r="M70" s="285">
        <v>1395.55</v>
      </c>
      <c r="N70" s="285">
        <v>1365.4</v>
      </c>
      <c r="O70" s="300">
        <v>17367900</v>
      </c>
      <c r="P70" s="301">
        <v>4.7263134754891188E-3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44280</v>
      </c>
      <c r="E71" s="297">
        <v>537.85</v>
      </c>
      <c r="F71" s="297">
        <v>539.69999999999993</v>
      </c>
      <c r="G71" s="298">
        <v>532.14999999999986</v>
      </c>
      <c r="H71" s="298">
        <v>526.44999999999993</v>
      </c>
      <c r="I71" s="298">
        <v>518.89999999999986</v>
      </c>
      <c r="J71" s="298">
        <v>545.39999999999986</v>
      </c>
      <c r="K71" s="298">
        <v>552.94999999999982</v>
      </c>
      <c r="L71" s="298">
        <v>558.64999999999986</v>
      </c>
      <c r="M71" s="285">
        <v>547.25</v>
      </c>
      <c r="N71" s="285">
        <v>534</v>
      </c>
      <c r="O71" s="300">
        <v>1070000</v>
      </c>
      <c r="P71" s="301">
        <v>5.5487053020961775E-2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44280</v>
      </c>
      <c r="E72" s="297">
        <v>1125.8</v>
      </c>
      <c r="F72" s="297">
        <v>1120.8</v>
      </c>
      <c r="G72" s="298">
        <v>1109.9499999999998</v>
      </c>
      <c r="H72" s="298">
        <v>1094.0999999999999</v>
      </c>
      <c r="I72" s="298">
        <v>1083.2499999999998</v>
      </c>
      <c r="J72" s="298">
        <v>1136.6499999999999</v>
      </c>
      <c r="K72" s="298">
        <v>1147.4999999999998</v>
      </c>
      <c r="L72" s="298">
        <v>1163.3499999999999</v>
      </c>
      <c r="M72" s="285">
        <v>1131.6500000000001</v>
      </c>
      <c r="N72" s="285">
        <v>1104.95</v>
      </c>
      <c r="O72" s="300">
        <v>4593000</v>
      </c>
      <c r="P72" s="301">
        <v>-2.7112899809362424E-2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44280</v>
      </c>
      <c r="E73" s="297">
        <v>992.05</v>
      </c>
      <c r="F73" s="297">
        <v>991.48333333333323</v>
      </c>
      <c r="G73" s="298">
        <v>982.56666666666649</v>
      </c>
      <c r="H73" s="298">
        <v>973.08333333333326</v>
      </c>
      <c r="I73" s="298">
        <v>964.16666666666652</v>
      </c>
      <c r="J73" s="298">
        <v>1000.9666666666665</v>
      </c>
      <c r="K73" s="298">
        <v>1009.8833333333332</v>
      </c>
      <c r="L73" s="298">
        <v>1019.3666666666664</v>
      </c>
      <c r="M73" s="285">
        <v>1000.4</v>
      </c>
      <c r="N73" s="285">
        <v>982</v>
      </c>
      <c r="O73" s="300">
        <v>19982200</v>
      </c>
      <c r="P73" s="301">
        <v>-3.5542942090681803E-2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44280</v>
      </c>
      <c r="E74" s="297">
        <v>2605.4</v>
      </c>
      <c r="F74" s="297">
        <v>2603.8000000000002</v>
      </c>
      <c r="G74" s="298">
        <v>2589.6500000000005</v>
      </c>
      <c r="H74" s="298">
        <v>2573.9000000000005</v>
      </c>
      <c r="I74" s="298">
        <v>2559.7500000000009</v>
      </c>
      <c r="J74" s="298">
        <v>2619.5500000000002</v>
      </c>
      <c r="K74" s="298">
        <v>2633.7</v>
      </c>
      <c r="L74" s="298">
        <v>2649.45</v>
      </c>
      <c r="M74" s="285">
        <v>2617.9499999999998</v>
      </c>
      <c r="N74" s="285">
        <v>2588.0500000000002</v>
      </c>
      <c r="O74" s="300">
        <v>17016900</v>
      </c>
      <c r="P74" s="301">
        <v>-2.7750162832950533E-2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44280</v>
      </c>
      <c r="E75" s="297">
        <v>3134.9</v>
      </c>
      <c r="F75" s="297">
        <v>3149.7833333333333</v>
      </c>
      <c r="G75" s="298">
        <v>3108.5166666666664</v>
      </c>
      <c r="H75" s="298">
        <v>3082.1333333333332</v>
      </c>
      <c r="I75" s="298">
        <v>3040.8666666666663</v>
      </c>
      <c r="J75" s="298">
        <v>3176.1666666666665</v>
      </c>
      <c r="K75" s="298">
        <v>3217.4333333333338</v>
      </c>
      <c r="L75" s="298">
        <v>3243.8166666666666</v>
      </c>
      <c r="M75" s="285">
        <v>3191.05</v>
      </c>
      <c r="N75" s="285">
        <v>3123.4</v>
      </c>
      <c r="O75" s="300">
        <v>542400</v>
      </c>
      <c r="P75" s="301">
        <v>5.9347181008902079E-3</v>
      </c>
    </row>
    <row r="76" spans="1:16" ht="15">
      <c r="A76" s="263">
        <v>66</v>
      </c>
      <c r="B76" s="362" t="s">
        <v>53</v>
      </c>
      <c r="C76" t="s">
        <v>109</v>
      </c>
      <c r="D76" s="469">
        <v>44280</v>
      </c>
      <c r="E76" s="425">
        <v>1561.6</v>
      </c>
      <c r="F76" s="425">
        <v>1566.0833333333333</v>
      </c>
      <c r="G76" s="426">
        <v>1552.6666666666665</v>
      </c>
      <c r="H76" s="426">
        <v>1543.7333333333333</v>
      </c>
      <c r="I76" s="426">
        <v>1530.3166666666666</v>
      </c>
      <c r="J76" s="426">
        <v>1575.0166666666664</v>
      </c>
      <c r="K76" s="426">
        <v>1588.4333333333329</v>
      </c>
      <c r="L76" s="426">
        <v>1597.3666666666663</v>
      </c>
      <c r="M76" s="427">
        <v>1579.5</v>
      </c>
      <c r="N76" s="427">
        <v>1557.15</v>
      </c>
      <c r="O76" s="428">
        <v>25637150</v>
      </c>
      <c r="P76" s="429">
        <v>-2.4015912897822445E-2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44280</v>
      </c>
      <c r="E77" s="297">
        <v>733.7</v>
      </c>
      <c r="F77" s="297">
        <v>736.43333333333339</v>
      </c>
      <c r="G77" s="298">
        <v>724.31666666666683</v>
      </c>
      <c r="H77" s="298">
        <v>714.93333333333339</v>
      </c>
      <c r="I77" s="298">
        <v>702.81666666666683</v>
      </c>
      <c r="J77" s="298">
        <v>745.81666666666683</v>
      </c>
      <c r="K77" s="298">
        <v>757.93333333333339</v>
      </c>
      <c r="L77" s="298">
        <v>767.31666666666683</v>
      </c>
      <c r="M77" s="285">
        <v>748.55</v>
      </c>
      <c r="N77" s="285">
        <v>727.05</v>
      </c>
      <c r="O77" s="300">
        <v>7896900</v>
      </c>
      <c r="P77" s="301">
        <v>-1.6687526074259491E-3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44280</v>
      </c>
      <c r="E78" s="297">
        <v>3421.15</v>
      </c>
      <c r="F78" s="297">
        <v>3435.0499999999997</v>
      </c>
      <c r="G78" s="298">
        <v>3393.1999999999994</v>
      </c>
      <c r="H78" s="298">
        <v>3365.2499999999995</v>
      </c>
      <c r="I78" s="298">
        <v>3323.3999999999992</v>
      </c>
      <c r="J78" s="298">
        <v>3462.9999999999995</v>
      </c>
      <c r="K78" s="298">
        <v>3504.85</v>
      </c>
      <c r="L78" s="298">
        <v>3532.7999999999997</v>
      </c>
      <c r="M78" s="285">
        <v>3476.9</v>
      </c>
      <c r="N78" s="285">
        <v>3407.1</v>
      </c>
      <c r="O78" s="300">
        <v>4283700</v>
      </c>
      <c r="P78" s="301">
        <v>-5.0170719810466169E-3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44280</v>
      </c>
      <c r="E79" s="297">
        <v>342.15</v>
      </c>
      <c r="F79" s="297">
        <v>339.48333333333329</v>
      </c>
      <c r="G79" s="298">
        <v>335.01666666666659</v>
      </c>
      <c r="H79" s="298">
        <v>327.88333333333333</v>
      </c>
      <c r="I79" s="298">
        <v>323.41666666666663</v>
      </c>
      <c r="J79" s="298">
        <v>346.61666666666656</v>
      </c>
      <c r="K79" s="298">
        <v>351.08333333333326</v>
      </c>
      <c r="L79" s="298">
        <v>358.21666666666653</v>
      </c>
      <c r="M79" s="285">
        <v>343.95</v>
      </c>
      <c r="N79" s="285">
        <v>332.35</v>
      </c>
      <c r="O79" s="300">
        <v>29824800</v>
      </c>
      <c r="P79" s="301">
        <v>4.9477984566500224E-2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44280</v>
      </c>
      <c r="E80" s="297">
        <v>241.25</v>
      </c>
      <c r="F80" s="297">
        <v>243.56666666666669</v>
      </c>
      <c r="G80" s="298">
        <v>236.43333333333339</v>
      </c>
      <c r="H80" s="298">
        <v>231.6166666666667</v>
      </c>
      <c r="I80" s="298">
        <v>224.48333333333341</v>
      </c>
      <c r="J80" s="298">
        <v>248.38333333333338</v>
      </c>
      <c r="K80" s="298">
        <v>255.51666666666665</v>
      </c>
      <c r="L80" s="298">
        <v>260.33333333333337</v>
      </c>
      <c r="M80" s="285">
        <v>250.7</v>
      </c>
      <c r="N80" s="285">
        <v>238.75</v>
      </c>
      <c r="O80" s="300">
        <v>34757100</v>
      </c>
      <c r="P80" s="301">
        <v>-1.3260769584546988E-2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44280</v>
      </c>
      <c r="E81" s="297">
        <v>2232.85</v>
      </c>
      <c r="F81" s="297">
        <v>2223.1</v>
      </c>
      <c r="G81" s="298">
        <v>2204.7999999999997</v>
      </c>
      <c r="H81" s="298">
        <v>2176.75</v>
      </c>
      <c r="I81" s="298">
        <v>2158.4499999999998</v>
      </c>
      <c r="J81" s="298">
        <v>2251.1499999999996</v>
      </c>
      <c r="K81" s="298">
        <v>2269.4499999999998</v>
      </c>
      <c r="L81" s="298">
        <v>2297.4999999999995</v>
      </c>
      <c r="M81" s="285">
        <v>2241.4</v>
      </c>
      <c r="N81" s="285">
        <v>2195.0500000000002</v>
      </c>
      <c r="O81" s="300">
        <v>7851000</v>
      </c>
      <c r="P81" s="301">
        <v>-6.7388902747585619E-2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44280</v>
      </c>
      <c r="E82" s="297">
        <v>231</v>
      </c>
      <c r="F82" s="297">
        <v>230.93333333333331</v>
      </c>
      <c r="G82" s="298">
        <v>226.96666666666661</v>
      </c>
      <c r="H82" s="298">
        <v>222.93333333333331</v>
      </c>
      <c r="I82" s="298">
        <v>218.96666666666661</v>
      </c>
      <c r="J82" s="298">
        <v>234.96666666666661</v>
      </c>
      <c r="K82" s="298">
        <v>238.93333333333331</v>
      </c>
      <c r="L82" s="298">
        <v>242.96666666666661</v>
      </c>
      <c r="M82" s="285">
        <v>234.9</v>
      </c>
      <c r="N82" s="285">
        <v>226.9</v>
      </c>
      <c r="O82" s="300">
        <v>32965400</v>
      </c>
      <c r="P82" s="301">
        <v>-1.9094179503735816E-2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44280</v>
      </c>
      <c r="E83" s="297">
        <v>628.1</v>
      </c>
      <c r="F83" s="297">
        <v>627.88333333333333</v>
      </c>
      <c r="G83" s="298">
        <v>623.4666666666667</v>
      </c>
      <c r="H83" s="298">
        <v>618.83333333333337</v>
      </c>
      <c r="I83" s="298">
        <v>614.41666666666674</v>
      </c>
      <c r="J83" s="298">
        <v>632.51666666666665</v>
      </c>
      <c r="K83" s="298">
        <v>636.93333333333339</v>
      </c>
      <c r="L83" s="298">
        <v>641.56666666666661</v>
      </c>
      <c r="M83" s="285">
        <v>632.29999999999995</v>
      </c>
      <c r="N83" s="285">
        <v>623.25</v>
      </c>
      <c r="O83" s="300">
        <v>98674125</v>
      </c>
      <c r="P83" s="301">
        <v>3.0189945071072161E-3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44280</v>
      </c>
      <c r="E84" s="297">
        <v>1473.3</v>
      </c>
      <c r="F84" s="297">
        <v>1470.1333333333332</v>
      </c>
      <c r="G84" s="298">
        <v>1454.8166666666664</v>
      </c>
      <c r="H84" s="298">
        <v>1436.3333333333333</v>
      </c>
      <c r="I84" s="298">
        <v>1421.0166666666664</v>
      </c>
      <c r="J84" s="298">
        <v>1488.6166666666663</v>
      </c>
      <c r="K84" s="298">
        <v>1503.9333333333329</v>
      </c>
      <c r="L84" s="298">
        <v>1522.4166666666663</v>
      </c>
      <c r="M84" s="285">
        <v>1485.45</v>
      </c>
      <c r="N84" s="285">
        <v>1451.65</v>
      </c>
      <c r="O84" s="300">
        <v>960925</v>
      </c>
      <c r="P84" s="301">
        <v>-8.3333333333333332E-3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44280</v>
      </c>
      <c r="E85" s="297">
        <v>486.45</v>
      </c>
      <c r="F85" s="297">
        <v>487.2833333333333</v>
      </c>
      <c r="G85" s="298">
        <v>482.81666666666661</v>
      </c>
      <c r="H85" s="298">
        <v>479.18333333333328</v>
      </c>
      <c r="I85" s="298">
        <v>474.71666666666658</v>
      </c>
      <c r="J85" s="298">
        <v>490.91666666666663</v>
      </c>
      <c r="K85" s="298">
        <v>495.38333333333333</v>
      </c>
      <c r="L85" s="298">
        <v>499.01666666666665</v>
      </c>
      <c r="M85" s="285">
        <v>491.75</v>
      </c>
      <c r="N85" s="285">
        <v>483.65</v>
      </c>
      <c r="O85" s="300">
        <v>7119000</v>
      </c>
      <c r="P85" s="301">
        <v>-2.6860775066639326E-2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44280</v>
      </c>
      <c r="E86" s="297">
        <v>10.4</v>
      </c>
      <c r="F86" s="297">
        <v>10.316666666666668</v>
      </c>
      <c r="G86" s="298">
        <v>10.233333333333336</v>
      </c>
      <c r="H86" s="298">
        <v>10.066666666666668</v>
      </c>
      <c r="I86" s="298">
        <v>9.9833333333333361</v>
      </c>
      <c r="J86" s="298">
        <v>10.483333333333336</v>
      </c>
      <c r="K86" s="298">
        <v>10.566666666666668</v>
      </c>
      <c r="L86" s="298">
        <v>10.733333333333336</v>
      </c>
      <c r="M86" s="285">
        <v>10.4</v>
      </c>
      <c r="N86" s="285">
        <v>10.15</v>
      </c>
      <c r="O86" s="300">
        <v>918890000</v>
      </c>
      <c r="P86" s="301">
        <v>1.1325115562403698E-2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44280</v>
      </c>
      <c r="E87" s="297">
        <v>66.8</v>
      </c>
      <c r="F87" s="297">
        <v>66.75</v>
      </c>
      <c r="G87" s="298">
        <v>66.2</v>
      </c>
      <c r="H87" s="298">
        <v>65.600000000000009</v>
      </c>
      <c r="I87" s="298">
        <v>65.050000000000011</v>
      </c>
      <c r="J87" s="298">
        <v>67.349999999999994</v>
      </c>
      <c r="K87" s="298">
        <v>67.900000000000006</v>
      </c>
      <c r="L87" s="298">
        <v>68.499999999999986</v>
      </c>
      <c r="M87" s="285">
        <v>67.3</v>
      </c>
      <c r="N87" s="285">
        <v>66.150000000000006</v>
      </c>
      <c r="O87" s="300">
        <v>178296000</v>
      </c>
      <c r="P87" s="301">
        <v>7.1911559514865296E-3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44280</v>
      </c>
      <c r="E88" s="297">
        <v>513.6</v>
      </c>
      <c r="F88" s="297">
        <v>516.88333333333333</v>
      </c>
      <c r="G88" s="298">
        <v>507.26666666666665</v>
      </c>
      <c r="H88" s="298">
        <v>500.93333333333334</v>
      </c>
      <c r="I88" s="298">
        <v>491.31666666666666</v>
      </c>
      <c r="J88" s="298">
        <v>523.2166666666667</v>
      </c>
      <c r="K88" s="298">
        <v>532.83333333333326</v>
      </c>
      <c r="L88" s="298">
        <v>539.16666666666663</v>
      </c>
      <c r="M88" s="285">
        <v>526.5</v>
      </c>
      <c r="N88" s="285">
        <v>510.55</v>
      </c>
      <c r="O88" s="300">
        <v>5912500</v>
      </c>
      <c r="P88" s="301">
        <v>2.4785510009532889E-2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44280</v>
      </c>
      <c r="E89" s="297">
        <v>1690.35</v>
      </c>
      <c r="F89" s="297">
        <v>1695.1999999999998</v>
      </c>
      <c r="G89" s="298">
        <v>1681.0999999999997</v>
      </c>
      <c r="H89" s="298">
        <v>1671.85</v>
      </c>
      <c r="I89" s="298">
        <v>1657.7499999999998</v>
      </c>
      <c r="J89" s="298">
        <v>1704.4499999999996</v>
      </c>
      <c r="K89" s="298">
        <v>1718.55</v>
      </c>
      <c r="L89" s="298">
        <v>1727.7999999999995</v>
      </c>
      <c r="M89" s="285">
        <v>1709.3</v>
      </c>
      <c r="N89" s="285">
        <v>1685.95</v>
      </c>
      <c r="O89" s="300">
        <v>3168000</v>
      </c>
      <c r="P89" s="301">
        <v>-1.0154663333854085E-2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44280</v>
      </c>
      <c r="E90" s="297">
        <v>1045.3</v>
      </c>
      <c r="F90" s="297">
        <v>1049.75</v>
      </c>
      <c r="G90" s="298">
        <v>1033.5</v>
      </c>
      <c r="H90" s="298">
        <v>1021.7</v>
      </c>
      <c r="I90" s="298">
        <v>1005.45</v>
      </c>
      <c r="J90" s="298">
        <v>1061.55</v>
      </c>
      <c r="K90" s="298">
        <v>1077.8</v>
      </c>
      <c r="L90" s="298">
        <v>1089.5999999999999</v>
      </c>
      <c r="M90" s="285">
        <v>1066</v>
      </c>
      <c r="N90" s="285">
        <v>1037.95</v>
      </c>
      <c r="O90" s="300">
        <v>24662700</v>
      </c>
      <c r="P90" s="301">
        <v>9.3186003683241245E-3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44280</v>
      </c>
      <c r="E91" s="297">
        <v>255.6</v>
      </c>
      <c r="F91" s="297">
        <v>253.75</v>
      </c>
      <c r="G91" s="298">
        <v>250.95</v>
      </c>
      <c r="H91" s="298">
        <v>246.29999999999998</v>
      </c>
      <c r="I91" s="298">
        <v>243.49999999999997</v>
      </c>
      <c r="J91" s="298">
        <v>258.39999999999998</v>
      </c>
      <c r="K91" s="298">
        <v>261.20000000000005</v>
      </c>
      <c r="L91" s="298">
        <v>265.85000000000002</v>
      </c>
      <c r="M91" s="285">
        <v>256.55</v>
      </c>
      <c r="N91" s="285">
        <v>249.1</v>
      </c>
      <c r="O91" s="300">
        <v>11384800</v>
      </c>
      <c r="P91" s="301">
        <v>-1.2387660918144279E-2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44280</v>
      </c>
      <c r="E92" s="425">
        <v>1373</v>
      </c>
      <c r="F92" s="425">
        <v>1370.6166666666668</v>
      </c>
      <c r="G92" s="426">
        <v>1360.7833333333335</v>
      </c>
      <c r="H92" s="426">
        <v>1348.5666666666668</v>
      </c>
      <c r="I92" s="426">
        <v>1338.7333333333336</v>
      </c>
      <c r="J92" s="426">
        <v>1382.8333333333335</v>
      </c>
      <c r="K92" s="426">
        <v>1392.6666666666665</v>
      </c>
      <c r="L92" s="426">
        <v>1404.8833333333334</v>
      </c>
      <c r="M92" s="427">
        <v>1380.45</v>
      </c>
      <c r="N92" s="427">
        <v>1358.4</v>
      </c>
      <c r="O92" s="428">
        <v>31173600</v>
      </c>
      <c r="P92" s="429">
        <v>-2.9476594313893975E-2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44280</v>
      </c>
      <c r="E93" s="297">
        <v>99.3</v>
      </c>
      <c r="F93" s="297">
        <v>100</v>
      </c>
      <c r="G93" s="298">
        <v>98.2</v>
      </c>
      <c r="H93" s="298">
        <v>97.100000000000009</v>
      </c>
      <c r="I93" s="298">
        <v>95.300000000000011</v>
      </c>
      <c r="J93" s="298">
        <v>101.1</v>
      </c>
      <c r="K93" s="298">
        <v>102.9</v>
      </c>
      <c r="L93" s="298">
        <v>103.99999999999999</v>
      </c>
      <c r="M93" s="285">
        <v>101.8</v>
      </c>
      <c r="N93" s="285">
        <v>98.9</v>
      </c>
      <c r="O93" s="300">
        <v>76778000</v>
      </c>
      <c r="P93" s="301">
        <v>1.1214793254002226E-2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44280</v>
      </c>
      <c r="E94" s="297">
        <v>2026.8</v>
      </c>
      <c r="F94" s="297">
        <v>2030.5833333333333</v>
      </c>
      <c r="G94" s="298">
        <v>2009.1166666666663</v>
      </c>
      <c r="H94" s="298">
        <v>1991.4333333333332</v>
      </c>
      <c r="I94" s="298">
        <v>1969.9666666666662</v>
      </c>
      <c r="J94" s="298">
        <v>2048.2666666666664</v>
      </c>
      <c r="K94" s="298">
        <v>2069.7333333333331</v>
      </c>
      <c r="L94" s="298">
        <v>2087.4166666666665</v>
      </c>
      <c r="M94" s="285">
        <v>2052.0500000000002</v>
      </c>
      <c r="N94" s="285">
        <v>2012.9</v>
      </c>
      <c r="O94" s="300">
        <v>1797900</v>
      </c>
      <c r="P94" s="301">
        <v>-1.6708140774973339E-2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44280</v>
      </c>
      <c r="E95" s="297">
        <v>207.65</v>
      </c>
      <c r="F95" s="297">
        <v>208.18333333333331</v>
      </c>
      <c r="G95" s="298">
        <v>206.46666666666661</v>
      </c>
      <c r="H95" s="298">
        <v>205.2833333333333</v>
      </c>
      <c r="I95" s="298">
        <v>203.56666666666661</v>
      </c>
      <c r="J95" s="298">
        <v>209.36666666666662</v>
      </c>
      <c r="K95" s="298">
        <v>211.08333333333331</v>
      </c>
      <c r="L95" s="298">
        <v>212.26666666666662</v>
      </c>
      <c r="M95" s="285">
        <v>209.9</v>
      </c>
      <c r="N95" s="285">
        <v>207</v>
      </c>
      <c r="O95" s="300">
        <v>151984000</v>
      </c>
      <c r="P95" s="301">
        <v>2.4836008976350767E-2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44280</v>
      </c>
      <c r="E96" s="297">
        <v>322.2</v>
      </c>
      <c r="F96" s="297">
        <v>319.40000000000003</v>
      </c>
      <c r="G96" s="298">
        <v>314.80000000000007</v>
      </c>
      <c r="H96" s="298">
        <v>307.40000000000003</v>
      </c>
      <c r="I96" s="298">
        <v>302.80000000000007</v>
      </c>
      <c r="J96" s="298">
        <v>326.80000000000007</v>
      </c>
      <c r="K96" s="298">
        <v>331.40000000000009</v>
      </c>
      <c r="L96" s="298">
        <v>338.80000000000007</v>
      </c>
      <c r="M96" s="285">
        <v>324</v>
      </c>
      <c r="N96" s="285">
        <v>312</v>
      </c>
      <c r="O96" s="300">
        <v>26830000</v>
      </c>
      <c r="P96" s="301">
        <v>3.7285607755406411E-4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44280</v>
      </c>
      <c r="E97" s="297">
        <v>416.1</v>
      </c>
      <c r="F97" s="297">
        <v>412.66666666666669</v>
      </c>
      <c r="G97" s="298">
        <v>407.93333333333339</v>
      </c>
      <c r="H97" s="298">
        <v>399.76666666666671</v>
      </c>
      <c r="I97" s="298">
        <v>395.03333333333342</v>
      </c>
      <c r="J97" s="298">
        <v>420.83333333333337</v>
      </c>
      <c r="K97" s="298">
        <v>425.56666666666661</v>
      </c>
      <c r="L97" s="298">
        <v>433.73333333333335</v>
      </c>
      <c r="M97" s="285">
        <v>417.4</v>
      </c>
      <c r="N97" s="285">
        <v>404.5</v>
      </c>
      <c r="O97" s="300">
        <v>33385500</v>
      </c>
      <c r="P97" s="301">
        <v>2.2661483748242495E-2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44280</v>
      </c>
      <c r="E98" s="297">
        <v>3018.25</v>
      </c>
      <c r="F98" s="297">
        <v>3024.8166666666671</v>
      </c>
      <c r="G98" s="298">
        <v>2982.9333333333343</v>
      </c>
      <c r="H98" s="298">
        <v>2947.6166666666672</v>
      </c>
      <c r="I98" s="298">
        <v>2905.7333333333345</v>
      </c>
      <c r="J98" s="298">
        <v>3060.1333333333341</v>
      </c>
      <c r="K98" s="298">
        <v>3102.0166666666664</v>
      </c>
      <c r="L98" s="298">
        <v>3137.3333333333339</v>
      </c>
      <c r="M98" s="285">
        <v>3066.7</v>
      </c>
      <c r="N98" s="285">
        <v>2989.5</v>
      </c>
      <c r="O98" s="300">
        <v>1276500</v>
      </c>
      <c r="P98" s="301">
        <v>1.5311195068602108E-2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44280</v>
      </c>
      <c r="E99" s="297">
        <v>1962.45</v>
      </c>
      <c r="F99" s="297">
        <v>1971.1833333333334</v>
      </c>
      <c r="G99" s="298">
        <v>1947.5666666666668</v>
      </c>
      <c r="H99" s="298">
        <v>1932.6833333333334</v>
      </c>
      <c r="I99" s="298">
        <v>1909.0666666666668</v>
      </c>
      <c r="J99" s="298">
        <v>1986.0666666666668</v>
      </c>
      <c r="K99" s="298">
        <v>2009.6833333333336</v>
      </c>
      <c r="L99" s="298">
        <v>2024.5666666666668</v>
      </c>
      <c r="M99" s="285">
        <v>1994.8</v>
      </c>
      <c r="N99" s="285">
        <v>1956.3</v>
      </c>
      <c r="O99" s="300">
        <v>14039200</v>
      </c>
      <c r="P99" s="301">
        <v>-8.4190303989151311E-3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44280</v>
      </c>
      <c r="E100" s="297">
        <v>106.6</v>
      </c>
      <c r="F100" s="297">
        <v>106.33333333333333</v>
      </c>
      <c r="G100" s="298">
        <v>105.36666666666666</v>
      </c>
      <c r="H100" s="298">
        <v>104.13333333333333</v>
      </c>
      <c r="I100" s="298">
        <v>103.16666666666666</v>
      </c>
      <c r="J100" s="298">
        <v>107.56666666666666</v>
      </c>
      <c r="K100" s="298">
        <v>108.53333333333333</v>
      </c>
      <c r="L100" s="298">
        <v>109.76666666666667</v>
      </c>
      <c r="M100" s="285">
        <v>107.3</v>
      </c>
      <c r="N100" s="285">
        <v>105.1</v>
      </c>
      <c r="O100" s="300">
        <v>32367348</v>
      </c>
      <c r="P100" s="301">
        <v>-9.2870800327779293E-3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44280</v>
      </c>
      <c r="E101" s="297">
        <v>2344.25</v>
      </c>
      <c r="F101" s="297">
        <v>2342.3333333333335</v>
      </c>
      <c r="G101" s="298">
        <v>2319.916666666667</v>
      </c>
      <c r="H101" s="298">
        <v>2295.5833333333335</v>
      </c>
      <c r="I101" s="298">
        <v>2273.166666666667</v>
      </c>
      <c r="J101" s="298">
        <v>2366.666666666667</v>
      </c>
      <c r="K101" s="298">
        <v>2389.0833333333339</v>
      </c>
      <c r="L101" s="298">
        <v>2413.416666666667</v>
      </c>
      <c r="M101" s="285">
        <v>2364.75</v>
      </c>
      <c r="N101" s="285">
        <v>2318</v>
      </c>
      <c r="O101" s="300">
        <v>136000</v>
      </c>
      <c r="P101" s="301">
        <v>-1.834862385321101E-3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44280</v>
      </c>
      <c r="E102" s="297">
        <v>434.75</v>
      </c>
      <c r="F102" s="297">
        <v>434.41666666666669</v>
      </c>
      <c r="G102" s="298">
        <v>431.23333333333335</v>
      </c>
      <c r="H102" s="298">
        <v>427.71666666666664</v>
      </c>
      <c r="I102" s="298">
        <v>424.5333333333333</v>
      </c>
      <c r="J102" s="298">
        <v>437.93333333333339</v>
      </c>
      <c r="K102" s="298">
        <v>441.11666666666667</v>
      </c>
      <c r="L102" s="298">
        <v>444.63333333333344</v>
      </c>
      <c r="M102" s="285">
        <v>437.6</v>
      </c>
      <c r="N102" s="285">
        <v>430.9</v>
      </c>
      <c r="O102" s="300">
        <v>10272000</v>
      </c>
      <c r="P102" s="301">
        <v>-1.6280406052480368E-2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44280</v>
      </c>
      <c r="E103" s="297">
        <v>1528.35</v>
      </c>
      <c r="F103" s="297">
        <v>1526.5666666666666</v>
      </c>
      <c r="G103" s="298">
        <v>1514.7333333333331</v>
      </c>
      <c r="H103" s="298">
        <v>1501.1166666666666</v>
      </c>
      <c r="I103" s="298">
        <v>1489.2833333333331</v>
      </c>
      <c r="J103" s="298">
        <v>1540.1833333333332</v>
      </c>
      <c r="K103" s="298">
        <v>1552.0166666666667</v>
      </c>
      <c r="L103" s="298">
        <v>1565.6333333333332</v>
      </c>
      <c r="M103" s="285">
        <v>1538.4</v>
      </c>
      <c r="N103" s="285">
        <v>1512.95</v>
      </c>
      <c r="O103" s="300">
        <v>13031800</v>
      </c>
      <c r="P103" s="301">
        <v>-1.4437293442337799E-2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44280</v>
      </c>
      <c r="E104" s="297">
        <v>4152.3500000000004</v>
      </c>
      <c r="F104" s="297">
        <v>4095.7833333333328</v>
      </c>
      <c r="G104" s="298">
        <v>4015.3666666666659</v>
      </c>
      <c r="H104" s="298">
        <v>3878.3833333333332</v>
      </c>
      <c r="I104" s="298">
        <v>3797.9666666666662</v>
      </c>
      <c r="J104" s="298">
        <v>4232.7666666666655</v>
      </c>
      <c r="K104" s="298">
        <v>4313.1833333333334</v>
      </c>
      <c r="L104" s="298">
        <v>4450.1666666666652</v>
      </c>
      <c r="M104" s="285">
        <v>4176.2</v>
      </c>
      <c r="N104" s="285">
        <v>3958.8</v>
      </c>
      <c r="O104" s="300">
        <v>277200</v>
      </c>
      <c r="P104" s="301">
        <v>0.81354268891069681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44280</v>
      </c>
      <c r="E105" s="297">
        <v>2775.9</v>
      </c>
      <c r="F105" s="297">
        <v>2801.2333333333336</v>
      </c>
      <c r="G105" s="298">
        <v>2732.4666666666672</v>
      </c>
      <c r="H105" s="298">
        <v>2689.0333333333338</v>
      </c>
      <c r="I105" s="298">
        <v>2620.2666666666673</v>
      </c>
      <c r="J105" s="298">
        <v>2844.666666666667</v>
      </c>
      <c r="K105" s="298">
        <v>2913.4333333333334</v>
      </c>
      <c r="L105" s="298">
        <v>2956.8666666666668</v>
      </c>
      <c r="M105" s="285">
        <v>2870</v>
      </c>
      <c r="N105" s="285">
        <v>2757.8</v>
      </c>
      <c r="O105" s="300">
        <v>444600</v>
      </c>
      <c r="P105" s="301">
        <v>0.43234536082474229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44280</v>
      </c>
      <c r="E106" s="297">
        <v>1060.3499999999999</v>
      </c>
      <c r="F106" s="297">
        <v>1054.2333333333333</v>
      </c>
      <c r="G106" s="298">
        <v>1043.6666666666667</v>
      </c>
      <c r="H106" s="298">
        <v>1026.9833333333333</v>
      </c>
      <c r="I106" s="298">
        <v>1016.4166666666667</v>
      </c>
      <c r="J106" s="298">
        <v>1070.9166666666667</v>
      </c>
      <c r="K106" s="298">
        <v>1081.4833333333333</v>
      </c>
      <c r="L106" s="298">
        <v>1098.1666666666667</v>
      </c>
      <c r="M106" s="285">
        <v>1064.8</v>
      </c>
      <c r="N106" s="285">
        <v>1037.55</v>
      </c>
      <c r="O106" s="300">
        <v>6919000</v>
      </c>
      <c r="P106" s="301">
        <v>-1.7857142857142856E-2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44280</v>
      </c>
      <c r="E107" s="297">
        <v>866.3</v>
      </c>
      <c r="F107" s="297">
        <v>864.45000000000016</v>
      </c>
      <c r="G107" s="298">
        <v>852.5500000000003</v>
      </c>
      <c r="H107" s="298">
        <v>838.80000000000018</v>
      </c>
      <c r="I107" s="298">
        <v>826.90000000000032</v>
      </c>
      <c r="J107" s="298">
        <v>878.20000000000027</v>
      </c>
      <c r="K107" s="298">
        <v>890.10000000000014</v>
      </c>
      <c r="L107" s="298">
        <v>903.85000000000025</v>
      </c>
      <c r="M107" s="285">
        <v>876.35</v>
      </c>
      <c r="N107" s="285">
        <v>850.7</v>
      </c>
      <c r="O107" s="300">
        <v>7490000</v>
      </c>
      <c r="P107" s="301">
        <v>-2.2652539276580199E-2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44280</v>
      </c>
      <c r="E108" s="297">
        <v>212.4</v>
      </c>
      <c r="F108" s="297">
        <v>212.01666666666668</v>
      </c>
      <c r="G108" s="298">
        <v>210.23333333333335</v>
      </c>
      <c r="H108" s="298">
        <v>208.06666666666666</v>
      </c>
      <c r="I108" s="298">
        <v>206.28333333333333</v>
      </c>
      <c r="J108" s="298">
        <v>214.18333333333337</v>
      </c>
      <c r="K108" s="298">
        <v>215.96666666666673</v>
      </c>
      <c r="L108" s="298">
        <v>218.13333333333338</v>
      </c>
      <c r="M108" s="285">
        <v>213.8</v>
      </c>
      <c r="N108" s="285">
        <v>209.85</v>
      </c>
      <c r="O108" s="300">
        <v>13872000</v>
      </c>
      <c r="P108" s="301">
        <v>3.5842293906810034E-2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44280</v>
      </c>
      <c r="E109" s="297">
        <v>163.55000000000001</v>
      </c>
      <c r="F109" s="297">
        <v>163.71666666666667</v>
      </c>
      <c r="G109" s="298">
        <v>161.98333333333335</v>
      </c>
      <c r="H109" s="298">
        <v>160.41666666666669</v>
      </c>
      <c r="I109" s="298">
        <v>158.68333333333337</v>
      </c>
      <c r="J109" s="298">
        <v>165.28333333333333</v>
      </c>
      <c r="K109" s="298">
        <v>167.01666666666662</v>
      </c>
      <c r="L109" s="298">
        <v>168.58333333333331</v>
      </c>
      <c r="M109" s="285">
        <v>165.45</v>
      </c>
      <c r="N109" s="285">
        <v>162.15</v>
      </c>
      <c r="O109" s="300">
        <v>21468000</v>
      </c>
      <c r="P109" s="301">
        <v>5.0807635829662259E-2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44280</v>
      </c>
      <c r="E110" s="297">
        <v>401.4</v>
      </c>
      <c r="F110" s="297">
        <v>400.93333333333334</v>
      </c>
      <c r="G110" s="298">
        <v>399.16666666666669</v>
      </c>
      <c r="H110" s="298">
        <v>396.93333333333334</v>
      </c>
      <c r="I110" s="298">
        <v>395.16666666666669</v>
      </c>
      <c r="J110" s="298">
        <v>403.16666666666669</v>
      </c>
      <c r="K110" s="298">
        <v>404.93333333333334</v>
      </c>
      <c r="L110" s="298">
        <v>407.16666666666669</v>
      </c>
      <c r="M110" s="285">
        <v>402.7</v>
      </c>
      <c r="N110" s="285">
        <v>398.7</v>
      </c>
      <c r="O110" s="300">
        <v>7906000</v>
      </c>
      <c r="P110" s="301">
        <v>-3.4676434676434678E-2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44280</v>
      </c>
      <c r="E111" s="297">
        <v>7304.6</v>
      </c>
      <c r="F111" s="297">
        <v>7336.55</v>
      </c>
      <c r="G111" s="298">
        <v>7259.4000000000005</v>
      </c>
      <c r="H111" s="298">
        <v>7214.2000000000007</v>
      </c>
      <c r="I111" s="298">
        <v>7137.0500000000011</v>
      </c>
      <c r="J111" s="298">
        <v>7381.75</v>
      </c>
      <c r="K111" s="298">
        <v>7458.9</v>
      </c>
      <c r="L111" s="298">
        <v>7504.0999999999995</v>
      </c>
      <c r="M111" s="285">
        <v>7413.7</v>
      </c>
      <c r="N111" s="285">
        <v>7291.35</v>
      </c>
      <c r="O111" s="300">
        <v>2524900</v>
      </c>
      <c r="P111" s="301">
        <v>-8.7547110552763825E-3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44280</v>
      </c>
      <c r="E112" s="297">
        <v>554.6</v>
      </c>
      <c r="F112" s="297">
        <v>554.86666666666667</v>
      </c>
      <c r="G112" s="298">
        <v>549.98333333333335</v>
      </c>
      <c r="H112" s="298">
        <v>545.36666666666667</v>
      </c>
      <c r="I112" s="298">
        <v>540.48333333333335</v>
      </c>
      <c r="J112" s="298">
        <v>559.48333333333335</v>
      </c>
      <c r="K112" s="298">
        <v>564.36666666666679</v>
      </c>
      <c r="L112" s="298">
        <v>568.98333333333335</v>
      </c>
      <c r="M112" s="285">
        <v>559.75</v>
      </c>
      <c r="N112" s="285">
        <v>550.25</v>
      </c>
      <c r="O112" s="300">
        <v>14011250</v>
      </c>
      <c r="P112" s="301">
        <v>3.3468559837728194E-2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44280</v>
      </c>
      <c r="E113" s="297">
        <v>935.05</v>
      </c>
      <c r="F113" s="297">
        <v>930.61666666666679</v>
      </c>
      <c r="G113" s="298">
        <v>921.63333333333355</v>
      </c>
      <c r="H113" s="298">
        <v>908.21666666666681</v>
      </c>
      <c r="I113" s="298">
        <v>899.23333333333358</v>
      </c>
      <c r="J113" s="298">
        <v>944.03333333333353</v>
      </c>
      <c r="K113" s="298">
        <v>953.01666666666665</v>
      </c>
      <c r="L113" s="298">
        <v>966.43333333333351</v>
      </c>
      <c r="M113" s="285">
        <v>939.6</v>
      </c>
      <c r="N113" s="285">
        <v>917.2</v>
      </c>
      <c r="O113" s="300">
        <v>2588300</v>
      </c>
      <c r="P113" s="301">
        <v>4.034291477559254E-3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44280</v>
      </c>
      <c r="E114" s="297">
        <v>1175.95</v>
      </c>
      <c r="F114" s="297">
        <v>1181.2666666666667</v>
      </c>
      <c r="G114" s="298">
        <v>1162.6833333333334</v>
      </c>
      <c r="H114" s="298">
        <v>1149.4166666666667</v>
      </c>
      <c r="I114" s="298">
        <v>1130.8333333333335</v>
      </c>
      <c r="J114" s="298">
        <v>1194.5333333333333</v>
      </c>
      <c r="K114" s="298">
        <v>1213.1166666666668</v>
      </c>
      <c r="L114" s="298">
        <v>1226.3833333333332</v>
      </c>
      <c r="M114" s="285">
        <v>1199.8499999999999</v>
      </c>
      <c r="N114" s="285">
        <v>1168</v>
      </c>
      <c r="O114" s="300">
        <v>1323000</v>
      </c>
      <c r="P114" s="301">
        <v>5.4719562243502051E-3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44280</v>
      </c>
      <c r="E115" s="297">
        <v>1897.9</v>
      </c>
      <c r="F115" s="297">
        <v>1873.9666666666665</v>
      </c>
      <c r="G115" s="298">
        <v>1838.9333333333329</v>
      </c>
      <c r="H115" s="298">
        <v>1779.9666666666665</v>
      </c>
      <c r="I115" s="298">
        <v>1744.9333333333329</v>
      </c>
      <c r="J115" s="298">
        <v>1932.9333333333329</v>
      </c>
      <c r="K115" s="298">
        <v>1967.9666666666662</v>
      </c>
      <c r="L115" s="298">
        <v>2026.9333333333329</v>
      </c>
      <c r="M115" s="285">
        <v>1909</v>
      </c>
      <c r="N115" s="285">
        <v>1815</v>
      </c>
      <c r="O115" s="300">
        <v>1611200</v>
      </c>
      <c r="P115" s="301">
        <v>0.15151515151515152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44280</v>
      </c>
      <c r="E116" s="297">
        <v>220.3</v>
      </c>
      <c r="F116" s="297">
        <v>220.73333333333335</v>
      </c>
      <c r="G116" s="298">
        <v>218.16666666666669</v>
      </c>
      <c r="H116" s="298">
        <v>216.03333333333333</v>
      </c>
      <c r="I116" s="298">
        <v>213.46666666666667</v>
      </c>
      <c r="J116" s="298">
        <v>222.8666666666667</v>
      </c>
      <c r="K116" s="298">
        <v>225.43333333333337</v>
      </c>
      <c r="L116" s="298">
        <v>227.56666666666672</v>
      </c>
      <c r="M116" s="285">
        <v>223.3</v>
      </c>
      <c r="N116" s="285">
        <v>218.6</v>
      </c>
      <c r="O116" s="300">
        <v>32620000</v>
      </c>
      <c r="P116" s="301">
        <v>1.7911751856705984E-2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44280</v>
      </c>
      <c r="E117" s="297">
        <v>1656.25</v>
      </c>
      <c r="F117" s="297">
        <v>1648.6000000000001</v>
      </c>
      <c r="G117" s="298">
        <v>1612.6500000000003</v>
      </c>
      <c r="H117" s="298">
        <v>1569.0500000000002</v>
      </c>
      <c r="I117" s="298">
        <v>1533.1000000000004</v>
      </c>
      <c r="J117" s="298">
        <v>1692.2000000000003</v>
      </c>
      <c r="K117" s="298">
        <v>1728.15</v>
      </c>
      <c r="L117" s="298">
        <v>1771.7500000000002</v>
      </c>
      <c r="M117" s="285">
        <v>1684.55</v>
      </c>
      <c r="N117" s="285">
        <v>1605</v>
      </c>
      <c r="O117" s="300">
        <v>241475</v>
      </c>
      <c r="P117" s="301">
        <v>0.1888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44280</v>
      </c>
      <c r="E118" s="297">
        <v>89200.55</v>
      </c>
      <c r="F118" s="297">
        <v>89397.433333333349</v>
      </c>
      <c r="G118" s="298">
        <v>88703.516666666692</v>
      </c>
      <c r="H118" s="298">
        <v>88206.483333333337</v>
      </c>
      <c r="I118" s="298">
        <v>87512.56666666668</v>
      </c>
      <c r="J118" s="298">
        <v>89894.466666666704</v>
      </c>
      <c r="K118" s="298">
        <v>90588.38333333336</v>
      </c>
      <c r="L118" s="298">
        <v>91085.416666666715</v>
      </c>
      <c r="M118" s="285">
        <v>90091.35</v>
      </c>
      <c r="N118" s="285">
        <v>88900.4</v>
      </c>
      <c r="O118" s="300">
        <v>49720</v>
      </c>
      <c r="P118" s="301">
        <v>-1.8068660911463562E-3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44280</v>
      </c>
      <c r="E119" s="297">
        <v>1291.7</v>
      </c>
      <c r="F119" s="297">
        <v>1281.6000000000001</v>
      </c>
      <c r="G119" s="298">
        <v>1265.5000000000002</v>
      </c>
      <c r="H119" s="298">
        <v>1239.3000000000002</v>
      </c>
      <c r="I119" s="298">
        <v>1223.2000000000003</v>
      </c>
      <c r="J119" s="298">
        <v>1307.8000000000002</v>
      </c>
      <c r="K119" s="298">
        <v>1323.9</v>
      </c>
      <c r="L119" s="298">
        <v>1350.1000000000001</v>
      </c>
      <c r="M119" s="285">
        <v>1297.7</v>
      </c>
      <c r="N119" s="285">
        <v>1255.4000000000001</v>
      </c>
      <c r="O119" s="300">
        <v>3010500</v>
      </c>
      <c r="P119" s="301">
        <v>2.2471910112359553E-3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44280</v>
      </c>
      <c r="E120" s="297">
        <v>354.35</v>
      </c>
      <c r="F120" s="297">
        <v>353.88333333333338</v>
      </c>
      <c r="G120" s="298">
        <v>347.76666666666677</v>
      </c>
      <c r="H120" s="298">
        <v>341.18333333333339</v>
      </c>
      <c r="I120" s="298">
        <v>335.06666666666678</v>
      </c>
      <c r="J120" s="298">
        <v>360.46666666666675</v>
      </c>
      <c r="K120" s="298">
        <v>366.58333333333343</v>
      </c>
      <c r="L120" s="298">
        <v>373.16666666666674</v>
      </c>
      <c r="M120" s="285">
        <v>360</v>
      </c>
      <c r="N120" s="285">
        <v>347.3</v>
      </c>
      <c r="O120" s="300">
        <v>1755200</v>
      </c>
      <c r="P120" s="301">
        <v>1.6682113067655237E-2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44280</v>
      </c>
      <c r="E121" s="297">
        <v>58.3</v>
      </c>
      <c r="F121" s="297">
        <v>58.1</v>
      </c>
      <c r="G121" s="298">
        <v>57</v>
      </c>
      <c r="H121" s="298">
        <v>55.699999999999996</v>
      </c>
      <c r="I121" s="298">
        <v>54.599999999999994</v>
      </c>
      <c r="J121" s="298">
        <v>59.400000000000006</v>
      </c>
      <c r="K121" s="298">
        <v>60.500000000000014</v>
      </c>
      <c r="L121" s="298">
        <v>61.800000000000011</v>
      </c>
      <c r="M121" s="285">
        <v>59.2</v>
      </c>
      <c r="N121" s="285">
        <v>56.8</v>
      </c>
      <c r="O121" s="300">
        <v>70533000</v>
      </c>
      <c r="P121" s="301">
        <v>4.6934140802422405E-2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44280</v>
      </c>
      <c r="E122" s="297">
        <v>4894.95</v>
      </c>
      <c r="F122" s="297">
        <v>4911.333333333333</v>
      </c>
      <c r="G122" s="298">
        <v>4837.6666666666661</v>
      </c>
      <c r="H122" s="298">
        <v>4780.3833333333332</v>
      </c>
      <c r="I122" s="298">
        <v>4706.7166666666662</v>
      </c>
      <c r="J122" s="298">
        <v>4968.6166666666659</v>
      </c>
      <c r="K122" s="298">
        <v>5042.2833333333319</v>
      </c>
      <c r="L122" s="298">
        <v>5099.5666666666657</v>
      </c>
      <c r="M122" s="285">
        <v>4985</v>
      </c>
      <c r="N122" s="285">
        <v>4854.05</v>
      </c>
      <c r="O122" s="300">
        <v>902750</v>
      </c>
      <c r="P122" s="301">
        <v>-4.960044089280794E-3</v>
      </c>
    </row>
    <row r="123" spans="1:16" ht="15">
      <c r="A123" s="263">
        <v>113</v>
      </c>
      <c r="B123" s="362" t="s">
        <v>856</v>
      </c>
      <c r="C123" s="468" t="s">
        <v>450</v>
      </c>
      <c r="D123" s="469">
        <v>44280</v>
      </c>
      <c r="E123" s="297">
        <v>2702.9</v>
      </c>
      <c r="F123" s="297">
        <v>2700.2999999999997</v>
      </c>
      <c r="G123" s="298">
        <v>2662.5999999999995</v>
      </c>
      <c r="H123" s="298">
        <v>2622.2999999999997</v>
      </c>
      <c r="I123" s="298">
        <v>2584.5999999999995</v>
      </c>
      <c r="J123" s="298">
        <v>2740.5999999999995</v>
      </c>
      <c r="K123" s="298">
        <v>2778.2999999999993</v>
      </c>
      <c r="L123" s="298">
        <v>2818.5999999999995</v>
      </c>
      <c r="M123" s="285">
        <v>2738</v>
      </c>
      <c r="N123" s="285">
        <v>2660</v>
      </c>
      <c r="O123" s="300">
        <v>219375</v>
      </c>
      <c r="P123" s="301">
        <v>3.9445628997867806E-2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44280</v>
      </c>
      <c r="E124" s="297">
        <v>16963.95</v>
      </c>
      <c r="F124" s="297">
        <v>16947.666666666668</v>
      </c>
      <c r="G124" s="298">
        <v>16853.483333333337</v>
      </c>
      <c r="H124" s="298">
        <v>16743.01666666667</v>
      </c>
      <c r="I124" s="298">
        <v>16648.833333333339</v>
      </c>
      <c r="J124" s="298">
        <v>17058.133333333335</v>
      </c>
      <c r="K124" s="298">
        <v>17152.316666666662</v>
      </c>
      <c r="L124" s="298">
        <v>17262.783333333333</v>
      </c>
      <c r="M124" s="285">
        <v>17041.849999999999</v>
      </c>
      <c r="N124" s="285">
        <v>16837.2</v>
      </c>
      <c r="O124" s="300">
        <v>308400</v>
      </c>
      <c r="P124" s="301">
        <v>-2.4260067928190197E-3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44280</v>
      </c>
      <c r="E125" s="297">
        <v>130.85</v>
      </c>
      <c r="F125" s="297">
        <v>130.04999999999998</v>
      </c>
      <c r="G125" s="298">
        <v>128.79999999999995</v>
      </c>
      <c r="H125" s="298">
        <v>126.74999999999997</v>
      </c>
      <c r="I125" s="298">
        <v>125.49999999999994</v>
      </c>
      <c r="J125" s="298">
        <v>132.09999999999997</v>
      </c>
      <c r="K125" s="298">
        <v>133.35000000000002</v>
      </c>
      <c r="L125" s="298">
        <v>135.39999999999998</v>
      </c>
      <c r="M125" s="285">
        <v>131.30000000000001</v>
      </c>
      <c r="N125" s="285">
        <v>128</v>
      </c>
      <c r="O125" s="300">
        <v>51087500</v>
      </c>
      <c r="P125" s="301">
        <v>3.9499670836076368E-3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44280</v>
      </c>
      <c r="E126" s="297">
        <v>109.95</v>
      </c>
      <c r="F126" s="297">
        <v>109.93333333333332</v>
      </c>
      <c r="G126" s="298">
        <v>109.11666666666665</v>
      </c>
      <c r="H126" s="298">
        <v>108.28333333333332</v>
      </c>
      <c r="I126" s="298">
        <v>107.46666666666664</v>
      </c>
      <c r="J126" s="298">
        <v>110.76666666666665</v>
      </c>
      <c r="K126" s="298">
        <v>111.58333333333334</v>
      </c>
      <c r="L126" s="298">
        <v>112.41666666666666</v>
      </c>
      <c r="M126" s="285">
        <v>110.75</v>
      </c>
      <c r="N126" s="285">
        <v>109.1</v>
      </c>
      <c r="O126" s="300">
        <v>80324400</v>
      </c>
      <c r="P126" s="301">
        <v>-2.4437521633783318E-2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44280</v>
      </c>
      <c r="E127" s="297">
        <v>113.65</v>
      </c>
      <c r="F127" s="297">
        <v>114.28333333333335</v>
      </c>
      <c r="G127" s="298">
        <v>112.11666666666669</v>
      </c>
      <c r="H127" s="298">
        <v>110.58333333333334</v>
      </c>
      <c r="I127" s="298">
        <v>108.41666666666669</v>
      </c>
      <c r="J127" s="298">
        <v>115.81666666666669</v>
      </c>
      <c r="K127" s="298">
        <v>117.98333333333335</v>
      </c>
      <c r="L127" s="298">
        <v>119.51666666666669</v>
      </c>
      <c r="M127" s="285">
        <v>116.45</v>
      </c>
      <c r="N127" s="285">
        <v>112.75</v>
      </c>
      <c r="O127" s="300">
        <v>45938200</v>
      </c>
      <c r="P127" s="301">
        <v>-1.5186530207989435E-2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44280</v>
      </c>
      <c r="E128" s="297">
        <v>28388.5</v>
      </c>
      <c r="F128" s="297">
        <v>28215.966666666664</v>
      </c>
      <c r="G128" s="298">
        <v>27992.683333333327</v>
      </c>
      <c r="H128" s="298">
        <v>27596.866666666665</v>
      </c>
      <c r="I128" s="298">
        <v>27373.583333333328</v>
      </c>
      <c r="J128" s="298">
        <v>28611.783333333326</v>
      </c>
      <c r="K128" s="298">
        <v>28835.066666666658</v>
      </c>
      <c r="L128" s="298">
        <v>29230.883333333324</v>
      </c>
      <c r="M128" s="285">
        <v>28439.25</v>
      </c>
      <c r="N128" s="285">
        <v>27820.15</v>
      </c>
      <c r="O128" s="300">
        <v>67740</v>
      </c>
      <c r="P128" s="301">
        <v>-5.9558517284464804E-2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44280</v>
      </c>
      <c r="E129" s="297">
        <v>1967.9</v>
      </c>
      <c r="F129" s="297">
        <v>1949.9000000000003</v>
      </c>
      <c r="G129" s="298">
        <v>1916.1000000000006</v>
      </c>
      <c r="H129" s="298">
        <v>1864.3000000000002</v>
      </c>
      <c r="I129" s="298">
        <v>1830.5000000000005</v>
      </c>
      <c r="J129" s="298">
        <v>2001.7000000000007</v>
      </c>
      <c r="K129" s="298">
        <v>2035.5000000000005</v>
      </c>
      <c r="L129" s="298">
        <v>2087.3000000000011</v>
      </c>
      <c r="M129" s="285">
        <v>1983.7</v>
      </c>
      <c r="N129" s="285">
        <v>1898.1</v>
      </c>
      <c r="O129" s="300">
        <v>3197700</v>
      </c>
      <c r="P129" s="301">
        <v>-8.592541673827118E-4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44280</v>
      </c>
      <c r="E130" s="297">
        <v>247.65</v>
      </c>
      <c r="F130" s="297">
        <v>249.38333333333333</v>
      </c>
      <c r="G130" s="298">
        <v>245.16666666666666</v>
      </c>
      <c r="H130" s="298">
        <v>242.68333333333334</v>
      </c>
      <c r="I130" s="298">
        <v>238.46666666666667</v>
      </c>
      <c r="J130" s="298">
        <v>251.86666666666665</v>
      </c>
      <c r="K130" s="298">
        <v>256.08333333333337</v>
      </c>
      <c r="L130" s="298">
        <v>258.56666666666661</v>
      </c>
      <c r="M130" s="285">
        <v>253.6</v>
      </c>
      <c r="N130" s="285">
        <v>246.9</v>
      </c>
      <c r="O130" s="300">
        <v>17931000</v>
      </c>
      <c r="P130" s="301">
        <v>3.020641047155563E-3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44280</v>
      </c>
      <c r="E131" s="297">
        <v>134.15</v>
      </c>
      <c r="F131" s="297">
        <v>134.04999999999998</v>
      </c>
      <c r="G131" s="298">
        <v>132.69999999999996</v>
      </c>
      <c r="H131" s="298">
        <v>131.24999999999997</v>
      </c>
      <c r="I131" s="298">
        <v>129.89999999999995</v>
      </c>
      <c r="J131" s="298">
        <v>135.49999999999997</v>
      </c>
      <c r="K131" s="298">
        <v>136.85</v>
      </c>
      <c r="L131" s="298">
        <v>138.29999999999998</v>
      </c>
      <c r="M131" s="285">
        <v>135.4</v>
      </c>
      <c r="N131" s="285">
        <v>132.6</v>
      </c>
      <c r="O131" s="300">
        <v>36828000</v>
      </c>
      <c r="P131" s="301">
        <v>-2.3829087921117501E-2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44280</v>
      </c>
      <c r="E132" s="297">
        <v>4664.6499999999996</v>
      </c>
      <c r="F132" s="297">
        <v>4685.3999999999996</v>
      </c>
      <c r="G132" s="298">
        <v>4638.5999999999995</v>
      </c>
      <c r="H132" s="298">
        <v>4612.55</v>
      </c>
      <c r="I132" s="298">
        <v>4565.75</v>
      </c>
      <c r="J132" s="298">
        <v>4711.4499999999989</v>
      </c>
      <c r="K132" s="298">
        <v>4758.2499999999982</v>
      </c>
      <c r="L132" s="298">
        <v>4784.2999999999984</v>
      </c>
      <c r="M132" s="285">
        <v>4732.2</v>
      </c>
      <c r="N132" s="285">
        <v>4659.3500000000004</v>
      </c>
      <c r="O132" s="300">
        <v>27125</v>
      </c>
      <c r="P132" s="301">
        <v>1.4018691588785047E-2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44280</v>
      </c>
      <c r="E133" s="297">
        <v>1744.85</v>
      </c>
      <c r="F133" s="297">
        <v>1743.0999999999997</v>
      </c>
      <c r="G133" s="298">
        <v>1731.8499999999995</v>
      </c>
      <c r="H133" s="298">
        <v>1718.8499999999997</v>
      </c>
      <c r="I133" s="298">
        <v>1707.5999999999995</v>
      </c>
      <c r="J133" s="298">
        <v>1756.0999999999995</v>
      </c>
      <c r="K133" s="298">
        <v>1767.35</v>
      </c>
      <c r="L133" s="298">
        <v>1780.3499999999995</v>
      </c>
      <c r="M133" s="285">
        <v>1754.35</v>
      </c>
      <c r="N133" s="285">
        <v>1730.1</v>
      </c>
      <c r="O133" s="300">
        <v>2073500</v>
      </c>
      <c r="P133" s="301">
        <v>-5.754015823543515E-3</v>
      </c>
    </row>
    <row r="134" spans="1:16" ht="15">
      <c r="A134" s="263">
        <v>124</v>
      </c>
      <c r="B134" s="362" t="s">
        <v>856</v>
      </c>
      <c r="C134" s="468" t="s">
        <v>267</v>
      </c>
      <c r="D134" s="469">
        <v>44280</v>
      </c>
      <c r="E134" s="297">
        <v>2302.25</v>
      </c>
      <c r="F134" s="297">
        <v>2298.5166666666664</v>
      </c>
      <c r="G134" s="298">
        <v>2280.833333333333</v>
      </c>
      <c r="H134" s="298">
        <v>2259.4166666666665</v>
      </c>
      <c r="I134" s="298">
        <v>2241.7333333333331</v>
      </c>
      <c r="J134" s="298">
        <v>2319.9333333333329</v>
      </c>
      <c r="K134" s="298">
        <v>2337.6166666666663</v>
      </c>
      <c r="L134" s="298">
        <v>2359.0333333333328</v>
      </c>
      <c r="M134" s="285">
        <v>2316.1999999999998</v>
      </c>
      <c r="N134" s="285">
        <v>2277.1</v>
      </c>
      <c r="O134" s="300">
        <v>309000</v>
      </c>
      <c r="P134" s="301">
        <v>-1.8268467037331215E-2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44280</v>
      </c>
      <c r="E135" s="297">
        <v>40.35</v>
      </c>
      <c r="F135" s="297">
        <v>40.400000000000006</v>
      </c>
      <c r="G135" s="298">
        <v>40.100000000000009</v>
      </c>
      <c r="H135" s="298">
        <v>39.85</v>
      </c>
      <c r="I135" s="298">
        <v>39.550000000000004</v>
      </c>
      <c r="J135" s="298">
        <v>40.650000000000013</v>
      </c>
      <c r="K135" s="298">
        <v>40.95000000000001</v>
      </c>
      <c r="L135" s="298">
        <v>41.200000000000017</v>
      </c>
      <c r="M135" s="285">
        <v>40.700000000000003</v>
      </c>
      <c r="N135" s="285">
        <v>40.15</v>
      </c>
      <c r="O135" s="300">
        <v>234448000</v>
      </c>
      <c r="P135" s="301">
        <v>-7.9886263624669961E-3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44280</v>
      </c>
      <c r="E136" s="297">
        <v>216.4</v>
      </c>
      <c r="F136" s="297">
        <v>217.06666666666669</v>
      </c>
      <c r="G136" s="298">
        <v>214.63333333333338</v>
      </c>
      <c r="H136" s="298">
        <v>212.8666666666667</v>
      </c>
      <c r="I136" s="298">
        <v>210.43333333333339</v>
      </c>
      <c r="J136" s="298">
        <v>218.83333333333337</v>
      </c>
      <c r="K136" s="298">
        <v>221.26666666666671</v>
      </c>
      <c r="L136" s="298">
        <v>223.03333333333336</v>
      </c>
      <c r="M136" s="285">
        <v>219.5</v>
      </c>
      <c r="N136" s="285">
        <v>215.3</v>
      </c>
      <c r="O136" s="300">
        <v>15120000</v>
      </c>
      <c r="P136" s="301">
        <v>1.2319228709159078E-2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44280</v>
      </c>
      <c r="E137" s="297">
        <v>1450.25</v>
      </c>
      <c r="F137" s="297">
        <v>1442.5166666666664</v>
      </c>
      <c r="G137" s="298">
        <v>1427.8333333333328</v>
      </c>
      <c r="H137" s="298">
        <v>1405.4166666666663</v>
      </c>
      <c r="I137" s="298">
        <v>1390.7333333333327</v>
      </c>
      <c r="J137" s="298">
        <v>1464.9333333333329</v>
      </c>
      <c r="K137" s="298">
        <v>1479.6166666666663</v>
      </c>
      <c r="L137" s="298">
        <v>1502.0333333333331</v>
      </c>
      <c r="M137" s="285">
        <v>1457.2</v>
      </c>
      <c r="N137" s="285">
        <v>1420.1</v>
      </c>
      <c r="O137" s="300">
        <v>1719575</v>
      </c>
      <c r="P137" s="301">
        <v>-1.8899125915426411E-3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44280</v>
      </c>
      <c r="E138" s="297">
        <v>1022.1</v>
      </c>
      <c r="F138" s="297">
        <v>1017.9</v>
      </c>
      <c r="G138" s="298">
        <v>1011.2</v>
      </c>
      <c r="H138" s="298">
        <v>1000.3000000000001</v>
      </c>
      <c r="I138" s="298">
        <v>993.60000000000014</v>
      </c>
      <c r="J138" s="298">
        <v>1028.8</v>
      </c>
      <c r="K138" s="298">
        <v>1035.5</v>
      </c>
      <c r="L138" s="298">
        <v>1046.3999999999999</v>
      </c>
      <c r="M138" s="285">
        <v>1024.5999999999999</v>
      </c>
      <c r="N138" s="285">
        <v>1007</v>
      </c>
      <c r="O138" s="300">
        <v>1504500</v>
      </c>
      <c r="P138" s="301">
        <v>-1.7212659633536923E-2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44280</v>
      </c>
      <c r="E139" s="297">
        <v>242.55</v>
      </c>
      <c r="F139" s="297">
        <v>243.94999999999996</v>
      </c>
      <c r="G139" s="298">
        <v>238.54999999999993</v>
      </c>
      <c r="H139" s="298">
        <v>234.54999999999995</v>
      </c>
      <c r="I139" s="298">
        <v>229.14999999999992</v>
      </c>
      <c r="J139" s="298">
        <v>247.94999999999993</v>
      </c>
      <c r="K139" s="298">
        <v>253.34999999999997</v>
      </c>
      <c r="L139" s="298">
        <v>257.34999999999991</v>
      </c>
      <c r="M139" s="285">
        <v>249.35</v>
      </c>
      <c r="N139" s="285">
        <v>239.95</v>
      </c>
      <c r="O139" s="300">
        <v>19954900</v>
      </c>
      <c r="P139" s="301">
        <v>-7.6434958177098358E-3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44280</v>
      </c>
      <c r="E140" s="297">
        <v>148.35</v>
      </c>
      <c r="F140" s="297">
        <v>147.4</v>
      </c>
      <c r="G140" s="298">
        <v>145.95000000000002</v>
      </c>
      <c r="H140" s="298">
        <v>143.55000000000001</v>
      </c>
      <c r="I140" s="298">
        <v>142.10000000000002</v>
      </c>
      <c r="J140" s="298">
        <v>149.80000000000001</v>
      </c>
      <c r="K140" s="298">
        <v>151.25</v>
      </c>
      <c r="L140" s="298">
        <v>153.65</v>
      </c>
      <c r="M140" s="285">
        <v>148.85</v>
      </c>
      <c r="N140" s="285">
        <v>145</v>
      </c>
      <c r="O140" s="300">
        <v>16698000</v>
      </c>
      <c r="P140" s="301">
        <v>-7.1714476317545031E-2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44280</v>
      </c>
      <c r="E141" s="297">
        <v>2187.4499999999998</v>
      </c>
      <c r="F141" s="297">
        <v>2193.8166666666666</v>
      </c>
      <c r="G141" s="298">
        <v>2168.6333333333332</v>
      </c>
      <c r="H141" s="298">
        <v>2149.8166666666666</v>
      </c>
      <c r="I141" s="298">
        <v>2124.6333333333332</v>
      </c>
      <c r="J141" s="298">
        <v>2212.6333333333332</v>
      </c>
      <c r="K141" s="298">
        <v>2237.8166666666666</v>
      </c>
      <c r="L141" s="298">
        <v>2256.6333333333332</v>
      </c>
      <c r="M141" s="285">
        <v>2219</v>
      </c>
      <c r="N141" s="285">
        <v>2175</v>
      </c>
      <c r="O141" s="300">
        <v>26938250</v>
      </c>
      <c r="P141" s="301">
        <v>-2.7671861696220339E-3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44280</v>
      </c>
      <c r="E142" s="297">
        <v>72.900000000000006</v>
      </c>
      <c r="F142" s="297">
        <v>72.25</v>
      </c>
      <c r="G142" s="298">
        <v>70.900000000000006</v>
      </c>
      <c r="H142" s="298">
        <v>68.900000000000006</v>
      </c>
      <c r="I142" s="298">
        <v>67.550000000000011</v>
      </c>
      <c r="J142" s="298">
        <v>74.25</v>
      </c>
      <c r="K142" s="298">
        <v>75.599999999999994</v>
      </c>
      <c r="L142" s="298">
        <v>77.599999999999994</v>
      </c>
      <c r="M142" s="285">
        <v>73.599999999999994</v>
      </c>
      <c r="N142" s="285">
        <v>70.25</v>
      </c>
      <c r="O142" s="300">
        <v>117971000</v>
      </c>
      <c r="P142" s="301">
        <v>-6.2419974391805374E-3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44280</v>
      </c>
      <c r="E143" s="297">
        <v>944.55</v>
      </c>
      <c r="F143" s="297">
        <v>952.93333333333328</v>
      </c>
      <c r="G143" s="298">
        <v>930.96666666666658</v>
      </c>
      <c r="H143" s="298">
        <v>917.38333333333333</v>
      </c>
      <c r="I143" s="298">
        <v>895.41666666666663</v>
      </c>
      <c r="J143" s="298">
        <v>966.51666666666654</v>
      </c>
      <c r="K143" s="298">
        <v>988.48333333333323</v>
      </c>
      <c r="L143" s="298">
        <v>1002.0666666666665</v>
      </c>
      <c r="M143" s="285">
        <v>974.9</v>
      </c>
      <c r="N143" s="285">
        <v>939.35</v>
      </c>
      <c r="O143" s="300">
        <v>5216250</v>
      </c>
      <c r="P143" s="301">
        <v>2.9912631423071226E-2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44280</v>
      </c>
      <c r="E144" s="297">
        <v>390.1</v>
      </c>
      <c r="F144" s="297">
        <v>390.55</v>
      </c>
      <c r="G144" s="298">
        <v>386.90000000000003</v>
      </c>
      <c r="H144" s="298">
        <v>383.70000000000005</v>
      </c>
      <c r="I144" s="298">
        <v>380.05000000000007</v>
      </c>
      <c r="J144" s="298">
        <v>393.75</v>
      </c>
      <c r="K144" s="298">
        <v>397.4</v>
      </c>
      <c r="L144" s="298">
        <v>400.59999999999997</v>
      </c>
      <c r="M144" s="285">
        <v>394.2</v>
      </c>
      <c r="N144" s="285">
        <v>387.35</v>
      </c>
      <c r="O144" s="300">
        <v>97518000</v>
      </c>
      <c r="P144" s="301">
        <v>6.190800470500836E-3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44280</v>
      </c>
      <c r="E145" s="297">
        <v>27640.05</v>
      </c>
      <c r="F145" s="297">
        <v>27577.699999999997</v>
      </c>
      <c r="G145" s="298">
        <v>27412.549999999996</v>
      </c>
      <c r="H145" s="298">
        <v>27185.05</v>
      </c>
      <c r="I145" s="298">
        <v>27019.899999999998</v>
      </c>
      <c r="J145" s="298">
        <v>27805.199999999993</v>
      </c>
      <c r="K145" s="298">
        <v>27970.349999999995</v>
      </c>
      <c r="L145" s="298">
        <v>28197.849999999991</v>
      </c>
      <c r="M145" s="285">
        <v>27742.85</v>
      </c>
      <c r="N145" s="285">
        <v>27350.2</v>
      </c>
      <c r="O145" s="300">
        <v>137500</v>
      </c>
      <c r="P145" s="301">
        <v>-2.8611797951253973E-2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44280</v>
      </c>
      <c r="E146" s="297">
        <v>1913.55</v>
      </c>
      <c r="F146" s="297">
        <v>1914.8</v>
      </c>
      <c r="G146" s="298">
        <v>1900.6</v>
      </c>
      <c r="H146" s="298">
        <v>1887.6499999999999</v>
      </c>
      <c r="I146" s="298">
        <v>1873.4499999999998</v>
      </c>
      <c r="J146" s="298">
        <v>1927.75</v>
      </c>
      <c r="K146" s="298">
        <v>1941.9500000000003</v>
      </c>
      <c r="L146" s="298">
        <v>1954.9</v>
      </c>
      <c r="M146" s="285">
        <v>1929</v>
      </c>
      <c r="N146" s="285">
        <v>1901.85</v>
      </c>
      <c r="O146" s="300">
        <v>705650</v>
      </c>
      <c r="P146" s="301">
        <v>1.56128024980484E-3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44280</v>
      </c>
      <c r="E147" s="297">
        <v>5692.3</v>
      </c>
      <c r="F147" s="297">
        <v>5679.4333333333334</v>
      </c>
      <c r="G147" s="298">
        <v>5647.8666666666668</v>
      </c>
      <c r="H147" s="298">
        <v>5603.4333333333334</v>
      </c>
      <c r="I147" s="298">
        <v>5571.8666666666668</v>
      </c>
      <c r="J147" s="298">
        <v>5723.8666666666668</v>
      </c>
      <c r="K147" s="298">
        <v>5755.4333333333343</v>
      </c>
      <c r="L147" s="298">
        <v>5799.8666666666668</v>
      </c>
      <c r="M147" s="285">
        <v>5711</v>
      </c>
      <c r="N147" s="285">
        <v>5635</v>
      </c>
      <c r="O147" s="300">
        <v>282125</v>
      </c>
      <c r="P147" s="301">
        <v>4.450378282153983E-3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44280</v>
      </c>
      <c r="E148" s="297">
        <v>1322.55</v>
      </c>
      <c r="F148" s="297">
        <v>1318.4833333333333</v>
      </c>
      <c r="G148" s="298">
        <v>1299.5166666666667</v>
      </c>
      <c r="H148" s="298">
        <v>1276.4833333333333</v>
      </c>
      <c r="I148" s="298">
        <v>1257.5166666666667</v>
      </c>
      <c r="J148" s="298">
        <v>1341.5166666666667</v>
      </c>
      <c r="K148" s="298">
        <v>1360.4833333333333</v>
      </c>
      <c r="L148" s="298">
        <v>1383.5166666666667</v>
      </c>
      <c r="M148" s="285">
        <v>1337.45</v>
      </c>
      <c r="N148" s="285">
        <v>1295.45</v>
      </c>
      <c r="O148" s="300">
        <v>4587200</v>
      </c>
      <c r="P148" s="301">
        <v>-6.7555863502511693E-3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44280</v>
      </c>
      <c r="E149" s="297">
        <v>627.25</v>
      </c>
      <c r="F149" s="297">
        <v>624.5</v>
      </c>
      <c r="G149" s="298">
        <v>619.20000000000005</v>
      </c>
      <c r="H149" s="298">
        <v>611.15000000000009</v>
      </c>
      <c r="I149" s="298">
        <v>605.85000000000014</v>
      </c>
      <c r="J149" s="298">
        <v>632.54999999999995</v>
      </c>
      <c r="K149" s="298">
        <v>637.84999999999991</v>
      </c>
      <c r="L149" s="298">
        <v>645.89999999999986</v>
      </c>
      <c r="M149" s="285">
        <v>629.79999999999995</v>
      </c>
      <c r="N149" s="285">
        <v>616.45000000000005</v>
      </c>
      <c r="O149" s="300">
        <v>42462000</v>
      </c>
      <c r="P149" s="301">
        <v>-2.9502111864840651E-2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44280</v>
      </c>
      <c r="E150" s="297">
        <v>489.05</v>
      </c>
      <c r="F150" s="297">
        <v>490.05</v>
      </c>
      <c r="G150" s="298">
        <v>485.1</v>
      </c>
      <c r="H150" s="298">
        <v>481.15000000000003</v>
      </c>
      <c r="I150" s="298">
        <v>476.20000000000005</v>
      </c>
      <c r="J150" s="298">
        <v>494</v>
      </c>
      <c r="K150" s="298">
        <v>498.94999999999993</v>
      </c>
      <c r="L150" s="298">
        <v>502.9</v>
      </c>
      <c r="M150" s="285">
        <v>495</v>
      </c>
      <c r="N150" s="285">
        <v>486.1</v>
      </c>
      <c r="O150" s="300">
        <v>12388500</v>
      </c>
      <c r="P150" s="301">
        <v>-1.1135057471264368E-2</v>
      </c>
    </row>
    <row r="151" spans="1:16" ht="15">
      <c r="A151" s="263">
        <v>141</v>
      </c>
      <c r="B151" s="362" t="s">
        <v>856</v>
      </c>
      <c r="C151" s="468" t="s">
        <v>177</v>
      </c>
      <c r="D151" s="469">
        <v>44280</v>
      </c>
      <c r="E151" s="297">
        <v>771.25</v>
      </c>
      <c r="F151" s="297">
        <v>771.5333333333333</v>
      </c>
      <c r="G151" s="298">
        <v>765.76666666666665</v>
      </c>
      <c r="H151" s="298">
        <v>760.2833333333333</v>
      </c>
      <c r="I151" s="298">
        <v>754.51666666666665</v>
      </c>
      <c r="J151" s="298">
        <v>777.01666666666665</v>
      </c>
      <c r="K151" s="298">
        <v>782.7833333333333</v>
      </c>
      <c r="L151" s="298">
        <v>788.26666666666665</v>
      </c>
      <c r="M151" s="285">
        <v>777.3</v>
      </c>
      <c r="N151" s="285">
        <v>766.05</v>
      </c>
      <c r="O151" s="300">
        <v>9530000</v>
      </c>
      <c r="P151" s="301">
        <v>5.6986070071760233E-3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44280</v>
      </c>
      <c r="E152" s="297">
        <v>624.20000000000005</v>
      </c>
      <c r="F152" s="297">
        <v>622.73333333333335</v>
      </c>
      <c r="G152" s="298">
        <v>619.4666666666667</v>
      </c>
      <c r="H152" s="298">
        <v>614.73333333333335</v>
      </c>
      <c r="I152" s="298">
        <v>611.4666666666667</v>
      </c>
      <c r="J152" s="298">
        <v>627.4666666666667</v>
      </c>
      <c r="K152" s="298">
        <v>630.73333333333335</v>
      </c>
      <c r="L152" s="298">
        <v>635.4666666666667</v>
      </c>
      <c r="M152" s="285">
        <v>626</v>
      </c>
      <c r="N152" s="285">
        <v>618</v>
      </c>
      <c r="O152" s="300">
        <v>13147650</v>
      </c>
      <c r="P152" s="301">
        <v>-1.0163634515702815E-2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44280</v>
      </c>
      <c r="E153" s="297">
        <v>323.14999999999998</v>
      </c>
      <c r="F153" s="297">
        <v>322.26666666666665</v>
      </c>
      <c r="G153" s="298">
        <v>318.58333333333331</v>
      </c>
      <c r="H153" s="298">
        <v>314.01666666666665</v>
      </c>
      <c r="I153" s="298">
        <v>310.33333333333331</v>
      </c>
      <c r="J153" s="298">
        <v>326.83333333333331</v>
      </c>
      <c r="K153" s="298">
        <v>330.51666666666671</v>
      </c>
      <c r="L153" s="298">
        <v>335.08333333333331</v>
      </c>
      <c r="M153" s="285">
        <v>325.95</v>
      </c>
      <c r="N153" s="285">
        <v>317.7</v>
      </c>
      <c r="O153" s="300">
        <v>95537700</v>
      </c>
      <c r="P153" s="301">
        <v>-2.0111078631978953E-2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44280</v>
      </c>
      <c r="E154" s="297">
        <v>108.05</v>
      </c>
      <c r="F154" s="297">
        <v>107.95</v>
      </c>
      <c r="G154" s="298">
        <v>106.4</v>
      </c>
      <c r="H154" s="298">
        <v>104.75</v>
      </c>
      <c r="I154" s="298">
        <v>103.2</v>
      </c>
      <c r="J154" s="298">
        <v>109.60000000000001</v>
      </c>
      <c r="K154" s="298">
        <v>111.14999999999999</v>
      </c>
      <c r="L154" s="298">
        <v>112.80000000000001</v>
      </c>
      <c r="M154" s="285">
        <v>109.5</v>
      </c>
      <c r="N154" s="285">
        <v>106.3</v>
      </c>
      <c r="O154" s="300">
        <v>142209000</v>
      </c>
      <c r="P154" s="301">
        <v>7.7489715871041807E-3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44280</v>
      </c>
      <c r="E155" s="297">
        <v>728.25</v>
      </c>
      <c r="F155" s="297">
        <v>722.76666666666677</v>
      </c>
      <c r="G155" s="298">
        <v>712.03333333333353</v>
      </c>
      <c r="H155" s="298">
        <v>695.81666666666672</v>
      </c>
      <c r="I155" s="298">
        <v>685.08333333333348</v>
      </c>
      <c r="J155" s="298">
        <v>738.98333333333358</v>
      </c>
      <c r="K155" s="298">
        <v>749.71666666666692</v>
      </c>
      <c r="L155" s="298">
        <v>765.93333333333362</v>
      </c>
      <c r="M155" s="285">
        <v>733.5</v>
      </c>
      <c r="N155" s="285">
        <v>706.55</v>
      </c>
      <c r="O155" s="300">
        <v>40800000</v>
      </c>
      <c r="P155" s="301">
        <v>1.4455997971088003E-2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44280</v>
      </c>
      <c r="E156" s="297">
        <v>3085.2</v>
      </c>
      <c r="F156" s="297">
        <v>3088.8000000000006</v>
      </c>
      <c r="G156" s="298">
        <v>3068.9500000000012</v>
      </c>
      <c r="H156" s="298">
        <v>3052.7000000000007</v>
      </c>
      <c r="I156" s="298">
        <v>3032.8500000000013</v>
      </c>
      <c r="J156" s="298">
        <v>3105.0500000000011</v>
      </c>
      <c r="K156" s="298">
        <v>3124.9000000000005</v>
      </c>
      <c r="L156" s="298">
        <v>3141.150000000001</v>
      </c>
      <c r="M156" s="285">
        <v>3108.65</v>
      </c>
      <c r="N156" s="285">
        <v>3072.55</v>
      </c>
      <c r="O156" s="300">
        <v>7179900</v>
      </c>
      <c r="P156" s="301">
        <v>-1.0501509075123001E-2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44280</v>
      </c>
      <c r="E157" s="297">
        <v>1012</v>
      </c>
      <c r="F157" s="297">
        <v>1010.15</v>
      </c>
      <c r="G157" s="298">
        <v>997.65</v>
      </c>
      <c r="H157" s="298">
        <v>983.3</v>
      </c>
      <c r="I157" s="298">
        <v>970.8</v>
      </c>
      <c r="J157" s="298">
        <v>1024.5</v>
      </c>
      <c r="K157" s="298">
        <v>1037</v>
      </c>
      <c r="L157" s="298">
        <v>1051.3499999999999</v>
      </c>
      <c r="M157" s="285">
        <v>1022.65</v>
      </c>
      <c r="N157" s="285">
        <v>995.8</v>
      </c>
      <c r="O157" s="300">
        <v>11685600</v>
      </c>
      <c r="P157" s="301">
        <v>9.2506938020351531E-4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44280</v>
      </c>
      <c r="E158" s="297">
        <v>1477.3</v>
      </c>
      <c r="F158" s="297">
        <v>1475.8999999999999</v>
      </c>
      <c r="G158" s="298">
        <v>1466.8999999999996</v>
      </c>
      <c r="H158" s="298">
        <v>1456.4999999999998</v>
      </c>
      <c r="I158" s="298">
        <v>1447.4999999999995</v>
      </c>
      <c r="J158" s="298">
        <v>1486.2999999999997</v>
      </c>
      <c r="K158" s="298">
        <v>1495.3000000000002</v>
      </c>
      <c r="L158" s="298">
        <v>1505.6999999999998</v>
      </c>
      <c r="M158" s="285">
        <v>1484.9</v>
      </c>
      <c r="N158" s="285">
        <v>1465.5</v>
      </c>
      <c r="O158" s="300">
        <v>6083250</v>
      </c>
      <c r="P158" s="301">
        <v>-6.7352436933627233E-3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44280</v>
      </c>
      <c r="E159" s="297">
        <v>2459.15</v>
      </c>
      <c r="F159" s="297">
        <v>2451.3333333333335</v>
      </c>
      <c r="G159" s="298">
        <v>2432.916666666667</v>
      </c>
      <c r="H159" s="298">
        <v>2406.6833333333334</v>
      </c>
      <c r="I159" s="298">
        <v>2388.2666666666669</v>
      </c>
      <c r="J159" s="298">
        <v>2477.5666666666671</v>
      </c>
      <c r="K159" s="298">
        <v>2495.983333333334</v>
      </c>
      <c r="L159" s="298">
        <v>2522.2166666666672</v>
      </c>
      <c r="M159" s="285">
        <v>2469.75</v>
      </c>
      <c r="N159" s="285">
        <v>2425.1</v>
      </c>
      <c r="O159" s="300">
        <v>1058500</v>
      </c>
      <c r="P159" s="301">
        <v>1.7788461538461538E-2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44280</v>
      </c>
      <c r="E160" s="297">
        <v>419.55</v>
      </c>
      <c r="F160" s="297">
        <v>418.66666666666669</v>
      </c>
      <c r="G160" s="298">
        <v>416.48333333333335</v>
      </c>
      <c r="H160" s="298">
        <v>413.41666666666669</v>
      </c>
      <c r="I160" s="298">
        <v>411.23333333333335</v>
      </c>
      <c r="J160" s="298">
        <v>421.73333333333335</v>
      </c>
      <c r="K160" s="298">
        <v>423.91666666666663</v>
      </c>
      <c r="L160" s="298">
        <v>426.98333333333335</v>
      </c>
      <c r="M160" s="285">
        <v>420.85</v>
      </c>
      <c r="N160" s="285">
        <v>415.6</v>
      </c>
      <c r="O160" s="300">
        <v>2595000</v>
      </c>
      <c r="P160" s="301">
        <v>1.1574074074074073E-3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44280</v>
      </c>
      <c r="E161" s="297">
        <v>915.65</v>
      </c>
      <c r="F161" s="297">
        <v>916.7833333333333</v>
      </c>
      <c r="G161" s="298">
        <v>898.86666666666656</v>
      </c>
      <c r="H161" s="298">
        <v>882.08333333333326</v>
      </c>
      <c r="I161" s="298">
        <v>864.16666666666652</v>
      </c>
      <c r="J161" s="298">
        <v>933.56666666666661</v>
      </c>
      <c r="K161" s="298">
        <v>951.48333333333335</v>
      </c>
      <c r="L161" s="298">
        <v>968.26666666666665</v>
      </c>
      <c r="M161" s="285">
        <v>934.7</v>
      </c>
      <c r="N161" s="285">
        <v>900</v>
      </c>
      <c r="O161" s="300">
        <v>480675</v>
      </c>
      <c r="P161" s="301">
        <v>-8.5517241379310341E-2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44280</v>
      </c>
      <c r="E162" s="297">
        <v>606.6</v>
      </c>
      <c r="F162" s="297">
        <v>609.2833333333333</v>
      </c>
      <c r="G162" s="298">
        <v>599.66666666666663</v>
      </c>
      <c r="H162" s="298">
        <v>592.73333333333335</v>
      </c>
      <c r="I162" s="298">
        <v>583.11666666666667</v>
      </c>
      <c r="J162" s="298">
        <v>616.21666666666658</v>
      </c>
      <c r="K162" s="298">
        <v>625.83333333333337</v>
      </c>
      <c r="L162" s="298">
        <v>632.76666666666654</v>
      </c>
      <c r="M162" s="285">
        <v>618.9</v>
      </c>
      <c r="N162" s="285">
        <v>602.35</v>
      </c>
      <c r="O162" s="300">
        <v>4096400</v>
      </c>
      <c r="P162" s="301">
        <v>2.8832630098452883E-2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44280</v>
      </c>
      <c r="E163" s="297">
        <v>1229.25</v>
      </c>
      <c r="F163" s="297">
        <v>1225.75</v>
      </c>
      <c r="G163" s="298">
        <v>1216.55</v>
      </c>
      <c r="H163" s="298">
        <v>1203.8499999999999</v>
      </c>
      <c r="I163" s="298">
        <v>1194.6499999999999</v>
      </c>
      <c r="J163" s="298">
        <v>1238.45</v>
      </c>
      <c r="K163" s="298">
        <v>1247.6499999999999</v>
      </c>
      <c r="L163" s="298">
        <v>1260.3500000000001</v>
      </c>
      <c r="M163" s="285">
        <v>1234.95</v>
      </c>
      <c r="N163" s="285">
        <v>1213.05</v>
      </c>
      <c r="O163" s="300">
        <v>1311800</v>
      </c>
      <c r="P163" s="301">
        <v>-2.0386826973340304E-2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44280</v>
      </c>
      <c r="E164" s="297">
        <v>6784.15</v>
      </c>
      <c r="F164" s="297">
        <v>6766.0999999999995</v>
      </c>
      <c r="G164" s="298">
        <v>6725.1999999999989</v>
      </c>
      <c r="H164" s="298">
        <v>6666.2499999999991</v>
      </c>
      <c r="I164" s="298">
        <v>6625.3499999999985</v>
      </c>
      <c r="J164" s="298">
        <v>6825.0499999999993</v>
      </c>
      <c r="K164" s="298">
        <v>6865.9499999999989</v>
      </c>
      <c r="L164" s="298">
        <v>6924.9</v>
      </c>
      <c r="M164" s="285">
        <v>6807</v>
      </c>
      <c r="N164" s="285">
        <v>6707.15</v>
      </c>
      <c r="O164" s="300">
        <v>1543200</v>
      </c>
      <c r="P164" s="301">
        <v>-7.3330760324199148E-3</v>
      </c>
    </row>
    <row r="165" spans="1:16" ht="15">
      <c r="A165" s="263">
        <v>155</v>
      </c>
      <c r="B165" s="362" t="s">
        <v>856</v>
      </c>
      <c r="C165" s="468" t="s">
        <v>193</v>
      </c>
      <c r="D165" s="469">
        <v>44280</v>
      </c>
      <c r="E165" s="297">
        <v>624.70000000000005</v>
      </c>
      <c r="F165" s="297">
        <v>624.26666666666677</v>
      </c>
      <c r="G165" s="298">
        <v>615.78333333333353</v>
      </c>
      <c r="H165" s="298">
        <v>606.86666666666679</v>
      </c>
      <c r="I165" s="298">
        <v>598.38333333333355</v>
      </c>
      <c r="J165" s="298">
        <v>633.18333333333351</v>
      </c>
      <c r="K165" s="298">
        <v>641.66666666666686</v>
      </c>
      <c r="L165" s="298">
        <v>650.58333333333348</v>
      </c>
      <c r="M165" s="285">
        <v>632.75</v>
      </c>
      <c r="N165" s="285">
        <v>615.35</v>
      </c>
      <c r="O165" s="300">
        <v>19659900</v>
      </c>
      <c r="P165" s="301">
        <v>-6.2426074385596008E-3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44280</v>
      </c>
      <c r="E166" s="297">
        <v>227.65</v>
      </c>
      <c r="F166" s="297">
        <v>226.56666666666669</v>
      </c>
      <c r="G166" s="298">
        <v>223.23333333333338</v>
      </c>
      <c r="H166" s="298">
        <v>218.81666666666669</v>
      </c>
      <c r="I166" s="298">
        <v>215.48333333333338</v>
      </c>
      <c r="J166" s="298">
        <v>230.98333333333338</v>
      </c>
      <c r="K166" s="298">
        <v>234.31666666666669</v>
      </c>
      <c r="L166" s="298">
        <v>238.73333333333338</v>
      </c>
      <c r="M166" s="285">
        <v>229.9</v>
      </c>
      <c r="N166" s="285">
        <v>222.15</v>
      </c>
      <c r="O166" s="300">
        <v>126721800</v>
      </c>
      <c r="P166" s="301">
        <v>5.149706759954728E-2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44280</v>
      </c>
      <c r="E167" s="297">
        <v>1066.9000000000001</v>
      </c>
      <c r="F167" s="297">
        <v>1063.5</v>
      </c>
      <c r="G167" s="298">
        <v>1053.2</v>
      </c>
      <c r="H167" s="298">
        <v>1039.5</v>
      </c>
      <c r="I167" s="298">
        <v>1029.2</v>
      </c>
      <c r="J167" s="298">
        <v>1077.2</v>
      </c>
      <c r="K167" s="298">
        <v>1087.5000000000002</v>
      </c>
      <c r="L167" s="298">
        <v>1101.2</v>
      </c>
      <c r="M167" s="285">
        <v>1073.8</v>
      </c>
      <c r="N167" s="285">
        <v>1049.8</v>
      </c>
      <c r="O167" s="300">
        <v>2525000</v>
      </c>
      <c r="P167" s="301">
        <v>-4.4646235338630345E-2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44280</v>
      </c>
      <c r="E168" s="297">
        <v>428.7</v>
      </c>
      <c r="F168" s="297">
        <v>428.95</v>
      </c>
      <c r="G168" s="298">
        <v>424.84999999999997</v>
      </c>
      <c r="H168" s="298">
        <v>421</v>
      </c>
      <c r="I168" s="298">
        <v>416.9</v>
      </c>
      <c r="J168" s="298">
        <v>432.79999999999995</v>
      </c>
      <c r="K168" s="298">
        <v>436.9</v>
      </c>
      <c r="L168" s="298">
        <v>440.74999999999994</v>
      </c>
      <c r="M168" s="285">
        <v>433.05</v>
      </c>
      <c r="N168" s="285">
        <v>425.1</v>
      </c>
      <c r="O168" s="300">
        <v>38153600</v>
      </c>
      <c r="P168" s="301">
        <v>-6.3834798994974878E-2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44280</v>
      </c>
      <c r="E169" s="297">
        <v>222.75</v>
      </c>
      <c r="F169" s="297">
        <v>222.83333333333334</v>
      </c>
      <c r="G169" s="298">
        <v>221.01666666666668</v>
      </c>
      <c r="H169" s="298">
        <v>219.28333333333333</v>
      </c>
      <c r="I169" s="298">
        <v>217.46666666666667</v>
      </c>
      <c r="J169" s="298">
        <v>224.56666666666669</v>
      </c>
      <c r="K169" s="298">
        <v>226.38333333333335</v>
      </c>
      <c r="L169" s="298">
        <v>228.1166666666667</v>
      </c>
      <c r="M169" s="285">
        <v>224.65</v>
      </c>
      <c r="N169" s="285">
        <v>221.1</v>
      </c>
      <c r="O169" s="300">
        <v>42741000</v>
      </c>
      <c r="P169" s="301">
        <v>1.7578399662494726E-3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44267</v>
      </c>
    </row>
    <row r="7" spans="1:15">
      <c r="A7"/>
    </row>
    <row r="8" spans="1:15" ht="28.5" customHeight="1">
      <c r="A8" s="549" t="s">
        <v>16</v>
      </c>
      <c r="B8" s="550" t="s">
        <v>18</v>
      </c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60"/>
      <c r="L8" s="268"/>
      <c r="M8" s="268"/>
    </row>
    <row r="9" spans="1:15" ht="36" customHeight="1">
      <c r="A9" s="544"/>
      <c r="B9" s="546"/>
      <c r="C9" s="551" t="s">
        <v>23</v>
      </c>
      <c r="D9" s="55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15174.8</v>
      </c>
      <c r="D10" s="284">
        <v>15164.699999999999</v>
      </c>
      <c r="E10" s="284">
        <v>15110.949999999997</v>
      </c>
      <c r="F10" s="284">
        <v>15047.099999999999</v>
      </c>
      <c r="G10" s="284">
        <v>14993.349999999997</v>
      </c>
      <c r="H10" s="284">
        <v>15228.549999999997</v>
      </c>
      <c r="I10" s="284">
        <v>15282.300000000001</v>
      </c>
      <c r="J10" s="284">
        <v>15346.149999999998</v>
      </c>
      <c r="K10" s="283">
        <v>15218.45</v>
      </c>
      <c r="L10" s="283">
        <v>15100.85</v>
      </c>
      <c r="M10" s="288"/>
    </row>
    <row r="11" spans="1:15">
      <c r="A11" s="282">
        <v>2</v>
      </c>
      <c r="B11" s="263" t="s">
        <v>216</v>
      </c>
      <c r="C11" s="285">
        <v>35938.300000000003</v>
      </c>
      <c r="D11" s="265">
        <v>35959.850000000006</v>
      </c>
      <c r="E11" s="265">
        <v>35742.80000000001</v>
      </c>
      <c r="F11" s="265">
        <v>35547.300000000003</v>
      </c>
      <c r="G11" s="265">
        <v>35330.250000000007</v>
      </c>
      <c r="H11" s="265">
        <v>36155.350000000013</v>
      </c>
      <c r="I11" s="265">
        <v>36372.400000000001</v>
      </c>
      <c r="J11" s="265">
        <v>36567.900000000016</v>
      </c>
      <c r="K11" s="285">
        <v>36176.9</v>
      </c>
      <c r="L11" s="285">
        <v>35764.35</v>
      </c>
      <c r="M11" s="288"/>
    </row>
    <row r="12" spans="1:15">
      <c r="A12" s="282">
        <v>3</v>
      </c>
      <c r="B12" s="271" t="s">
        <v>217</v>
      </c>
      <c r="C12" s="285">
        <v>1881.9</v>
      </c>
      <c r="D12" s="265">
        <v>1886.1000000000001</v>
      </c>
      <c r="E12" s="265">
        <v>1866.0000000000002</v>
      </c>
      <c r="F12" s="265">
        <v>1850.1000000000001</v>
      </c>
      <c r="G12" s="265">
        <v>1830.0000000000002</v>
      </c>
      <c r="H12" s="265">
        <v>1902.0000000000002</v>
      </c>
      <c r="I12" s="265">
        <v>1922.1000000000001</v>
      </c>
      <c r="J12" s="265">
        <v>1938.0000000000002</v>
      </c>
      <c r="K12" s="285">
        <v>1906.2</v>
      </c>
      <c r="L12" s="285">
        <v>1870.2</v>
      </c>
      <c r="M12" s="288"/>
    </row>
    <row r="13" spans="1:15">
      <c r="A13" s="282">
        <v>4</v>
      </c>
      <c r="B13" s="263" t="s">
        <v>218</v>
      </c>
      <c r="C13" s="285">
        <v>4256.3</v>
      </c>
      <c r="D13" s="265">
        <v>4257.333333333333</v>
      </c>
      <c r="E13" s="265">
        <v>4233.3666666666659</v>
      </c>
      <c r="F13" s="265">
        <v>4210.4333333333325</v>
      </c>
      <c r="G13" s="265">
        <v>4186.4666666666653</v>
      </c>
      <c r="H13" s="265">
        <v>4280.2666666666664</v>
      </c>
      <c r="I13" s="265">
        <v>4304.2333333333336</v>
      </c>
      <c r="J13" s="265">
        <v>4327.166666666667</v>
      </c>
      <c r="K13" s="285">
        <v>4281.3</v>
      </c>
      <c r="L13" s="285">
        <v>4234.3999999999996</v>
      </c>
      <c r="M13" s="288"/>
    </row>
    <row r="14" spans="1:15">
      <c r="A14" s="282">
        <v>5</v>
      </c>
      <c r="B14" s="263" t="s">
        <v>219</v>
      </c>
      <c r="C14" s="285">
        <v>26010.1</v>
      </c>
      <c r="D14" s="265">
        <v>25976.316666666666</v>
      </c>
      <c r="E14" s="265">
        <v>25816.083333333332</v>
      </c>
      <c r="F14" s="265">
        <v>25622.066666666666</v>
      </c>
      <c r="G14" s="265">
        <v>25461.833333333332</v>
      </c>
      <c r="H14" s="265">
        <v>26170.333333333332</v>
      </c>
      <c r="I14" s="265">
        <v>26330.566666666669</v>
      </c>
      <c r="J14" s="265">
        <v>26524.583333333332</v>
      </c>
      <c r="K14" s="285">
        <v>26136.55</v>
      </c>
      <c r="L14" s="285">
        <v>25782.3</v>
      </c>
      <c r="M14" s="288"/>
    </row>
    <row r="15" spans="1:15">
      <c r="A15" s="282">
        <v>6</v>
      </c>
      <c r="B15" s="263" t="s">
        <v>220</v>
      </c>
      <c r="C15" s="285">
        <v>3270.5</v>
      </c>
      <c r="D15" s="265">
        <v>3276.65</v>
      </c>
      <c r="E15" s="265">
        <v>3244.15</v>
      </c>
      <c r="F15" s="265">
        <v>3217.8</v>
      </c>
      <c r="G15" s="265">
        <v>3185.3</v>
      </c>
      <c r="H15" s="265">
        <v>3303</v>
      </c>
      <c r="I15" s="265">
        <v>3335.5</v>
      </c>
      <c r="J15" s="265">
        <v>3361.85</v>
      </c>
      <c r="K15" s="285">
        <v>3309.15</v>
      </c>
      <c r="L15" s="285">
        <v>3250.3</v>
      </c>
      <c r="M15" s="288"/>
    </row>
    <row r="16" spans="1:15">
      <c r="A16" s="282">
        <v>7</v>
      </c>
      <c r="B16" s="263" t="s">
        <v>221</v>
      </c>
      <c r="C16" s="285">
        <v>6996.95</v>
      </c>
      <c r="D16" s="265">
        <v>6987.4666666666672</v>
      </c>
      <c r="E16" s="265">
        <v>6955.1333333333341</v>
      </c>
      <c r="F16" s="265">
        <v>6913.3166666666666</v>
      </c>
      <c r="G16" s="265">
        <v>6880.9833333333336</v>
      </c>
      <c r="H16" s="265">
        <v>7029.2833333333347</v>
      </c>
      <c r="I16" s="265">
        <v>7061.6166666666668</v>
      </c>
      <c r="J16" s="265">
        <v>7103.4333333333352</v>
      </c>
      <c r="K16" s="285">
        <v>7019.8</v>
      </c>
      <c r="L16" s="285">
        <v>6945.65</v>
      </c>
      <c r="M16" s="288"/>
    </row>
    <row r="17" spans="1:13">
      <c r="A17" s="282">
        <v>8</v>
      </c>
      <c r="B17" s="263" t="s">
        <v>38</v>
      </c>
      <c r="C17" s="263">
        <v>1835.05</v>
      </c>
      <c r="D17" s="265">
        <v>1829.9333333333334</v>
      </c>
      <c r="E17" s="265">
        <v>1815.8666666666668</v>
      </c>
      <c r="F17" s="265">
        <v>1796.6833333333334</v>
      </c>
      <c r="G17" s="265">
        <v>1782.6166666666668</v>
      </c>
      <c r="H17" s="265">
        <v>1849.1166666666668</v>
      </c>
      <c r="I17" s="265">
        <v>1863.1833333333334</v>
      </c>
      <c r="J17" s="265">
        <v>1882.3666666666668</v>
      </c>
      <c r="K17" s="263">
        <v>1844</v>
      </c>
      <c r="L17" s="263">
        <v>1810.75</v>
      </c>
      <c r="M17" s="263">
        <v>6.4552699999999996</v>
      </c>
    </row>
    <row r="18" spans="1:13">
      <c r="A18" s="282">
        <v>9</v>
      </c>
      <c r="B18" s="263" t="s">
        <v>222</v>
      </c>
      <c r="C18" s="263">
        <v>1253.25</v>
      </c>
      <c r="D18" s="265">
        <v>1241.3500000000001</v>
      </c>
      <c r="E18" s="265">
        <v>1214.7000000000003</v>
      </c>
      <c r="F18" s="265">
        <v>1176.1500000000001</v>
      </c>
      <c r="G18" s="265">
        <v>1149.5000000000002</v>
      </c>
      <c r="H18" s="265">
        <v>1279.9000000000003</v>
      </c>
      <c r="I18" s="265">
        <v>1306.5500000000004</v>
      </c>
      <c r="J18" s="265">
        <v>1345.1000000000004</v>
      </c>
      <c r="K18" s="263">
        <v>1268</v>
      </c>
      <c r="L18" s="263">
        <v>1202.8</v>
      </c>
      <c r="M18" s="263">
        <v>11.840120000000001</v>
      </c>
    </row>
    <row r="19" spans="1:13">
      <c r="A19" s="282">
        <v>10</v>
      </c>
      <c r="B19" s="263" t="s">
        <v>735</v>
      </c>
      <c r="C19" s="264">
        <v>1276.25</v>
      </c>
      <c r="D19" s="265">
        <v>1272.0833333333333</v>
      </c>
      <c r="E19" s="265">
        <v>1264.1666666666665</v>
      </c>
      <c r="F19" s="265">
        <v>1252.0833333333333</v>
      </c>
      <c r="G19" s="265">
        <v>1244.1666666666665</v>
      </c>
      <c r="H19" s="265">
        <v>1284.1666666666665</v>
      </c>
      <c r="I19" s="265">
        <v>1292.083333333333</v>
      </c>
      <c r="J19" s="265">
        <v>1304.1666666666665</v>
      </c>
      <c r="K19" s="263">
        <v>1280</v>
      </c>
      <c r="L19" s="263">
        <v>1260</v>
      </c>
      <c r="M19" s="263">
        <v>1.6891799999999999</v>
      </c>
    </row>
    <row r="20" spans="1:13">
      <c r="A20" s="282">
        <v>11</v>
      </c>
      <c r="B20" s="263" t="s">
        <v>288</v>
      </c>
      <c r="C20" s="263">
        <v>14668.15</v>
      </c>
      <c r="D20" s="265">
        <v>14672.716666666667</v>
      </c>
      <c r="E20" s="265">
        <v>14595.433333333334</v>
      </c>
      <c r="F20" s="265">
        <v>14522.716666666667</v>
      </c>
      <c r="G20" s="265">
        <v>14445.433333333334</v>
      </c>
      <c r="H20" s="265">
        <v>14745.433333333334</v>
      </c>
      <c r="I20" s="265">
        <v>14822.716666666667</v>
      </c>
      <c r="J20" s="265">
        <v>14895.433333333334</v>
      </c>
      <c r="K20" s="263">
        <v>14750</v>
      </c>
      <c r="L20" s="263">
        <v>14600</v>
      </c>
      <c r="M20" s="263">
        <v>0.13902999999999999</v>
      </c>
    </row>
    <row r="21" spans="1:13">
      <c r="A21" s="282">
        <v>12</v>
      </c>
      <c r="B21" s="263" t="s">
        <v>40</v>
      </c>
      <c r="C21" s="263">
        <v>898.15</v>
      </c>
      <c r="D21" s="265">
        <v>900.31666666666661</v>
      </c>
      <c r="E21" s="265">
        <v>886.53333333333319</v>
      </c>
      <c r="F21" s="265">
        <v>874.91666666666663</v>
      </c>
      <c r="G21" s="265">
        <v>861.13333333333321</v>
      </c>
      <c r="H21" s="265">
        <v>911.93333333333317</v>
      </c>
      <c r="I21" s="265">
        <v>925.71666666666647</v>
      </c>
      <c r="J21" s="265">
        <v>937.33333333333314</v>
      </c>
      <c r="K21" s="263">
        <v>914.1</v>
      </c>
      <c r="L21" s="263">
        <v>888.7</v>
      </c>
      <c r="M21" s="263">
        <v>54.65016</v>
      </c>
    </row>
    <row r="22" spans="1:13">
      <c r="A22" s="282">
        <v>13</v>
      </c>
      <c r="B22" s="263" t="s">
        <v>289</v>
      </c>
      <c r="C22" s="263">
        <v>1185.6500000000001</v>
      </c>
      <c r="D22" s="265">
        <v>1181.0833333333333</v>
      </c>
      <c r="E22" s="265">
        <v>1170.0666666666666</v>
      </c>
      <c r="F22" s="265">
        <v>1154.4833333333333</v>
      </c>
      <c r="G22" s="265">
        <v>1143.4666666666667</v>
      </c>
      <c r="H22" s="265">
        <v>1196.6666666666665</v>
      </c>
      <c r="I22" s="265">
        <v>1207.6833333333334</v>
      </c>
      <c r="J22" s="265">
        <v>1223.2666666666664</v>
      </c>
      <c r="K22" s="263">
        <v>1192.0999999999999</v>
      </c>
      <c r="L22" s="263">
        <v>1165.5</v>
      </c>
      <c r="M22" s="263">
        <v>4.8356300000000001</v>
      </c>
    </row>
    <row r="23" spans="1:13">
      <c r="A23" s="282">
        <v>14</v>
      </c>
      <c r="B23" s="263" t="s">
        <v>41</v>
      </c>
      <c r="C23" s="263">
        <v>745.35</v>
      </c>
      <c r="D23" s="265">
        <v>749.15</v>
      </c>
      <c r="E23" s="265">
        <v>739.19999999999993</v>
      </c>
      <c r="F23" s="265">
        <v>733.05</v>
      </c>
      <c r="G23" s="265">
        <v>723.09999999999991</v>
      </c>
      <c r="H23" s="265">
        <v>755.3</v>
      </c>
      <c r="I23" s="265">
        <v>765.25</v>
      </c>
      <c r="J23" s="265">
        <v>771.4</v>
      </c>
      <c r="K23" s="263">
        <v>759.1</v>
      </c>
      <c r="L23" s="263">
        <v>743</v>
      </c>
      <c r="M23" s="263">
        <v>52.352490000000003</v>
      </c>
    </row>
    <row r="24" spans="1:13">
      <c r="A24" s="282">
        <v>15</v>
      </c>
      <c r="B24" s="263" t="s">
        <v>832</v>
      </c>
      <c r="C24" s="263">
        <v>717.75</v>
      </c>
      <c r="D24" s="265">
        <v>709.2833333333333</v>
      </c>
      <c r="E24" s="265">
        <v>693.56666666666661</v>
      </c>
      <c r="F24" s="265">
        <v>669.38333333333333</v>
      </c>
      <c r="G24" s="265">
        <v>653.66666666666663</v>
      </c>
      <c r="H24" s="265">
        <v>733.46666666666658</v>
      </c>
      <c r="I24" s="265">
        <v>749.18333333333328</v>
      </c>
      <c r="J24" s="265">
        <v>773.36666666666656</v>
      </c>
      <c r="K24" s="263">
        <v>725</v>
      </c>
      <c r="L24" s="263">
        <v>685.1</v>
      </c>
      <c r="M24" s="263">
        <v>17.2956</v>
      </c>
    </row>
    <row r="25" spans="1:13">
      <c r="A25" s="282">
        <v>16</v>
      </c>
      <c r="B25" s="263" t="s">
        <v>290</v>
      </c>
      <c r="C25" s="263">
        <v>733.05</v>
      </c>
      <c r="D25" s="265">
        <v>742.86666666666667</v>
      </c>
      <c r="E25" s="265">
        <v>720.73333333333335</v>
      </c>
      <c r="F25" s="265">
        <v>708.41666666666663</v>
      </c>
      <c r="G25" s="265">
        <v>686.2833333333333</v>
      </c>
      <c r="H25" s="265">
        <v>755.18333333333339</v>
      </c>
      <c r="I25" s="265">
        <v>777.31666666666683</v>
      </c>
      <c r="J25" s="265">
        <v>789.63333333333344</v>
      </c>
      <c r="K25" s="263">
        <v>765</v>
      </c>
      <c r="L25" s="263">
        <v>730.55</v>
      </c>
      <c r="M25" s="263">
        <v>6.6290100000000001</v>
      </c>
    </row>
    <row r="26" spans="1:13">
      <c r="A26" s="282">
        <v>17</v>
      </c>
      <c r="B26" s="263" t="s">
        <v>223</v>
      </c>
      <c r="C26" s="263">
        <v>134.35</v>
      </c>
      <c r="D26" s="265">
        <v>134.61666666666667</v>
      </c>
      <c r="E26" s="265">
        <v>132.23333333333335</v>
      </c>
      <c r="F26" s="265">
        <v>130.11666666666667</v>
      </c>
      <c r="G26" s="265">
        <v>127.73333333333335</v>
      </c>
      <c r="H26" s="265">
        <v>136.73333333333335</v>
      </c>
      <c r="I26" s="265">
        <v>139.11666666666667</v>
      </c>
      <c r="J26" s="265">
        <v>141.23333333333335</v>
      </c>
      <c r="K26" s="263">
        <v>137</v>
      </c>
      <c r="L26" s="263">
        <v>132.5</v>
      </c>
      <c r="M26" s="263">
        <v>27.763120000000001</v>
      </c>
    </row>
    <row r="27" spans="1:13">
      <c r="A27" s="282">
        <v>18</v>
      </c>
      <c r="B27" s="263" t="s">
        <v>224</v>
      </c>
      <c r="C27" s="263">
        <v>217.85</v>
      </c>
      <c r="D27" s="265">
        <v>217.23333333333335</v>
      </c>
      <c r="E27" s="265">
        <v>215.7166666666667</v>
      </c>
      <c r="F27" s="265">
        <v>213.58333333333334</v>
      </c>
      <c r="G27" s="265">
        <v>212.06666666666669</v>
      </c>
      <c r="H27" s="265">
        <v>219.3666666666667</v>
      </c>
      <c r="I27" s="265">
        <v>220.88333333333335</v>
      </c>
      <c r="J27" s="265">
        <v>223.01666666666671</v>
      </c>
      <c r="K27" s="263">
        <v>218.75</v>
      </c>
      <c r="L27" s="263">
        <v>215.1</v>
      </c>
      <c r="M27" s="263">
        <v>18.63064</v>
      </c>
    </row>
    <row r="28" spans="1:13">
      <c r="A28" s="282">
        <v>19</v>
      </c>
      <c r="B28" s="263" t="s">
        <v>225</v>
      </c>
      <c r="C28" s="263">
        <v>1807.15</v>
      </c>
      <c r="D28" s="265">
        <v>1797.3500000000001</v>
      </c>
      <c r="E28" s="265">
        <v>1781.8000000000002</v>
      </c>
      <c r="F28" s="265">
        <v>1756.45</v>
      </c>
      <c r="G28" s="265">
        <v>1740.9</v>
      </c>
      <c r="H28" s="265">
        <v>1822.7000000000003</v>
      </c>
      <c r="I28" s="265">
        <v>1838.25</v>
      </c>
      <c r="J28" s="265">
        <v>1863.6000000000004</v>
      </c>
      <c r="K28" s="263">
        <v>1812.9</v>
      </c>
      <c r="L28" s="263">
        <v>1772</v>
      </c>
      <c r="M28" s="263">
        <v>0.77856000000000003</v>
      </c>
    </row>
    <row r="29" spans="1:13">
      <c r="A29" s="282">
        <v>20</v>
      </c>
      <c r="B29" s="263" t="s">
        <v>294</v>
      </c>
      <c r="C29" s="263">
        <v>934.45</v>
      </c>
      <c r="D29" s="265">
        <v>934.53333333333342</v>
      </c>
      <c r="E29" s="265">
        <v>925.86666666666679</v>
      </c>
      <c r="F29" s="265">
        <v>917.28333333333342</v>
      </c>
      <c r="G29" s="265">
        <v>908.61666666666679</v>
      </c>
      <c r="H29" s="265">
        <v>943.11666666666679</v>
      </c>
      <c r="I29" s="265">
        <v>951.78333333333353</v>
      </c>
      <c r="J29" s="265">
        <v>960.36666666666679</v>
      </c>
      <c r="K29" s="263">
        <v>943.2</v>
      </c>
      <c r="L29" s="263">
        <v>925.95</v>
      </c>
      <c r="M29" s="263">
        <v>2.88734</v>
      </c>
    </row>
    <row r="30" spans="1:13">
      <c r="A30" s="282">
        <v>21</v>
      </c>
      <c r="B30" s="263" t="s">
        <v>226</v>
      </c>
      <c r="C30" s="263">
        <v>2739.75</v>
      </c>
      <c r="D30" s="265">
        <v>2756.7999999999997</v>
      </c>
      <c r="E30" s="265">
        <v>2714.9499999999994</v>
      </c>
      <c r="F30" s="265">
        <v>2690.1499999999996</v>
      </c>
      <c r="G30" s="265">
        <v>2648.2999999999993</v>
      </c>
      <c r="H30" s="265">
        <v>2781.5999999999995</v>
      </c>
      <c r="I30" s="265">
        <v>2823.45</v>
      </c>
      <c r="J30" s="265">
        <v>2848.2499999999995</v>
      </c>
      <c r="K30" s="263">
        <v>2798.65</v>
      </c>
      <c r="L30" s="263">
        <v>2732</v>
      </c>
      <c r="M30" s="263">
        <v>1.8466100000000001</v>
      </c>
    </row>
    <row r="31" spans="1:13">
      <c r="A31" s="282">
        <v>22</v>
      </c>
      <c r="B31" s="263" t="s">
        <v>44</v>
      </c>
      <c r="C31" s="263">
        <v>896.1</v>
      </c>
      <c r="D31" s="265">
        <v>894.43333333333339</v>
      </c>
      <c r="E31" s="265">
        <v>889.16666666666674</v>
      </c>
      <c r="F31" s="265">
        <v>882.23333333333335</v>
      </c>
      <c r="G31" s="265">
        <v>876.9666666666667</v>
      </c>
      <c r="H31" s="265">
        <v>901.36666666666679</v>
      </c>
      <c r="I31" s="265">
        <v>906.63333333333344</v>
      </c>
      <c r="J31" s="265">
        <v>913.56666666666683</v>
      </c>
      <c r="K31" s="263">
        <v>899.7</v>
      </c>
      <c r="L31" s="263">
        <v>887.5</v>
      </c>
      <c r="M31" s="263">
        <v>4.2012099999999997</v>
      </c>
    </row>
    <row r="32" spans="1:13">
      <c r="A32" s="282">
        <v>23</v>
      </c>
      <c r="B32" s="263" t="s">
        <v>45</v>
      </c>
      <c r="C32" s="263">
        <v>292</v>
      </c>
      <c r="D32" s="265">
        <v>291.59999999999997</v>
      </c>
      <c r="E32" s="265">
        <v>289.39999999999992</v>
      </c>
      <c r="F32" s="265">
        <v>286.79999999999995</v>
      </c>
      <c r="G32" s="265">
        <v>284.59999999999991</v>
      </c>
      <c r="H32" s="265">
        <v>294.19999999999993</v>
      </c>
      <c r="I32" s="265">
        <v>296.39999999999998</v>
      </c>
      <c r="J32" s="265">
        <v>298.99999999999994</v>
      </c>
      <c r="K32" s="263">
        <v>293.8</v>
      </c>
      <c r="L32" s="263">
        <v>289</v>
      </c>
      <c r="M32" s="263">
        <v>38.373840000000001</v>
      </c>
    </row>
    <row r="33" spans="1:13">
      <c r="A33" s="282">
        <v>24</v>
      </c>
      <c r="B33" s="263" t="s">
        <v>46</v>
      </c>
      <c r="C33" s="263">
        <v>2904.1</v>
      </c>
      <c r="D33" s="265">
        <v>2903.2666666666664</v>
      </c>
      <c r="E33" s="265">
        <v>2881.583333333333</v>
      </c>
      <c r="F33" s="265">
        <v>2859.0666666666666</v>
      </c>
      <c r="G33" s="265">
        <v>2837.3833333333332</v>
      </c>
      <c r="H33" s="265">
        <v>2925.7833333333328</v>
      </c>
      <c r="I33" s="265">
        <v>2947.4666666666662</v>
      </c>
      <c r="J33" s="265">
        <v>2969.9833333333327</v>
      </c>
      <c r="K33" s="263">
        <v>2924.95</v>
      </c>
      <c r="L33" s="263">
        <v>2880.75</v>
      </c>
      <c r="M33" s="263">
        <v>4.3255100000000004</v>
      </c>
    </row>
    <row r="34" spans="1:13">
      <c r="A34" s="282">
        <v>25</v>
      </c>
      <c r="B34" s="263" t="s">
        <v>47</v>
      </c>
      <c r="C34" s="263">
        <v>237.5</v>
      </c>
      <c r="D34" s="265">
        <v>236.61666666666667</v>
      </c>
      <c r="E34" s="265">
        <v>234.48333333333335</v>
      </c>
      <c r="F34" s="265">
        <v>231.46666666666667</v>
      </c>
      <c r="G34" s="265">
        <v>229.33333333333334</v>
      </c>
      <c r="H34" s="265">
        <v>239.63333333333335</v>
      </c>
      <c r="I34" s="265">
        <v>241.76666666666668</v>
      </c>
      <c r="J34" s="265">
        <v>244.78333333333336</v>
      </c>
      <c r="K34" s="263">
        <v>238.75</v>
      </c>
      <c r="L34" s="263">
        <v>233.6</v>
      </c>
      <c r="M34" s="263">
        <v>61.974359999999997</v>
      </c>
    </row>
    <row r="35" spans="1:13">
      <c r="A35" s="282">
        <v>26</v>
      </c>
      <c r="B35" s="263" t="s">
        <v>48</v>
      </c>
      <c r="C35" s="263">
        <v>123.9</v>
      </c>
      <c r="D35" s="265">
        <v>124.5</v>
      </c>
      <c r="E35" s="265">
        <v>122.6</v>
      </c>
      <c r="F35" s="265">
        <v>121.3</v>
      </c>
      <c r="G35" s="265">
        <v>119.39999999999999</v>
      </c>
      <c r="H35" s="265">
        <v>125.8</v>
      </c>
      <c r="I35" s="265">
        <v>127.7</v>
      </c>
      <c r="J35" s="265">
        <v>129</v>
      </c>
      <c r="K35" s="263">
        <v>126.4</v>
      </c>
      <c r="L35" s="263">
        <v>123.2</v>
      </c>
      <c r="M35" s="263">
        <v>163.92693</v>
      </c>
    </row>
    <row r="36" spans="1:13">
      <c r="A36" s="282">
        <v>27</v>
      </c>
      <c r="B36" s="263" t="s">
        <v>50</v>
      </c>
      <c r="C36" s="263">
        <v>2431.9499999999998</v>
      </c>
      <c r="D36" s="265">
        <v>2431.1666666666665</v>
      </c>
      <c r="E36" s="265">
        <v>2416.333333333333</v>
      </c>
      <c r="F36" s="265">
        <v>2400.7166666666667</v>
      </c>
      <c r="G36" s="265">
        <v>2385.8833333333332</v>
      </c>
      <c r="H36" s="265">
        <v>2446.7833333333328</v>
      </c>
      <c r="I36" s="265">
        <v>2461.6166666666659</v>
      </c>
      <c r="J36" s="265">
        <v>2477.2333333333327</v>
      </c>
      <c r="K36" s="263">
        <v>2446</v>
      </c>
      <c r="L36" s="263">
        <v>2415.5500000000002</v>
      </c>
      <c r="M36" s="263">
        <v>10.561019999999999</v>
      </c>
    </row>
    <row r="37" spans="1:13">
      <c r="A37" s="282">
        <v>28</v>
      </c>
      <c r="B37" s="263" t="s">
        <v>52</v>
      </c>
      <c r="C37" s="263">
        <v>857.3</v>
      </c>
      <c r="D37" s="265">
        <v>857.11666666666667</v>
      </c>
      <c r="E37" s="265">
        <v>850.2833333333333</v>
      </c>
      <c r="F37" s="265">
        <v>843.26666666666665</v>
      </c>
      <c r="G37" s="265">
        <v>836.43333333333328</v>
      </c>
      <c r="H37" s="265">
        <v>864.13333333333333</v>
      </c>
      <c r="I37" s="265">
        <v>870.96666666666658</v>
      </c>
      <c r="J37" s="265">
        <v>877.98333333333335</v>
      </c>
      <c r="K37" s="263">
        <v>863.95</v>
      </c>
      <c r="L37" s="263">
        <v>850.1</v>
      </c>
      <c r="M37" s="263">
        <v>15.25849</v>
      </c>
    </row>
    <row r="38" spans="1:13">
      <c r="A38" s="282">
        <v>29</v>
      </c>
      <c r="B38" s="263" t="s">
        <v>227</v>
      </c>
      <c r="C38" s="263">
        <v>3155.2</v>
      </c>
      <c r="D38" s="265">
        <v>3149.5166666666664</v>
      </c>
      <c r="E38" s="265">
        <v>3119.1333333333328</v>
      </c>
      <c r="F38" s="265">
        <v>3083.0666666666662</v>
      </c>
      <c r="G38" s="265">
        <v>3052.6833333333325</v>
      </c>
      <c r="H38" s="265">
        <v>3185.583333333333</v>
      </c>
      <c r="I38" s="265">
        <v>3215.9666666666662</v>
      </c>
      <c r="J38" s="265">
        <v>3252.0333333333333</v>
      </c>
      <c r="K38" s="263">
        <v>3179.9</v>
      </c>
      <c r="L38" s="263">
        <v>3113.45</v>
      </c>
      <c r="M38" s="263">
        <v>2.5290300000000001</v>
      </c>
    </row>
    <row r="39" spans="1:13">
      <c r="A39" s="282">
        <v>30</v>
      </c>
      <c r="B39" s="263" t="s">
        <v>54</v>
      </c>
      <c r="C39" s="263">
        <v>760.75</v>
      </c>
      <c r="D39" s="265">
        <v>758.5333333333333</v>
      </c>
      <c r="E39" s="265">
        <v>751.36666666666656</v>
      </c>
      <c r="F39" s="265">
        <v>741.98333333333323</v>
      </c>
      <c r="G39" s="265">
        <v>734.81666666666649</v>
      </c>
      <c r="H39" s="265">
        <v>767.91666666666663</v>
      </c>
      <c r="I39" s="265">
        <v>775.08333333333337</v>
      </c>
      <c r="J39" s="265">
        <v>784.4666666666667</v>
      </c>
      <c r="K39" s="263">
        <v>765.7</v>
      </c>
      <c r="L39" s="263">
        <v>749.15</v>
      </c>
      <c r="M39" s="263">
        <v>133.7799</v>
      </c>
    </row>
    <row r="40" spans="1:13">
      <c r="A40" s="282">
        <v>31</v>
      </c>
      <c r="B40" s="263" t="s">
        <v>55</v>
      </c>
      <c r="C40" s="263">
        <v>3867.55</v>
      </c>
      <c r="D40" s="265">
        <v>3849.5166666666664</v>
      </c>
      <c r="E40" s="265">
        <v>3820.0333333333328</v>
      </c>
      <c r="F40" s="265">
        <v>3772.5166666666664</v>
      </c>
      <c r="G40" s="265">
        <v>3743.0333333333328</v>
      </c>
      <c r="H40" s="265">
        <v>3897.0333333333328</v>
      </c>
      <c r="I40" s="265">
        <v>3926.5166666666664</v>
      </c>
      <c r="J40" s="265">
        <v>3974.0333333333328</v>
      </c>
      <c r="K40" s="263">
        <v>3879</v>
      </c>
      <c r="L40" s="263">
        <v>3802</v>
      </c>
      <c r="M40" s="263">
        <v>5.4521899999999999</v>
      </c>
    </row>
    <row r="41" spans="1:13">
      <c r="A41" s="282">
        <v>32</v>
      </c>
      <c r="B41" s="263" t="s">
        <v>58</v>
      </c>
      <c r="C41" s="263">
        <v>5545.05</v>
      </c>
      <c r="D41" s="265">
        <v>5515.3499999999995</v>
      </c>
      <c r="E41" s="265">
        <v>5469.6999999999989</v>
      </c>
      <c r="F41" s="265">
        <v>5394.3499999999995</v>
      </c>
      <c r="G41" s="265">
        <v>5348.6999999999989</v>
      </c>
      <c r="H41" s="265">
        <v>5590.6999999999989</v>
      </c>
      <c r="I41" s="265">
        <v>5636.3499999999985</v>
      </c>
      <c r="J41" s="265">
        <v>5711.6999999999989</v>
      </c>
      <c r="K41" s="263">
        <v>5561</v>
      </c>
      <c r="L41" s="263">
        <v>5440</v>
      </c>
      <c r="M41" s="263">
        <v>21.912500000000001</v>
      </c>
    </row>
    <row r="42" spans="1:13">
      <c r="A42" s="282">
        <v>33</v>
      </c>
      <c r="B42" s="263" t="s">
        <v>57</v>
      </c>
      <c r="C42" s="263">
        <v>9991.4500000000007</v>
      </c>
      <c r="D42" s="265">
        <v>10005.583333333334</v>
      </c>
      <c r="E42" s="265">
        <v>9916.4666666666672</v>
      </c>
      <c r="F42" s="265">
        <v>9841.4833333333336</v>
      </c>
      <c r="G42" s="265">
        <v>9752.3666666666668</v>
      </c>
      <c r="H42" s="265">
        <v>10080.566666666668</v>
      </c>
      <c r="I42" s="265">
        <v>10169.683333333332</v>
      </c>
      <c r="J42" s="265">
        <v>10244.666666666668</v>
      </c>
      <c r="K42" s="263">
        <v>10094.700000000001</v>
      </c>
      <c r="L42" s="263">
        <v>9930.6</v>
      </c>
      <c r="M42" s="263">
        <v>2.4463200000000001</v>
      </c>
    </row>
    <row r="43" spans="1:13">
      <c r="A43" s="282">
        <v>34</v>
      </c>
      <c r="B43" s="263" t="s">
        <v>228</v>
      </c>
      <c r="C43" s="263">
        <v>3596.45</v>
      </c>
      <c r="D43" s="265">
        <v>3608.1</v>
      </c>
      <c r="E43" s="265">
        <v>3568.3999999999996</v>
      </c>
      <c r="F43" s="265">
        <v>3540.35</v>
      </c>
      <c r="G43" s="265">
        <v>3500.6499999999996</v>
      </c>
      <c r="H43" s="265">
        <v>3636.1499999999996</v>
      </c>
      <c r="I43" s="265">
        <v>3675.8499999999995</v>
      </c>
      <c r="J43" s="265">
        <v>3703.8999999999996</v>
      </c>
      <c r="K43" s="263">
        <v>3647.8</v>
      </c>
      <c r="L43" s="263">
        <v>3580.05</v>
      </c>
      <c r="M43" s="263">
        <v>0.59026999999999996</v>
      </c>
    </row>
    <row r="44" spans="1:13">
      <c r="A44" s="282">
        <v>35</v>
      </c>
      <c r="B44" s="263" t="s">
        <v>59</v>
      </c>
      <c r="C44" s="263">
        <v>1625.6</v>
      </c>
      <c r="D44" s="265">
        <v>1614.4333333333334</v>
      </c>
      <c r="E44" s="265">
        <v>1599.1666666666667</v>
      </c>
      <c r="F44" s="265">
        <v>1572.7333333333333</v>
      </c>
      <c r="G44" s="265">
        <v>1557.4666666666667</v>
      </c>
      <c r="H44" s="265">
        <v>1640.8666666666668</v>
      </c>
      <c r="I44" s="265">
        <v>1656.1333333333332</v>
      </c>
      <c r="J44" s="265">
        <v>1682.5666666666668</v>
      </c>
      <c r="K44" s="263">
        <v>1629.7</v>
      </c>
      <c r="L44" s="263">
        <v>1588</v>
      </c>
      <c r="M44" s="263">
        <v>3.5518299999999998</v>
      </c>
    </row>
    <row r="45" spans="1:13">
      <c r="A45" s="282">
        <v>36</v>
      </c>
      <c r="B45" s="263" t="s">
        <v>229</v>
      </c>
      <c r="C45" s="263">
        <v>349.7</v>
      </c>
      <c r="D45" s="265">
        <v>351.15000000000003</v>
      </c>
      <c r="E45" s="265">
        <v>346.60000000000008</v>
      </c>
      <c r="F45" s="265">
        <v>343.50000000000006</v>
      </c>
      <c r="G45" s="265">
        <v>338.9500000000001</v>
      </c>
      <c r="H45" s="265">
        <v>354.25000000000006</v>
      </c>
      <c r="I45" s="265">
        <v>358.8</v>
      </c>
      <c r="J45" s="265">
        <v>361.90000000000003</v>
      </c>
      <c r="K45" s="263">
        <v>355.7</v>
      </c>
      <c r="L45" s="263">
        <v>348.05</v>
      </c>
      <c r="M45" s="263">
        <v>30.37997</v>
      </c>
    </row>
    <row r="46" spans="1:13">
      <c r="A46" s="282">
        <v>37</v>
      </c>
      <c r="B46" s="263" t="s">
        <v>60</v>
      </c>
      <c r="C46" s="263">
        <v>80</v>
      </c>
      <c r="D46" s="265">
        <v>80.516666666666666</v>
      </c>
      <c r="E46" s="265">
        <v>79.133333333333326</v>
      </c>
      <c r="F46" s="265">
        <v>78.266666666666666</v>
      </c>
      <c r="G46" s="265">
        <v>76.883333333333326</v>
      </c>
      <c r="H46" s="265">
        <v>81.383333333333326</v>
      </c>
      <c r="I46" s="265">
        <v>82.76666666666668</v>
      </c>
      <c r="J46" s="265">
        <v>83.633333333333326</v>
      </c>
      <c r="K46" s="263">
        <v>81.900000000000006</v>
      </c>
      <c r="L46" s="263">
        <v>79.650000000000006</v>
      </c>
      <c r="M46" s="263">
        <v>363.42484999999999</v>
      </c>
    </row>
    <row r="47" spans="1:13">
      <c r="A47" s="282">
        <v>38</v>
      </c>
      <c r="B47" s="263" t="s">
        <v>61</v>
      </c>
      <c r="C47" s="263">
        <v>76.95</v>
      </c>
      <c r="D47" s="265">
        <v>77.533333333333346</v>
      </c>
      <c r="E47" s="265">
        <v>75.966666666666697</v>
      </c>
      <c r="F47" s="265">
        <v>74.983333333333348</v>
      </c>
      <c r="G47" s="265">
        <v>73.4166666666667</v>
      </c>
      <c r="H47" s="265">
        <v>78.516666666666694</v>
      </c>
      <c r="I47" s="265">
        <v>80.083333333333329</v>
      </c>
      <c r="J47" s="265">
        <v>81.066666666666691</v>
      </c>
      <c r="K47" s="263">
        <v>79.099999999999994</v>
      </c>
      <c r="L47" s="263">
        <v>76.55</v>
      </c>
      <c r="M47" s="263">
        <v>37.865079999999999</v>
      </c>
    </row>
    <row r="48" spans="1:13">
      <c r="A48" s="282">
        <v>39</v>
      </c>
      <c r="B48" s="263" t="s">
        <v>62</v>
      </c>
      <c r="C48" s="263">
        <v>1506.1</v>
      </c>
      <c r="D48" s="265">
        <v>1506.5833333333333</v>
      </c>
      <c r="E48" s="265">
        <v>1496.5166666666664</v>
      </c>
      <c r="F48" s="265">
        <v>1486.9333333333332</v>
      </c>
      <c r="G48" s="265">
        <v>1476.8666666666663</v>
      </c>
      <c r="H48" s="265">
        <v>1516.1666666666665</v>
      </c>
      <c r="I48" s="265">
        <v>1526.2333333333336</v>
      </c>
      <c r="J48" s="265">
        <v>1535.8166666666666</v>
      </c>
      <c r="K48" s="263">
        <v>1516.65</v>
      </c>
      <c r="L48" s="263">
        <v>1497</v>
      </c>
      <c r="M48" s="263">
        <v>3.9917500000000001</v>
      </c>
    </row>
    <row r="49" spans="1:13">
      <c r="A49" s="282">
        <v>40</v>
      </c>
      <c r="B49" s="263" t="s">
        <v>65</v>
      </c>
      <c r="C49" s="263">
        <v>730.35</v>
      </c>
      <c r="D49" s="265">
        <v>729.38333333333333</v>
      </c>
      <c r="E49" s="265">
        <v>718.16666666666663</v>
      </c>
      <c r="F49" s="265">
        <v>705.98333333333335</v>
      </c>
      <c r="G49" s="265">
        <v>694.76666666666665</v>
      </c>
      <c r="H49" s="265">
        <v>741.56666666666661</v>
      </c>
      <c r="I49" s="265">
        <v>752.7833333333333</v>
      </c>
      <c r="J49" s="265">
        <v>764.96666666666658</v>
      </c>
      <c r="K49" s="263">
        <v>740.6</v>
      </c>
      <c r="L49" s="263">
        <v>717.2</v>
      </c>
      <c r="M49" s="263">
        <v>7.0083000000000002</v>
      </c>
    </row>
    <row r="50" spans="1:13">
      <c r="A50" s="282">
        <v>41</v>
      </c>
      <c r="B50" s="263" t="s">
        <v>64</v>
      </c>
      <c r="C50" s="263">
        <v>139.75</v>
      </c>
      <c r="D50" s="265">
        <v>140.48333333333332</v>
      </c>
      <c r="E50" s="265">
        <v>138.31666666666663</v>
      </c>
      <c r="F50" s="265">
        <v>136.88333333333333</v>
      </c>
      <c r="G50" s="265">
        <v>134.71666666666664</v>
      </c>
      <c r="H50" s="265">
        <v>141.91666666666663</v>
      </c>
      <c r="I50" s="265">
        <v>144.08333333333331</v>
      </c>
      <c r="J50" s="265">
        <v>145.51666666666662</v>
      </c>
      <c r="K50" s="263">
        <v>142.65</v>
      </c>
      <c r="L50" s="263">
        <v>139.05000000000001</v>
      </c>
      <c r="M50" s="263">
        <v>80.825559999999996</v>
      </c>
    </row>
    <row r="51" spans="1:13">
      <c r="A51" s="282">
        <v>42</v>
      </c>
      <c r="B51" s="263" t="s">
        <v>66</v>
      </c>
      <c r="C51" s="263">
        <v>622.6</v>
      </c>
      <c r="D51" s="265">
        <v>620.04999999999995</v>
      </c>
      <c r="E51" s="265">
        <v>614.09999999999991</v>
      </c>
      <c r="F51" s="265">
        <v>605.59999999999991</v>
      </c>
      <c r="G51" s="265">
        <v>599.64999999999986</v>
      </c>
      <c r="H51" s="265">
        <v>628.54999999999995</v>
      </c>
      <c r="I51" s="265">
        <v>634.5</v>
      </c>
      <c r="J51" s="265">
        <v>643</v>
      </c>
      <c r="K51" s="263">
        <v>626</v>
      </c>
      <c r="L51" s="263">
        <v>611.54999999999995</v>
      </c>
      <c r="M51" s="263">
        <v>16.091449999999998</v>
      </c>
    </row>
    <row r="52" spans="1:13">
      <c r="A52" s="282">
        <v>43</v>
      </c>
      <c r="B52" s="263" t="s">
        <v>69</v>
      </c>
      <c r="C52" s="263">
        <v>54.8</v>
      </c>
      <c r="D52" s="265">
        <v>55.199999999999996</v>
      </c>
      <c r="E52" s="265">
        <v>53.899999999999991</v>
      </c>
      <c r="F52" s="265">
        <v>52.999999999999993</v>
      </c>
      <c r="G52" s="265">
        <v>51.699999999999989</v>
      </c>
      <c r="H52" s="265">
        <v>56.099999999999994</v>
      </c>
      <c r="I52" s="265">
        <v>57.399999999999991</v>
      </c>
      <c r="J52" s="265">
        <v>58.3</v>
      </c>
      <c r="K52" s="263">
        <v>56.5</v>
      </c>
      <c r="L52" s="263">
        <v>54.3</v>
      </c>
      <c r="M52" s="263">
        <v>856.30458999999996</v>
      </c>
    </row>
    <row r="53" spans="1:13">
      <c r="A53" s="282">
        <v>44</v>
      </c>
      <c r="B53" s="263" t="s">
        <v>73</v>
      </c>
      <c r="C53" s="263">
        <v>445.5</v>
      </c>
      <c r="D53" s="265">
        <v>446.48333333333335</v>
      </c>
      <c r="E53" s="265">
        <v>441.06666666666672</v>
      </c>
      <c r="F53" s="265">
        <v>436.63333333333338</v>
      </c>
      <c r="G53" s="265">
        <v>431.21666666666675</v>
      </c>
      <c r="H53" s="265">
        <v>450.91666666666669</v>
      </c>
      <c r="I53" s="265">
        <v>456.33333333333331</v>
      </c>
      <c r="J53" s="265">
        <v>460.76666666666665</v>
      </c>
      <c r="K53" s="263">
        <v>451.9</v>
      </c>
      <c r="L53" s="263">
        <v>442.05</v>
      </c>
      <c r="M53" s="263">
        <v>117.45802</v>
      </c>
    </row>
    <row r="54" spans="1:13">
      <c r="A54" s="282">
        <v>45</v>
      </c>
      <c r="B54" s="263" t="s">
        <v>68</v>
      </c>
      <c r="C54" s="263">
        <v>525.85</v>
      </c>
      <c r="D54" s="265">
        <v>524.23333333333323</v>
      </c>
      <c r="E54" s="265">
        <v>517.96666666666647</v>
      </c>
      <c r="F54" s="265">
        <v>510.08333333333326</v>
      </c>
      <c r="G54" s="265">
        <v>503.81666666666649</v>
      </c>
      <c r="H54" s="265">
        <v>532.11666666666645</v>
      </c>
      <c r="I54" s="265">
        <v>538.3833333333331</v>
      </c>
      <c r="J54" s="265">
        <v>546.26666666666642</v>
      </c>
      <c r="K54" s="263">
        <v>530.5</v>
      </c>
      <c r="L54" s="263">
        <v>516.35</v>
      </c>
      <c r="M54" s="263">
        <v>186.63334</v>
      </c>
    </row>
    <row r="55" spans="1:13">
      <c r="A55" s="282">
        <v>46</v>
      </c>
      <c r="B55" s="263" t="s">
        <v>70</v>
      </c>
      <c r="C55" s="263">
        <v>402.55</v>
      </c>
      <c r="D55" s="265">
        <v>398.56666666666666</v>
      </c>
      <c r="E55" s="265">
        <v>392.68333333333334</v>
      </c>
      <c r="F55" s="265">
        <v>382.81666666666666</v>
      </c>
      <c r="G55" s="265">
        <v>376.93333333333334</v>
      </c>
      <c r="H55" s="265">
        <v>408.43333333333334</v>
      </c>
      <c r="I55" s="265">
        <v>414.31666666666666</v>
      </c>
      <c r="J55" s="265">
        <v>424.18333333333334</v>
      </c>
      <c r="K55" s="263">
        <v>404.45</v>
      </c>
      <c r="L55" s="263">
        <v>388.7</v>
      </c>
      <c r="M55" s="263">
        <v>79.421790000000001</v>
      </c>
    </row>
    <row r="56" spans="1:13">
      <c r="A56" s="282">
        <v>47</v>
      </c>
      <c r="B56" s="263" t="s">
        <v>230</v>
      </c>
      <c r="C56" s="263">
        <v>1202.3</v>
      </c>
      <c r="D56" s="265">
        <v>1207.05</v>
      </c>
      <c r="E56" s="265">
        <v>1182.1499999999999</v>
      </c>
      <c r="F56" s="265">
        <v>1162</v>
      </c>
      <c r="G56" s="265">
        <v>1137.0999999999999</v>
      </c>
      <c r="H56" s="265">
        <v>1227.1999999999998</v>
      </c>
      <c r="I56" s="265">
        <v>1252.0999999999999</v>
      </c>
      <c r="J56" s="265">
        <v>1272.2499999999998</v>
      </c>
      <c r="K56" s="263">
        <v>1231.95</v>
      </c>
      <c r="L56" s="263">
        <v>1186.9000000000001</v>
      </c>
      <c r="M56" s="263">
        <v>0.59846999999999995</v>
      </c>
    </row>
    <row r="57" spans="1:13">
      <c r="A57" s="282">
        <v>48</v>
      </c>
      <c r="B57" s="263" t="s">
        <v>71</v>
      </c>
      <c r="C57" s="263">
        <v>14997.1</v>
      </c>
      <c r="D57" s="265">
        <v>15029.766666666668</v>
      </c>
      <c r="E57" s="265">
        <v>14910.533333333336</v>
      </c>
      <c r="F57" s="265">
        <v>14823.966666666669</v>
      </c>
      <c r="G57" s="265">
        <v>14704.733333333337</v>
      </c>
      <c r="H57" s="265">
        <v>15116.333333333336</v>
      </c>
      <c r="I57" s="265">
        <v>15235.566666666669</v>
      </c>
      <c r="J57" s="265">
        <v>15322.133333333335</v>
      </c>
      <c r="K57" s="263">
        <v>15149</v>
      </c>
      <c r="L57" s="263">
        <v>14943.2</v>
      </c>
      <c r="M57" s="263">
        <v>0.21778</v>
      </c>
    </row>
    <row r="58" spans="1:13">
      <c r="A58" s="282">
        <v>49</v>
      </c>
      <c r="B58" s="263" t="s">
        <v>74</v>
      </c>
      <c r="C58" s="263">
        <v>3480.35</v>
      </c>
      <c r="D58" s="265">
        <v>3469.2833333333333</v>
      </c>
      <c r="E58" s="265">
        <v>3449.5666666666666</v>
      </c>
      <c r="F58" s="265">
        <v>3418.7833333333333</v>
      </c>
      <c r="G58" s="265">
        <v>3399.0666666666666</v>
      </c>
      <c r="H58" s="265">
        <v>3500.0666666666666</v>
      </c>
      <c r="I58" s="265">
        <v>3519.7833333333328</v>
      </c>
      <c r="J58" s="265">
        <v>3550.5666666666666</v>
      </c>
      <c r="K58" s="263">
        <v>3489</v>
      </c>
      <c r="L58" s="263">
        <v>3438.5</v>
      </c>
      <c r="M58" s="263">
        <v>2.7094200000000002</v>
      </c>
    </row>
    <row r="59" spans="1:13">
      <c r="A59" s="282">
        <v>50</v>
      </c>
      <c r="B59" s="263" t="s">
        <v>80</v>
      </c>
      <c r="C59" s="263">
        <v>628.95000000000005</v>
      </c>
      <c r="D59" s="265">
        <v>629.81666666666672</v>
      </c>
      <c r="E59" s="265">
        <v>624.13333333333344</v>
      </c>
      <c r="F59" s="265">
        <v>619.31666666666672</v>
      </c>
      <c r="G59" s="265">
        <v>613.63333333333344</v>
      </c>
      <c r="H59" s="265">
        <v>634.63333333333344</v>
      </c>
      <c r="I59" s="265">
        <v>640.31666666666661</v>
      </c>
      <c r="J59" s="265">
        <v>645.13333333333344</v>
      </c>
      <c r="K59" s="263">
        <v>635.5</v>
      </c>
      <c r="L59" s="263">
        <v>625</v>
      </c>
      <c r="M59" s="263">
        <v>2.14961</v>
      </c>
    </row>
    <row r="60" spans="1:13">
      <c r="A60" s="282">
        <v>51</v>
      </c>
      <c r="B60" s="263" t="s">
        <v>75</v>
      </c>
      <c r="C60" s="263">
        <v>448.4</v>
      </c>
      <c r="D60" s="265">
        <v>447.23333333333329</v>
      </c>
      <c r="E60" s="265">
        <v>444.56666666666661</v>
      </c>
      <c r="F60" s="265">
        <v>440.73333333333329</v>
      </c>
      <c r="G60" s="265">
        <v>438.06666666666661</v>
      </c>
      <c r="H60" s="265">
        <v>451.06666666666661</v>
      </c>
      <c r="I60" s="265">
        <v>453.73333333333323</v>
      </c>
      <c r="J60" s="265">
        <v>457.56666666666661</v>
      </c>
      <c r="K60" s="263">
        <v>449.9</v>
      </c>
      <c r="L60" s="263">
        <v>443.4</v>
      </c>
      <c r="M60" s="263">
        <v>11.53308</v>
      </c>
    </row>
    <row r="61" spans="1:13">
      <c r="A61" s="282">
        <v>52</v>
      </c>
      <c r="B61" s="263" t="s">
        <v>76</v>
      </c>
      <c r="C61" s="263">
        <v>161.19999999999999</v>
      </c>
      <c r="D61" s="265">
        <v>161.23333333333332</v>
      </c>
      <c r="E61" s="265">
        <v>159.71666666666664</v>
      </c>
      <c r="F61" s="265">
        <v>158.23333333333332</v>
      </c>
      <c r="G61" s="265">
        <v>156.71666666666664</v>
      </c>
      <c r="H61" s="265">
        <v>162.71666666666664</v>
      </c>
      <c r="I61" s="265">
        <v>164.23333333333335</v>
      </c>
      <c r="J61" s="265">
        <v>165.71666666666664</v>
      </c>
      <c r="K61" s="263">
        <v>162.75</v>
      </c>
      <c r="L61" s="263">
        <v>159.75</v>
      </c>
      <c r="M61" s="263">
        <v>98.264290000000003</v>
      </c>
    </row>
    <row r="62" spans="1:13">
      <c r="A62" s="282">
        <v>53</v>
      </c>
      <c r="B62" s="263" t="s">
        <v>77</v>
      </c>
      <c r="C62" s="263">
        <v>134.5</v>
      </c>
      <c r="D62" s="265">
        <v>134.81666666666666</v>
      </c>
      <c r="E62" s="265">
        <v>133.43333333333334</v>
      </c>
      <c r="F62" s="265">
        <v>132.36666666666667</v>
      </c>
      <c r="G62" s="265">
        <v>130.98333333333335</v>
      </c>
      <c r="H62" s="265">
        <v>135.88333333333333</v>
      </c>
      <c r="I62" s="265">
        <v>137.26666666666665</v>
      </c>
      <c r="J62" s="265">
        <v>138.33333333333331</v>
      </c>
      <c r="K62" s="263">
        <v>136.19999999999999</v>
      </c>
      <c r="L62" s="263">
        <v>133.75</v>
      </c>
      <c r="M62" s="263">
        <v>9.1170500000000008</v>
      </c>
    </row>
    <row r="63" spans="1:13">
      <c r="A63" s="282">
        <v>54</v>
      </c>
      <c r="B63" s="263" t="s">
        <v>81</v>
      </c>
      <c r="C63" s="263">
        <v>539.4</v>
      </c>
      <c r="D63" s="265">
        <v>542.08333333333326</v>
      </c>
      <c r="E63" s="265">
        <v>527.36666666666656</v>
      </c>
      <c r="F63" s="265">
        <v>515.33333333333326</v>
      </c>
      <c r="G63" s="265">
        <v>500.61666666666656</v>
      </c>
      <c r="H63" s="265">
        <v>554.11666666666656</v>
      </c>
      <c r="I63" s="265">
        <v>568.83333333333326</v>
      </c>
      <c r="J63" s="265">
        <v>580.86666666666656</v>
      </c>
      <c r="K63" s="263">
        <v>556.79999999999995</v>
      </c>
      <c r="L63" s="263">
        <v>530.04999999999995</v>
      </c>
      <c r="M63" s="263">
        <v>50.355809999999998</v>
      </c>
    </row>
    <row r="64" spans="1:13">
      <c r="A64" s="282">
        <v>55</v>
      </c>
      <c r="B64" s="263" t="s">
        <v>82</v>
      </c>
      <c r="C64" s="263">
        <v>812.4</v>
      </c>
      <c r="D64" s="265">
        <v>809.38333333333333</v>
      </c>
      <c r="E64" s="265">
        <v>804.01666666666665</v>
      </c>
      <c r="F64" s="265">
        <v>795.63333333333333</v>
      </c>
      <c r="G64" s="265">
        <v>790.26666666666665</v>
      </c>
      <c r="H64" s="265">
        <v>817.76666666666665</v>
      </c>
      <c r="I64" s="265">
        <v>823.13333333333321</v>
      </c>
      <c r="J64" s="265">
        <v>831.51666666666665</v>
      </c>
      <c r="K64" s="263">
        <v>814.75</v>
      </c>
      <c r="L64" s="263">
        <v>801</v>
      </c>
      <c r="M64" s="263">
        <v>25.125730000000001</v>
      </c>
    </row>
    <row r="65" spans="1:13">
      <c r="A65" s="282">
        <v>56</v>
      </c>
      <c r="B65" s="263" t="s">
        <v>231</v>
      </c>
      <c r="C65" s="263">
        <v>172.4</v>
      </c>
      <c r="D65" s="265">
        <v>171.65</v>
      </c>
      <c r="E65" s="265">
        <v>168.75</v>
      </c>
      <c r="F65" s="265">
        <v>165.1</v>
      </c>
      <c r="G65" s="265">
        <v>162.19999999999999</v>
      </c>
      <c r="H65" s="265">
        <v>175.3</v>
      </c>
      <c r="I65" s="265">
        <v>178.20000000000005</v>
      </c>
      <c r="J65" s="265">
        <v>181.85000000000002</v>
      </c>
      <c r="K65" s="263">
        <v>174.55</v>
      </c>
      <c r="L65" s="263">
        <v>168</v>
      </c>
      <c r="M65" s="263">
        <v>31.340029999999999</v>
      </c>
    </row>
    <row r="66" spans="1:13">
      <c r="A66" s="282">
        <v>57</v>
      </c>
      <c r="B66" s="263" t="s">
        <v>83</v>
      </c>
      <c r="C66" s="263">
        <v>150.94999999999999</v>
      </c>
      <c r="D66" s="265">
        <v>151.20000000000002</v>
      </c>
      <c r="E66" s="265">
        <v>149.15000000000003</v>
      </c>
      <c r="F66" s="265">
        <v>147.35000000000002</v>
      </c>
      <c r="G66" s="265">
        <v>145.30000000000004</v>
      </c>
      <c r="H66" s="265">
        <v>153.00000000000003</v>
      </c>
      <c r="I66" s="265">
        <v>155.05000000000004</v>
      </c>
      <c r="J66" s="265">
        <v>156.85000000000002</v>
      </c>
      <c r="K66" s="263">
        <v>153.25</v>
      </c>
      <c r="L66" s="263">
        <v>149.4</v>
      </c>
      <c r="M66" s="263">
        <v>107.88943</v>
      </c>
    </row>
    <row r="67" spans="1:13">
      <c r="A67" s="282">
        <v>58</v>
      </c>
      <c r="B67" s="263" t="s">
        <v>823</v>
      </c>
      <c r="C67" s="263">
        <v>2734</v>
      </c>
      <c r="D67" s="265">
        <v>2703.6666666666665</v>
      </c>
      <c r="E67" s="265">
        <v>2650.333333333333</v>
      </c>
      <c r="F67" s="265">
        <v>2566.6666666666665</v>
      </c>
      <c r="G67" s="265">
        <v>2513.333333333333</v>
      </c>
      <c r="H67" s="265">
        <v>2787.333333333333</v>
      </c>
      <c r="I67" s="265">
        <v>2840.6666666666661</v>
      </c>
      <c r="J67" s="265">
        <v>2924.333333333333</v>
      </c>
      <c r="K67" s="263">
        <v>2757</v>
      </c>
      <c r="L67" s="263">
        <v>2620</v>
      </c>
      <c r="M67" s="263">
        <v>11.93338</v>
      </c>
    </row>
    <row r="68" spans="1:13">
      <c r="A68" s="282">
        <v>59</v>
      </c>
      <c r="B68" s="263" t="s">
        <v>84</v>
      </c>
      <c r="C68" s="263">
        <v>1647.55</v>
      </c>
      <c r="D68" s="265">
        <v>1640.8500000000001</v>
      </c>
      <c r="E68" s="265">
        <v>1631.7000000000003</v>
      </c>
      <c r="F68" s="265">
        <v>1615.8500000000001</v>
      </c>
      <c r="G68" s="265">
        <v>1606.7000000000003</v>
      </c>
      <c r="H68" s="265">
        <v>1656.7000000000003</v>
      </c>
      <c r="I68" s="265">
        <v>1665.8500000000004</v>
      </c>
      <c r="J68" s="265">
        <v>1681.7000000000003</v>
      </c>
      <c r="K68" s="263">
        <v>1650</v>
      </c>
      <c r="L68" s="263">
        <v>1625</v>
      </c>
      <c r="M68" s="263">
        <v>4.1877800000000001</v>
      </c>
    </row>
    <row r="69" spans="1:13">
      <c r="A69" s="282">
        <v>60</v>
      </c>
      <c r="B69" s="263" t="s">
        <v>85</v>
      </c>
      <c r="C69" s="263">
        <v>573.65</v>
      </c>
      <c r="D69" s="265">
        <v>578.34999999999991</v>
      </c>
      <c r="E69" s="265">
        <v>562.89999999999986</v>
      </c>
      <c r="F69" s="265">
        <v>552.15</v>
      </c>
      <c r="G69" s="265">
        <v>536.69999999999993</v>
      </c>
      <c r="H69" s="265">
        <v>589.0999999999998</v>
      </c>
      <c r="I69" s="265">
        <v>604.54999999999984</v>
      </c>
      <c r="J69" s="265">
        <v>615.29999999999973</v>
      </c>
      <c r="K69" s="263">
        <v>593.79999999999995</v>
      </c>
      <c r="L69" s="263">
        <v>567.6</v>
      </c>
      <c r="M69" s="263">
        <v>25.96632</v>
      </c>
    </row>
    <row r="70" spans="1:13">
      <c r="A70" s="282">
        <v>61</v>
      </c>
      <c r="B70" s="263" t="s">
        <v>232</v>
      </c>
      <c r="C70" s="263">
        <v>773.55</v>
      </c>
      <c r="D70" s="265">
        <v>774.15</v>
      </c>
      <c r="E70" s="265">
        <v>767.4</v>
      </c>
      <c r="F70" s="265">
        <v>761.25</v>
      </c>
      <c r="G70" s="265">
        <v>754.5</v>
      </c>
      <c r="H70" s="265">
        <v>780.3</v>
      </c>
      <c r="I70" s="265">
        <v>787.05</v>
      </c>
      <c r="J70" s="265">
        <v>793.19999999999993</v>
      </c>
      <c r="K70" s="263">
        <v>780.9</v>
      </c>
      <c r="L70" s="263">
        <v>768</v>
      </c>
      <c r="M70" s="263">
        <v>3.8788800000000001</v>
      </c>
    </row>
    <row r="71" spans="1:13">
      <c r="A71" s="282">
        <v>62</v>
      </c>
      <c r="B71" s="263" t="s">
        <v>233</v>
      </c>
      <c r="C71" s="263">
        <v>419.5</v>
      </c>
      <c r="D71" s="265">
        <v>415.7</v>
      </c>
      <c r="E71" s="265">
        <v>410.4</v>
      </c>
      <c r="F71" s="265">
        <v>401.3</v>
      </c>
      <c r="G71" s="265">
        <v>396</v>
      </c>
      <c r="H71" s="265">
        <v>424.79999999999995</v>
      </c>
      <c r="I71" s="265">
        <v>430.1</v>
      </c>
      <c r="J71" s="265">
        <v>439.19999999999993</v>
      </c>
      <c r="K71" s="263">
        <v>421</v>
      </c>
      <c r="L71" s="263">
        <v>406.6</v>
      </c>
      <c r="M71" s="263">
        <v>8.3946400000000008</v>
      </c>
    </row>
    <row r="72" spans="1:13">
      <c r="A72" s="282">
        <v>63</v>
      </c>
      <c r="B72" s="263" t="s">
        <v>86</v>
      </c>
      <c r="C72" s="263">
        <v>879.35</v>
      </c>
      <c r="D72" s="265">
        <v>874.06666666666661</v>
      </c>
      <c r="E72" s="265">
        <v>865.73333333333323</v>
      </c>
      <c r="F72" s="265">
        <v>852.11666666666667</v>
      </c>
      <c r="G72" s="265">
        <v>843.7833333333333</v>
      </c>
      <c r="H72" s="265">
        <v>887.68333333333317</v>
      </c>
      <c r="I72" s="265">
        <v>896.01666666666665</v>
      </c>
      <c r="J72" s="265">
        <v>909.6333333333331</v>
      </c>
      <c r="K72" s="263">
        <v>882.4</v>
      </c>
      <c r="L72" s="263">
        <v>860.45</v>
      </c>
      <c r="M72" s="263">
        <v>11.380750000000001</v>
      </c>
    </row>
    <row r="73" spans="1:13">
      <c r="A73" s="282">
        <v>64</v>
      </c>
      <c r="B73" s="263" t="s">
        <v>92</v>
      </c>
      <c r="C73" s="263">
        <v>314.25</v>
      </c>
      <c r="D73" s="265">
        <v>314.05</v>
      </c>
      <c r="E73" s="265">
        <v>311.70000000000005</v>
      </c>
      <c r="F73" s="265">
        <v>309.15000000000003</v>
      </c>
      <c r="G73" s="265">
        <v>306.80000000000007</v>
      </c>
      <c r="H73" s="265">
        <v>316.60000000000002</v>
      </c>
      <c r="I73" s="265">
        <v>318.95000000000005</v>
      </c>
      <c r="J73" s="265">
        <v>321.5</v>
      </c>
      <c r="K73" s="263">
        <v>316.39999999999998</v>
      </c>
      <c r="L73" s="263">
        <v>311.5</v>
      </c>
      <c r="M73" s="263">
        <v>48.10951</v>
      </c>
    </row>
    <row r="74" spans="1:13">
      <c r="A74" s="282">
        <v>65</v>
      </c>
      <c r="B74" s="263" t="s">
        <v>87</v>
      </c>
      <c r="C74" s="263">
        <v>531.15</v>
      </c>
      <c r="D74" s="265">
        <v>530.23333333333323</v>
      </c>
      <c r="E74" s="265">
        <v>526.06666666666649</v>
      </c>
      <c r="F74" s="265">
        <v>520.98333333333323</v>
      </c>
      <c r="G74" s="265">
        <v>516.81666666666649</v>
      </c>
      <c r="H74" s="265">
        <v>535.31666666666649</v>
      </c>
      <c r="I74" s="265">
        <v>539.48333333333323</v>
      </c>
      <c r="J74" s="265">
        <v>544.56666666666649</v>
      </c>
      <c r="K74" s="263">
        <v>534.4</v>
      </c>
      <c r="L74" s="263">
        <v>525.15</v>
      </c>
      <c r="M74" s="263">
        <v>21.581569999999999</v>
      </c>
    </row>
    <row r="75" spans="1:13">
      <c r="A75" s="282">
        <v>66</v>
      </c>
      <c r="B75" s="263" t="s">
        <v>234</v>
      </c>
      <c r="C75" s="263">
        <v>1470.3</v>
      </c>
      <c r="D75" s="265">
        <v>1466.1500000000003</v>
      </c>
      <c r="E75" s="265">
        <v>1457.0500000000006</v>
      </c>
      <c r="F75" s="265">
        <v>1443.8000000000004</v>
      </c>
      <c r="G75" s="265">
        <v>1434.7000000000007</v>
      </c>
      <c r="H75" s="265">
        <v>1479.4000000000005</v>
      </c>
      <c r="I75" s="265">
        <v>1488.5000000000005</v>
      </c>
      <c r="J75" s="265">
        <v>1501.7500000000005</v>
      </c>
      <c r="K75" s="263">
        <v>1475.25</v>
      </c>
      <c r="L75" s="263">
        <v>1452.9</v>
      </c>
      <c r="M75" s="263">
        <v>0.54717000000000005</v>
      </c>
    </row>
    <row r="76" spans="1:13">
      <c r="A76" s="282">
        <v>67</v>
      </c>
      <c r="B76" s="263" t="s">
        <v>834</v>
      </c>
      <c r="C76" s="263">
        <v>294.35000000000002</v>
      </c>
      <c r="D76" s="265">
        <v>296</v>
      </c>
      <c r="E76" s="265">
        <v>286.39999999999998</v>
      </c>
      <c r="F76" s="265">
        <v>278.45</v>
      </c>
      <c r="G76" s="265">
        <v>268.84999999999997</v>
      </c>
      <c r="H76" s="265">
        <v>303.95</v>
      </c>
      <c r="I76" s="265">
        <v>313.55</v>
      </c>
      <c r="J76" s="265">
        <v>321.5</v>
      </c>
      <c r="K76" s="263">
        <v>305.60000000000002</v>
      </c>
      <c r="L76" s="263">
        <v>288.05</v>
      </c>
      <c r="M76" s="263">
        <v>24.481020000000001</v>
      </c>
    </row>
    <row r="77" spans="1:13">
      <c r="A77" s="282">
        <v>68</v>
      </c>
      <c r="B77" s="263" t="s">
        <v>90</v>
      </c>
      <c r="C77" s="263">
        <v>3528.1</v>
      </c>
      <c r="D77" s="265">
        <v>3518.0666666666671</v>
      </c>
      <c r="E77" s="265">
        <v>3492.2833333333342</v>
      </c>
      <c r="F77" s="265">
        <v>3456.4666666666672</v>
      </c>
      <c r="G77" s="265">
        <v>3430.6833333333343</v>
      </c>
      <c r="H77" s="265">
        <v>3553.8833333333341</v>
      </c>
      <c r="I77" s="265">
        <v>3579.666666666667</v>
      </c>
      <c r="J77" s="265">
        <v>3615.483333333334</v>
      </c>
      <c r="K77" s="263">
        <v>3543.85</v>
      </c>
      <c r="L77" s="263">
        <v>3482.25</v>
      </c>
      <c r="M77" s="263">
        <v>4.2179900000000004</v>
      </c>
    </row>
    <row r="78" spans="1:13">
      <c r="A78" s="282">
        <v>69</v>
      </c>
      <c r="B78" s="263" t="s">
        <v>348</v>
      </c>
      <c r="C78" s="263">
        <v>2350.15</v>
      </c>
      <c r="D78" s="265">
        <v>2353.4</v>
      </c>
      <c r="E78" s="265">
        <v>2326.8500000000004</v>
      </c>
      <c r="F78" s="265">
        <v>2303.5500000000002</v>
      </c>
      <c r="G78" s="265">
        <v>2277.0000000000005</v>
      </c>
      <c r="H78" s="265">
        <v>2376.7000000000003</v>
      </c>
      <c r="I78" s="265">
        <v>2403.2500000000005</v>
      </c>
      <c r="J78" s="265">
        <v>2426.5500000000002</v>
      </c>
      <c r="K78" s="263">
        <v>2379.9499999999998</v>
      </c>
      <c r="L78" s="263">
        <v>2330.1</v>
      </c>
      <c r="M78" s="263">
        <v>0.66915999999999998</v>
      </c>
    </row>
    <row r="79" spans="1:13">
      <c r="A79" s="282">
        <v>70</v>
      </c>
      <c r="B79" s="263" t="s">
        <v>93</v>
      </c>
      <c r="C79" s="263">
        <v>4500.3999999999996</v>
      </c>
      <c r="D79" s="265">
        <v>4492.0999999999995</v>
      </c>
      <c r="E79" s="265">
        <v>4464.3499999999985</v>
      </c>
      <c r="F79" s="265">
        <v>4428.2999999999993</v>
      </c>
      <c r="G79" s="265">
        <v>4400.5499999999984</v>
      </c>
      <c r="H79" s="265">
        <v>4528.1499999999987</v>
      </c>
      <c r="I79" s="265">
        <v>4555.9000000000005</v>
      </c>
      <c r="J79" s="265">
        <v>4591.9499999999989</v>
      </c>
      <c r="K79" s="263">
        <v>4519.8500000000004</v>
      </c>
      <c r="L79" s="263">
        <v>4456.05</v>
      </c>
      <c r="M79" s="263">
        <v>6.2996100000000004</v>
      </c>
    </row>
    <row r="80" spans="1:13">
      <c r="A80" s="282">
        <v>71</v>
      </c>
      <c r="B80" s="263" t="s">
        <v>235</v>
      </c>
      <c r="C80" s="263">
        <v>83.7</v>
      </c>
      <c r="D80" s="265">
        <v>82.033333333333346</v>
      </c>
      <c r="E80" s="265">
        <v>78.666666666666686</v>
      </c>
      <c r="F80" s="265">
        <v>73.63333333333334</v>
      </c>
      <c r="G80" s="265">
        <v>70.26666666666668</v>
      </c>
      <c r="H80" s="265">
        <v>87.066666666666691</v>
      </c>
      <c r="I80" s="265">
        <v>90.433333333333337</v>
      </c>
      <c r="J80" s="265">
        <v>95.466666666666697</v>
      </c>
      <c r="K80" s="263">
        <v>85.4</v>
      </c>
      <c r="L80" s="263">
        <v>77</v>
      </c>
      <c r="M80" s="263">
        <v>119.33408</v>
      </c>
    </row>
    <row r="81" spans="1:13">
      <c r="A81" s="282">
        <v>72</v>
      </c>
      <c r="B81" s="263" t="s">
        <v>94</v>
      </c>
      <c r="C81" s="263">
        <v>2672.3</v>
      </c>
      <c r="D81" s="265">
        <v>2652.7333333333336</v>
      </c>
      <c r="E81" s="265">
        <v>2618.4666666666672</v>
      </c>
      <c r="F81" s="265">
        <v>2564.6333333333337</v>
      </c>
      <c r="G81" s="265">
        <v>2530.3666666666672</v>
      </c>
      <c r="H81" s="265">
        <v>2706.5666666666671</v>
      </c>
      <c r="I81" s="265">
        <v>2740.8333333333335</v>
      </c>
      <c r="J81" s="265">
        <v>2794.666666666667</v>
      </c>
      <c r="K81" s="263">
        <v>2687</v>
      </c>
      <c r="L81" s="263">
        <v>2598.9</v>
      </c>
      <c r="M81" s="263">
        <v>19.774159999999998</v>
      </c>
    </row>
    <row r="82" spans="1:13">
      <c r="A82" s="282">
        <v>73</v>
      </c>
      <c r="B82" s="263" t="s">
        <v>236</v>
      </c>
      <c r="C82" s="263">
        <v>482.35</v>
      </c>
      <c r="D82" s="265">
        <v>480.8</v>
      </c>
      <c r="E82" s="265">
        <v>472.6</v>
      </c>
      <c r="F82" s="265">
        <v>462.85</v>
      </c>
      <c r="G82" s="265">
        <v>454.65000000000003</v>
      </c>
      <c r="H82" s="265">
        <v>490.55</v>
      </c>
      <c r="I82" s="265">
        <v>498.74999999999994</v>
      </c>
      <c r="J82" s="265">
        <v>508.5</v>
      </c>
      <c r="K82" s="263">
        <v>489</v>
      </c>
      <c r="L82" s="263">
        <v>471.05</v>
      </c>
      <c r="M82" s="263">
        <v>6.7831999999999999</v>
      </c>
    </row>
    <row r="83" spans="1:13">
      <c r="A83" s="282">
        <v>74</v>
      </c>
      <c r="B83" s="263" t="s">
        <v>237</v>
      </c>
      <c r="C83" s="263">
        <v>1400.55</v>
      </c>
      <c r="D83" s="265">
        <v>1397.6166666666668</v>
      </c>
      <c r="E83" s="265">
        <v>1390.2333333333336</v>
      </c>
      <c r="F83" s="265">
        <v>1379.9166666666667</v>
      </c>
      <c r="G83" s="265">
        <v>1372.5333333333335</v>
      </c>
      <c r="H83" s="265">
        <v>1407.9333333333336</v>
      </c>
      <c r="I83" s="265">
        <v>1415.3166666666668</v>
      </c>
      <c r="J83" s="265">
        <v>1425.6333333333337</v>
      </c>
      <c r="K83" s="263">
        <v>1405</v>
      </c>
      <c r="L83" s="263">
        <v>1387.3</v>
      </c>
      <c r="M83" s="263">
        <v>0.27942</v>
      </c>
    </row>
    <row r="84" spans="1:13">
      <c r="A84" s="282">
        <v>75</v>
      </c>
      <c r="B84" s="263" t="s">
        <v>96</v>
      </c>
      <c r="C84" s="263">
        <v>1365</v>
      </c>
      <c r="D84" s="265">
        <v>1364.6833333333334</v>
      </c>
      <c r="E84" s="265">
        <v>1351.3666666666668</v>
      </c>
      <c r="F84" s="265">
        <v>1337.7333333333333</v>
      </c>
      <c r="G84" s="265">
        <v>1324.4166666666667</v>
      </c>
      <c r="H84" s="265">
        <v>1378.3166666666668</v>
      </c>
      <c r="I84" s="265">
        <v>1391.6333333333334</v>
      </c>
      <c r="J84" s="265">
        <v>1405.2666666666669</v>
      </c>
      <c r="K84" s="263">
        <v>1378</v>
      </c>
      <c r="L84" s="263">
        <v>1351.05</v>
      </c>
      <c r="M84" s="263">
        <v>8.2503600000000006</v>
      </c>
    </row>
    <row r="85" spans="1:13">
      <c r="A85" s="282">
        <v>76</v>
      </c>
      <c r="B85" s="263" t="s">
        <v>97</v>
      </c>
      <c r="C85" s="263">
        <v>202.8</v>
      </c>
      <c r="D85" s="265">
        <v>203.71666666666667</v>
      </c>
      <c r="E85" s="265">
        <v>201.33333333333334</v>
      </c>
      <c r="F85" s="265">
        <v>199.86666666666667</v>
      </c>
      <c r="G85" s="265">
        <v>197.48333333333335</v>
      </c>
      <c r="H85" s="265">
        <v>205.18333333333334</v>
      </c>
      <c r="I85" s="265">
        <v>207.56666666666666</v>
      </c>
      <c r="J85" s="265">
        <v>209.03333333333333</v>
      </c>
      <c r="K85" s="263">
        <v>206.1</v>
      </c>
      <c r="L85" s="263">
        <v>202.25</v>
      </c>
      <c r="M85" s="263">
        <v>32.561019999999999</v>
      </c>
    </row>
    <row r="86" spans="1:13">
      <c r="A86" s="282">
        <v>77</v>
      </c>
      <c r="B86" s="263" t="s">
        <v>98</v>
      </c>
      <c r="C86" s="263">
        <v>86.3</v>
      </c>
      <c r="D86" s="265">
        <v>86.133333333333326</v>
      </c>
      <c r="E86" s="265">
        <v>85.066666666666649</v>
      </c>
      <c r="F86" s="265">
        <v>83.833333333333329</v>
      </c>
      <c r="G86" s="265">
        <v>82.766666666666652</v>
      </c>
      <c r="H86" s="265">
        <v>87.366666666666646</v>
      </c>
      <c r="I86" s="265">
        <v>88.433333333333309</v>
      </c>
      <c r="J86" s="265">
        <v>89.666666666666643</v>
      </c>
      <c r="K86" s="263">
        <v>87.2</v>
      </c>
      <c r="L86" s="263">
        <v>84.9</v>
      </c>
      <c r="M86" s="263">
        <v>174.14100999999999</v>
      </c>
    </row>
    <row r="87" spans="1:13">
      <c r="A87" s="282">
        <v>78</v>
      </c>
      <c r="B87" s="263" t="s">
        <v>359</v>
      </c>
      <c r="C87" s="263">
        <v>179.7</v>
      </c>
      <c r="D87" s="265">
        <v>180.26666666666665</v>
      </c>
      <c r="E87" s="265">
        <v>175.5333333333333</v>
      </c>
      <c r="F87" s="265">
        <v>171.36666666666665</v>
      </c>
      <c r="G87" s="265">
        <v>166.6333333333333</v>
      </c>
      <c r="H87" s="265">
        <v>184.43333333333331</v>
      </c>
      <c r="I87" s="265">
        <v>189.16666666666666</v>
      </c>
      <c r="J87" s="265">
        <v>193.33333333333331</v>
      </c>
      <c r="K87" s="263">
        <v>185</v>
      </c>
      <c r="L87" s="263">
        <v>176.1</v>
      </c>
      <c r="M87" s="263">
        <v>38.566079999999999</v>
      </c>
    </row>
    <row r="88" spans="1:13">
      <c r="A88" s="282">
        <v>79</v>
      </c>
      <c r="B88" s="263" t="s">
        <v>240</v>
      </c>
      <c r="C88" s="263">
        <v>69</v>
      </c>
      <c r="D88" s="265">
        <v>69.316666666666663</v>
      </c>
      <c r="E88" s="265">
        <v>67.433333333333323</v>
      </c>
      <c r="F88" s="265">
        <v>65.86666666666666</v>
      </c>
      <c r="G88" s="265">
        <v>63.98333333333332</v>
      </c>
      <c r="H88" s="265">
        <v>70.883333333333326</v>
      </c>
      <c r="I88" s="265">
        <v>72.766666666666652</v>
      </c>
      <c r="J88" s="265">
        <v>74.333333333333329</v>
      </c>
      <c r="K88" s="263">
        <v>71.2</v>
      </c>
      <c r="L88" s="263">
        <v>67.75</v>
      </c>
      <c r="M88" s="263">
        <v>36.129820000000002</v>
      </c>
    </row>
    <row r="89" spans="1:13">
      <c r="A89" s="282">
        <v>80</v>
      </c>
      <c r="B89" s="263" t="s">
        <v>99</v>
      </c>
      <c r="C89" s="263">
        <v>147.69999999999999</v>
      </c>
      <c r="D89" s="265">
        <v>148.56666666666669</v>
      </c>
      <c r="E89" s="265">
        <v>146.23333333333338</v>
      </c>
      <c r="F89" s="265">
        <v>144.76666666666668</v>
      </c>
      <c r="G89" s="265">
        <v>142.43333333333337</v>
      </c>
      <c r="H89" s="265">
        <v>150.03333333333339</v>
      </c>
      <c r="I89" s="265">
        <v>152.3666666666667</v>
      </c>
      <c r="J89" s="265">
        <v>153.8333333333334</v>
      </c>
      <c r="K89" s="263">
        <v>150.9</v>
      </c>
      <c r="L89" s="263">
        <v>147.1</v>
      </c>
      <c r="M89" s="263">
        <v>213.45116999999999</v>
      </c>
    </row>
    <row r="90" spans="1:13">
      <c r="A90" s="282">
        <v>81</v>
      </c>
      <c r="B90" s="263" t="s">
        <v>102</v>
      </c>
      <c r="C90" s="263">
        <v>27.9</v>
      </c>
      <c r="D90" s="265">
        <v>27.866666666666664</v>
      </c>
      <c r="E90" s="265">
        <v>27.383333333333326</v>
      </c>
      <c r="F90" s="265">
        <v>26.866666666666664</v>
      </c>
      <c r="G90" s="265">
        <v>26.383333333333326</v>
      </c>
      <c r="H90" s="265">
        <v>28.383333333333326</v>
      </c>
      <c r="I90" s="265">
        <v>28.866666666666667</v>
      </c>
      <c r="J90" s="265">
        <v>29.383333333333326</v>
      </c>
      <c r="K90" s="263">
        <v>28.35</v>
      </c>
      <c r="L90" s="263">
        <v>27.35</v>
      </c>
      <c r="M90" s="263">
        <v>127.91934000000001</v>
      </c>
    </row>
    <row r="91" spans="1:13">
      <c r="A91" s="282">
        <v>82</v>
      </c>
      <c r="B91" s="263" t="s">
        <v>241</v>
      </c>
      <c r="C91" s="263">
        <v>200.65</v>
      </c>
      <c r="D91" s="265">
        <v>201.4</v>
      </c>
      <c r="E91" s="265">
        <v>198.95000000000002</v>
      </c>
      <c r="F91" s="265">
        <v>197.25</v>
      </c>
      <c r="G91" s="265">
        <v>194.8</v>
      </c>
      <c r="H91" s="265">
        <v>203.10000000000002</v>
      </c>
      <c r="I91" s="265">
        <v>205.55</v>
      </c>
      <c r="J91" s="265">
        <v>207.25000000000003</v>
      </c>
      <c r="K91" s="263">
        <v>203.85</v>
      </c>
      <c r="L91" s="263">
        <v>199.7</v>
      </c>
      <c r="M91" s="263">
        <v>6.7901600000000002</v>
      </c>
    </row>
    <row r="92" spans="1:13">
      <c r="A92" s="282">
        <v>83</v>
      </c>
      <c r="B92" s="263" t="s">
        <v>100</v>
      </c>
      <c r="C92" s="263">
        <v>486.5</v>
      </c>
      <c r="D92" s="265">
        <v>484.7</v>
      </c>
      <c r="E92" s="265">
        <v>477.9</v>
      </c>
      <c r="F92" s="265">
        <v>469.3</v>
      </c>
      <c r="G92" s="265">
        <v>462.5</v>
      </c>
      <c r="H92" s="265">
        <v>493.29999999999995</v>
      </c>
      <c r="I92" s="265">
        <v>500.1</v>
      </c>
      <c r="J92" s="265">
        <v>508.69999999999993</v>
      </c>
      <c r="K92" s="263">
        <v>491.5</v>
      </c>
      <c r="L92" s="263">
        <v>476.1</v>
      </c>
      <c r="M92" s="263">
        <v>20.617809999999999</v>
      </c>
    </row>
    <row r="93" spans="1:13">
      <c r="A93" s="282">
        <v>84</v>
      </c>
      <c r="B93" s="263" t="s">
        <v>242</v>
      </c>
      <c r="C93" s="263">
        <v>491</v>
      </c>
      <c r="D93" s="265">
        <v>490.61666666666662</v>
      </c>
      <c r="E93" s="265">
        <v>488.23333333333323</v>
      </c>
      <c r="F93" s="265">
        <v>485.46666666666664</v>
      </c>
      <c r="G93" s="265">
        <v>483.08333333333326</v>
      </c>
      <c r="H93" s="265">
        <v>493.38333333333321</v>
      </c>
      <c r="I93" s="265">
        <v>495.76666666666654</v>
      </c>
      <c r="J93" s="265">
        <v>498.53333333333319</v>
      </c>
      <c r="K93" s="263">
        <v>493</v>
      </c>
      <c r="L93" s="263">
        <v>487.85</v>
      </c>
      <c r="M93" s="263">
        <v>0.72365000000000002</v>
      </c>
    </row>
    <row r="94" spans="1:13">
      <c r="A94" s="282">
        <v>85</v>
      </c>
      <c r="B94" s="263" t="s">
        <v>103</v>
      </c>
      <c r="C94" s="263">
        <v>694.3</v>
      </c>
      <c r="D94" s="265">
        <v>689.6</v>
      </c>
      <c r="E94" s="265">
        <v>683.2</v>
      </c>
      <c r="F94" s="265">
        <v>672.1</v>
      </c>
      <c r="G94" s="265">
        <v>665.7</v>
      </c>
      <c r="H94" s="265">
        <v>700.7</v>
      </c>
      <c r="I94" s="265">
        <v>707.09999999999991</v>
      </c>
      <c r="J94" s="265">
        <v>718.2</v>
      </c>
      <c r="K94" s="263">
        <v>696</v>
      </c>
      <c r="L94" s="263">
        <v>678.5</v>
      </c>
      <c r="M94" s="263">
        <v>10.13808</v>
      </c>
    </row>
    <row r="95" spans="1:13">
      <c r="A95" s="282">
        <v>86</v>
      </c>
      <c r="B95" s="263" t="s">
        <v>243</v>
      </c>
      <c r="C95" s="263">
        <v>493.25</v>
      </c>
      <c r="D95" s="265">
        <v>491.41666666666669</v>
      </c>
      <c r="E95" s="265">
        <v>474.88333333333338</v>
      </c>
      <c r="F95" s="265">
        <v>456.51666666666671</v>
      </c>
      <c r="G95" s="265">
        <v>439.98333333333341</v>
      </c>
      <c r="H95" s="265">
        <v>509.78333333333336</v>
      </c>
      <c r="I95" s="265">
        <v>526.31666666666661</v>
      </c>
      <c r="J95" s="265">
        <v>544.68333333333339</v>
      </c>
      <c r="K95" s="263">
        <v>507.95</v>
      </c>
      <c r="L95" s="263">
        <v>473.05</v>
      </c>
      <c r="M95" s="263">
        <v>18.28595</v>
      </c>
    </row>
    <row r="96" spans="1:13">
      <c r="A96" s="282">
        <v>87</v>
      </c>
      <c r="B96" s="263" t="s">
        <v>244</v>
      </c>
      <c r="C96" s="263">
        <v>1463.35</v>
      </c>
      <c r="D96" s="265">
        <v>1480.2166666666665</v>
      </c>
      <c r="E96" s="265">
        <v>1435.5333333333328</v>
      </c>
      <c r="F96" s="265">
        <v>1407.7166666666665</v>
      </c>
      <c r="G96" s="265">
        <v>1363.0333333333328</v>
      </c>
      <c r="H96" s="265">
        <v>1508.0333333333328</v>
      </c>
      <c r="I96" s="265">
        <v>1552.7166666666667</v>
      </c>
      <c r="J96" s="265">
        <v>1580.5333333333328</v>
      </c>
      <c r="K96" s="263">
        <v>1524.9</v>
      </c>
      <c r="L96" s="263">
        <v>1452.4</v>
      </c>
      <c r="M96" s="263">
        <v>13.537319999999999</v>
      </c>
    </row>
    <row r="97" spans="1:13">
      <c r="A97" s="282">
        <v>88</v>
      </c>
      <c r="B97" s="263" t="s">
        <v>104</v>
      </c>
      <c r="C97" s="263">
        <v>1385.05</v>
      </c>
      <c r="D97" s="265">
        <v>1378.1333333333332</v>
      </c>
      <c r="E97" s="265">
        <v>1366.9166666666665</v>
      </c>
      <c r="F97" s="265">
        <v>1348.7833333333333</v>
      </c>
      <c r="G97" s="265">
        <v>1337.5666666666666</v>
      </c>
      <c r="H97" s="265">
        <v>1396.2666666666664</v>
      </c>
      <c r="I97" s="265">
        <v>1407.4833333333331</v>
      </c>
      <c r="J97" s="265">
        <v>1425.6166666666663</v>
      </c>
      <c r="K97" s="263">
        <v>1389.35</v>
      </c>
      <c r="L97" s="263">
        <v>1360</v>
      </c>
      <c r="M97" s="263">
        <v>10.85941</v>
      </c>
    </row>
    <row r="98" spans="1:13">
      <c r="A98" s="282">
        <v>89</v>
      </c>
      <c r="B98" s="263" t="s">
        <v>372</v>
      </c>
      <c r="C98" s="263">
        <v>534.65</v>
      </c>
      <c r="D98" s="265">
        <v>536.68333333333339</v>
      </c>
      <c r="E98" s="265">
        <v>529.36666666666679</v>
      </c>
      <c r="F98" s="265">
        <v>524.08333333333337</v>
      </c>
      <c r="G98" s="265">
        <v>516.76666666666677</v>
      </c>
      <c r="H98" s="265">
        <v>541.96666666666681</v>
      </c>
      <c r="I98" s="265">
        <v>549.28333333333342</v>
      </c>
      <c r="J98" s="265">
        <v>554.56666666666683</v>
      </c>
      <c r="K98" s="263">
        <v>544</v>
      </c>
      <c r="L98" s="263">
        <v>531.4</v>
      </c>
      <c r="M98" s="263">
        <v>5.2299499999999997</v>
      </c>
    </row>
    <row r="99" spans="1:13">
      <c r="A99" s="282">
        <v>90</v>
      </c>
      <c r="B99" s="263" t="s">
        <v>246</v>
      </c>
      <c r="C99" s="263">
        <v>271.2</v>
      </c>
      <c r="D99" s="265">
        <v>274.18333333333334</v>
      </c>
      <c r="E99" s="265">
        <v>266.81666666666666</v>
      </c>
      <c r="F99" s="265">
        <v>262.43333333333334</v>
      </c>
      <c r="G99" s="265">
        <v>255.06666666666666</v>
      </c>
      <c r="H99" s="265">
        <v>278.56666666666666</v>
      </c>
      <c r="I99" s="265">
        <v>285.93333333333334</v>
      </c>
      <c r="J99" s="265">
        <v>290.31666666666666</v>
      </c>
      <c r="K99" s="263">
        <v>281.55</v>
      </c>
      <c r="L99" s="263">
        <v>269.8</v>
      </c>
      <c r="M99" s="263">
        <v>7.5488499999999998</v>
      </c>
    </row>
    <row r="100" spans="1:13">
      <c r="A100" s="282">
        <v>91</v>
      </c>
      <c r="B100" s="263" t="s">
        <v>107</v>
      </c>
      <c r="C100" s="263">
        <v>988.5</v>
      </c>
      <c r="D100" s="265">
        <v>987.76666666666677</v>
      </c>
      <c r="E100" s="265">
        <v>980.43333333333351</v>
      </c>
      <c r="F100" s="265">
        <v>972.36666666666679</v>
      </c>
      <c r="G100" s="265">
        <v>965.03333333333353</v>
      </c>
      <c r="H100" s="265">
        <v>995.83333333333348</v>
      </c>
      <c r="I100" s="265">
        <v>1003.1666666666667</v>
      </c>
      <c r="J100" s="265">
        <v>1011.2333333333335</v>
      </c>
      <c r="K100" s="263">
        <v>995.1</v>
      </c>
      <c r="L100" s="263">
        <v>979.7</v>
      </c>
      <c r="M100" s="263">
        <v>76.9495</v>
      </c>
    </row>
    <row r="101" spans="1:13">
      <c r="A101" s="282">
        <v>92</v>
      </c>
      <c r="B101" s="263" t="s">
        <v>248</v>
      </c>
      <c r="C101" s="263">
        <v>3118.5</v>
      </c>
      <c r="D101" s="265">
        <v>3139.1833333333329</v>
      </c>
      <c r="E101" s="265">
        <v>3089.3666666666659</v>
      </c>
      <c r="F101" s="265">
        <v>3060.2333333333331</v>
      </c>
      <c r="G101" s="265">
        <v>3010.4166666666661</v>
      </c>
      <c r="H101" s="265">
        <v>3168.3166666666657</v>
      </c>
      <c r="I101" s="265">
        <v>3218.1333333333323</v>
      </c>
      <c r="J101" s="265">
        <v>3247.2666666666655</v>
      </c>
      <c r="K101" s="263">
        <v>3189</v>
      </c>
      <c r="L101" s="263">
        <v>3110.05</v>
      </c>
      <c r="M101" s="263">
        <v>1.4991099999999999</v>
      </c>
    </row>
    <row r="102" spans="1:13">
      <c r="A102" s="282">
        <v>93</v>
      </c>
      <c r="B102" s="263" t="s">
        <v>109</v>
      </c>
      <c r="C102" s="263">
        <v>1555.75</v>
      </c>
      <c r="D102" s="265">
        <v>1560.9666666666665</v>
      </c>
      <c r="E102" s="265">
        <v>1546.9333333333329</v>
      </c>
      <c r="F102" s="265">
        <v>1538.1166666666666</v>
      </c>
      <c r="G102" s="265">
        <v>1524.083333333333</v>
      </c>
      <c r="H102" s="265">
        <v>1569.7833333333328</v>
      </c>
      <c r="I102" s="265">
        <v>1583.8166666666662</v>
      </c>
      <c r="J102" s="265">
        <v>1592.6333333333328</v>
      </c>
      <c r="K102" s="263">
        <v>1575</v>
      </c>
      <c r="L102" s="263">
        <v>1552.15</v>
      </c>
      <c r="M102" s="263">
        <v>55.275080000000003</v>
      </c>
    </row>
    <row r="103" spans="1:13">
      <c r="A103" s="282">
        <v>94</v>
      </c>
      <c r="B103" s="263" t="s">
        <v>249</v>
      </c>
      <c r="C103" s="263">
        <v>731.35</v>
      </c>
      <c r="D103" s="265">
        <v>734.15</v>
      </c>
      <c r="E103" s="265">
        <v>722.3</v>
      </c>
      <c r="F103" s="265">
        <v>713.25</v>
      </c>
      <c r="G103" s="265">
        <v>701.4</v>
      </c>
      <c r="H103" s="265">
        <v>743.19999999999993</v>
      </c>
      <c r="I103" s="265">
        <v>755.05000000000007</v>
      </c>
      <c r="J103" s="265">
        <v>764.09999999999991</v>
      </c>
      <c r="K103" s="263">
        <v>746</v>
      </c>
      <c r="L103" s="263">
        <v>725.1</v>
      </c>
      <c r="M103" s="263">
        <v>24.226420000000001</v>
      </c>
    </row>
    <row r="104" spans="1:13">
      <c r="A104" s="282">
        <v>95</v>
      </c>
      <c r="B104" s="263" t="s">
        <v>105</v>
      </c>
      <c r="C104" s="263">
        <v>1120.3</v>
      </c>
      <c r="D104" s="265">
        <v>1115.1333333333334</v>
      </c>
      <c r="E104" s="265">
        <v>1105.2666666666669</v>
      </c>
      <c r="F104" s="265">
        <v>1090.2333333333333</v>
      </c>
      <c r="G104" s="265">
        <v>1080.3666666666668</v>
      </c>
      <c r="H104" s="265">
        <v>1130.166666666667</v>
      </c>
      <c r="I104" s="265">
        <v>1140.0333333333333</v>
      </c>
      <c r="J104" s="265">
        <v>1155.0666666666671</v>
      </c>
      <c r="K104" s="263">
        <v>1125</v>
      </c>
      <c r="L104" s="263">
        <v>1100.0999999999999</v>
      </c>
      <c r="M104" s="263">
        <v>18.915469999999999</v>
      </c>
    </row>
    <row r="105" spans="1:13">
      <c r="A105" s="282">
        <v>96</v>
      </c>
      <c r="B105" s="263" t="s">
        <v>110</v>
      </c>
      <c r="C105" s="263">
        <v>3419.35</v>
      </c>
      <c r="D105" s="265">
        <v>3434.0666666666671</v>
      </c>
      <c r="E105" s="265">
        <v>3393.1333333333341</v>
      </c>
      <c r="F105" s="265">
        <v>3366.916666666667</v>
      </c>
      <c r="G105" s="265">
        <v>3325.983333333334</v>
      </c>
      <c r="H105" s="265">
        <v>3460.2833333333342</v>
      </c>
      <c r="I105" s="265">
        <v>3501.2166666666676</v>
      </c>
      <c r="J105" s="265">
        <v>3527.4333333333343</v>
      </c>
      <c r="K105" s="263">
        <v>3475</v>
      </c>
      <c r="L105" s="263">
        <v>3407.85</v>
      </c>
      <c r="M105" s="263">
        <v>7.8789699999999998</v>
      </c>
    </row>
    <row r="106" spans="1:13">
      <c r="A106" s="282">
        <v>97</v>
      </c>
      <c r="B106" s="263" t="s">
        <v>112</v>
      </c>
      <c r="C106" s="263">
        <v>340.35</v>
      </c>
      <c r="D106" s="265">
        <v>337.7166666666667</v>
      </c>
      <c r="E106" s="265">
        <v>333.08333333333337</v>
      </c>
      <c r="F106" s="265">
        <v>325.81666666666666</v>
      </c>
      <c r="G106" s="265">
        <v>321.18333333333334</v>
      </c>
      <c r="H106" s="265">
        <v>344.98333333333341</v>
      </c>
      <c r="I106" s="265">
        <v>349.61666666666673</v>
      </c>
      <c r="J106" s="265">
        <v>356.88333333333344</v>
      </c>
      <c r="K106" s="263">
        <v>342.35</v>
      </c>
      <c r="L106" s="263">
        <v>330.45</v>
      </c>
      <c r="M106" s="263">
        <v>108.86045</v>
      </c>
    </row>
    <row r="107" spans="1:13">
      <c r="A107" s="282">
        <v>98</v>
      </c>
      <c r="B107" s="263" t="s">
        <v>113</v>
      </c>
      <c r="C107" s="263">
        <v>241</v>
      </c>
      <c r="D107" s="265">
        <v>243.06666666666669</v>
      </c>
      <c r="E107" s="265">
        <v>236.63333333333338</v>
      </c>
      <c r="F107" s="265">
        <v>232.26666666666668</v>
      </c>
      <c r="G107" s="265">
        <v>225.83333333333337</v>
      </c>
      <c r="H107" s="265">
        <v>247.43333333333339</v>
      </c>
      <c r="I107" s="265">
        <v>253.86666666666673</v>
      </c>
      <c r="J107" s="265">
        <v>258.23333333333341</v>
      </c>
      <c r="K107" s="263">
        <v>249.5</v>
      </c>
      <c r="L107" s="263">
        <v>238.7</v>
      </c>
      <c r="M107" s="263">
        <v>108.253</v>
      </c>
    </row>
    <row r="108" spans="1:13">
      <c r="A108" s="282">
        <v>99</v>
      </c>
      <c r="B108" s="263" t="s">
        <v>114</v>
      </c>
      <c r="C108" s="263">
        <v>2227.85</v>
      </c>
      <c r="D108" s="265">
        <v>2219.3166666666666</v>
      </c>
      <c r="E108" s="265">
        <v>2201.7333333333331</v>
      </c>
      <c r="F108" s="265">
        <v>2175.6166666666663</v>
      </c>
      <c r="G108" s="265">
        <v>2158.0333333333328</v>
      </c>
      <c r="H108" s="265">
        <v>2245.4333333333334</v>
      </c>
      <c r="I108" s="265">
        <v>2263.0166666666673</v>
      </c>
      <c r="J108" s="265">
        <v>2289.1333333333337</v>
      </c>
      <c r="K108" s="263">
        <v>2236.9</v>
      </c>
      <c r="L108" s="263">
        <v>2193.1999999999998</v>
      </c>
      <c r="M108" s="263">
        <v>26.960850000000001</v>
      </c>
    </row>
    <row r="109" spans="1:13">
      <c r="A109" s="282">
        <v>100</v>
      </c>
      <c r="B109" s="263" t="s">
        <v>250</v>
      </c>
      <c r="C109" s="263">
        <v>305.45</v>
      </c>
      <c r="D109" s="265">
        <v>302.75</v>
      </c>
      <c r="E109" s="265">
        <v>297.95</v>
      </c>
      <c r="F109" s="265">
        <v>290.45</v>
      </c>
      <c r="G109" s="265">
        <v>285.64999999999998</v>
      </c>
      <c r="H109" s="265">
        <v>310.25</v>
      </c>
      <c r="I109" s="265">
        <v>315.04999999999995</v>
      </c>
      <c r="J109" s="265">
        <v>322.55</v>
      </c>
      <c r="K109" s="263">
        <v>307.55</v>
      </c>
      <c r="L109" s="263">
        <v>295.25</v>
      </c>
      <c r="M109" s="263">
        <v>7.2620399999999998</v>
      </c>
    </row>
    <row r="110" spans="1:13">
      <c r="A110" s="282">
        <v>101</v>
      </c>
      <c r="B110" s="263" t="s">
        <v>251</v>
      </c>
      <c r="C110" s="263">
        <v>50.95</v>
      </c>
      <c r="D110" s="265">
        <v>50.216666666666661</v>
      </c>
      <c r="E110" s="265">
        <v>48.533333333333324</v>
      </c>
      <c r="F110" s="265">
        <v>46.11666666666666</v>
      </c>
      <c r="G110" s="265">
        <v>44.433333333333323</v>
      </c>
      <c r="H110" s="265">
        <v>52.633333333333326</v>
      </c>
      <c r="I110" s="265">
        <v>54.316666666666663</v>
      </c>
      <c r="J110" s="265">
        <v>56.733333333333327</v>
      </c>
      <c r="K110" s="263">
        <v>51.9</v>
      </c>
      <c r="L110" s="263">
        <v>47.8</v>
      </c>
      <c r="M110" s="263">
        <v>75.228899999999996</v>
      </c>
    </row>
    <row r="111" spans="1:13">
      <c r="A111" s="282">
        <v>102</v>
      </c>
      <c r="B111" s="263" t="s">
        <v>108</v>
      </c>
      <c r="C111" s="263">
        <v>2599.8000000000002</v>
      </c>
      <c r="D111" s="265">
        <v>2596.6000000000004</v>
      </c>
      <c r="E111" s="265">
        <v>2583.8000000000006</v>
      </c>
      <c r="F111" s="265">
        <v>2567.8000000000002</v>
      </c>
      <c r="G111" s="265">
        <v>2555.0000000000005</v>
      </c>
      <c r="H111" s="265">
        <v>2612.6000000000008</v>
      </c>
      <c r="I111" s="265">
        <v>2625.4</v>
      </c>
      <c r="J111" s="265">
        <v>2641.400000000001</v>
      </c>
      <c r="K111" s="263">
        <v>2609.4</v>
      </c>
      <c r="L111" s="263">
        <v>2580.6</v>
      </c>
      <c r="M111" s="263">
        <v>25.6936</v>
      </c>
    </row>
    <row r="112" spans="1:13">
      <c r="A112" s="282">
        <v>103</v>
      </c>
      <c r="B112" s="263" t="s">
        <v>116</v>
      </c>
      <c r="C112" s="263">
        <v>625.6</v>
      </c>
      <c r="D112" s="265">
        <v>625.96666666666658</v>
      </c>
      <c r="E112" s="265">
        <v>621.43333333333317</v>
      </c>
      <c r="F112" s="265">
        <v>617.26666666666654</v>
      </c>
      <c r="G112" s="265">
        <v>612.73333333333312</v>
      </c>
      <c r="H112" s="265">
        <v>630.13333333333321</v>
      </c>
      <c r="I112" s="265">
        <v>634.66666666666674</v>
      </c>
      <c r="J112" s="265">
        <v>638.83333333333326</v>
      </c>
      <c r="K112" s="263">
        <v>630.5</v>
      </c>
      <c r="L112" s="263">
        <v>621.79999999999995</v>
      </c>
      <c r="M112" s="263">
        <v>158.38994</v>
      </c>
    </row>
    <row r="113" spans="1:13">
      <c r="A113" s="282">
        <v>104</v>
      </c>
      <c r="B113" s="263" t="s">
        <v>252</v>
      </c>
      <c r="C113" s="263">
        <v>1471.1</v>
      </c>
      <c r="D113" s="265">
        <v>1470</v>
      </c>
      <c r="E113" s="265">
        <v>1452.15</v>
      </c>
      <c r="F113" s="265">
        <v>1433.2</v>
      </c>
      <c r="G113" s="265">
        <v>1415.3500000000001</v>
      </c>
      <c r="H113" s="265">
        <v>1488.95</v>
      </c>
      <c r="I113" s="265">
        <v>1506.8</v>
      </c>
      <c r="J113" s="265">
        <v>1525.75</v>
      </c>
      <c r="K113" s="263">
        <v>1487.85</v>
      </c>
      <c r="L113" s="263">
        <v>1451.05</v>
      </c>
      <c r="M113" s="263">
        <v>3.9704100000000002</v>
      </c>
    </row>
    <row r="114" spans="1:13">
      <c r="A114" s="282">
        <v>105</v>
      </c>
      <c r="B114" s="263" t="s">
        <v>117</v>
      </c>
      <c r="C114" s="263">
        <v>484</v>
      </c>
      <c r="D114" s="265">
        <v>485.18333333333334</v>
      </c>
      <c r="E114" s="265">
        <v>479.81666666666666</v>
      </c>
      <c r="F114" s="265">
        <v>475.63333333333333</v>
      </c>
      <c r="G114" s="265">
        <v>470.26666666666665</v>
      </c>
      <c r="H114" s="265">
        <v>489.36666666666667</v>
      </c>
      <c r="I114" s="265">
        <v>494.73333333333335</v>
      </c>
      <c r="J114" s="265">
        <v>498.91666666666669</v>
      </c>
      <c r="K114" s="263">
        <v>490.55</v>
      </c>
      <c r="L114" s="263">
        <v>481</v>
      </c>
      <c r="M114" s="263">
        <v>16.172450000000001</v>
      </c>
    </row>
    <row r="115" spans="1:13">
      <c r="A115" s="282">
        <v>106</v>
      </c>
      <c r="B115" s="263" t="s">
        <v>387</v>
      </c>
      <c r="C115" s="263">
        <v>406.25</v>
      </c>
      <c r="D115" s="265">
        <v>407.7833333333333</v>
      </c>
      <c r="E115" s="265">
        <v>403.56666666666661</v>
      </c>
      <c r="F115" s="265">
        <v>400.88333333333333</v>
      </c>
      <c r="G115" s="265">
        <v>396.66666666666663</v>
      </c>
      <c r="H115" s="265">
        <v>410.46666666666658</v>
      </c>
      <c r="I115" s="265">
        <v>414.68333333333328</v>
      </c>
      <c r="J115" s="265">
        <v>417.36666666666656</v>
      </c>
      <c r="K115" s="263">
        <v>412</v>
      </c>
      <c r="L115" s="263">
        <v>405.1</v>
      </c>
      <c r="M115" s="263">
        <v>1.88344</v>
      </c>
    </row>
    <row r="116" spans="1:13">
      <c r="A116" s="282">
        <v>107</v>
      </c>
      <c r="B116" s="263" t="s">
        <v>119</v>
      </c>
      <c r="C116" s="263">
        <v>66.849999999999994</v>
      </c>
      <c r="D116" s="265">
        <v>66.966666666666669</v>
      </c>
      <c r="E116" s="265">
        <v>66.233333333333334</v>
      </c>
      <c r="F116" s="265">
        <v>65.61666666666666</v>
      </c>
      <c r="G116" s="265">
        <v>64.883333333333326</v>
      </c>
      <c r="H116" s="265">
        <v>67.583333333333343</v>
      </c>
      <c r="I116" s="265">
        <v>68.316666666666691</v>
      </c>
      <c r="J116" s="265">
        <v>68.933333333333351</v>
      </c>
      <c r="K116" s="263">
        <v>67.7</v>
      </c>
      <c r="L116" s="263">
        <v>66.349999999999994</v>
      </c>
      <c r="M116" s="263">
        <v>222.66795999999999</v>
      </c>
    </row>
    <row r="117" spans="1:13">
      <c r="A117" s="282">
        <v>108</v>
      </c>
      <c r="B117" s="263" t="s">
        <v>126</v>
      </c>
      <c r="C117" s="263">
        <v>206.5</v>
      </c>
      <c r="D117" s="265">
        <v>207.16666666666666</v>
      </c>
      <c r="E117" s="265">
        <v>205.13333333333333</v>
      </c>
      <c r="F117" s="265">
        <v>203.76666666666668</v>
      </c>
      <c r="G117" s="265">
        <v>201.73333333333335</v>
      </c>
      <c r="H117" s="265">
        <v>208.5333333333333</v>
      </c>
      <c r="I117" s="265">
        <v>210.56666666666666</v>
      </c>
      <c r="J117" s="265">
        <v>211.93333333333328</v>
      </c>
      <c r="K117" s="263">
        <v>209.2</v>
      </c>
      <c r="L117" s="263">
        <v>205.8</v>
      </c>
      <c r="M117" s="263">
        <v>196.03214</v>
      </c>
    </row>
    <row r="118" spans="1:13">
      <c r="A118" s="282">
        <v>109</v>
      </c>
      <c r="B118" s="263" t="s">
        <v>115</v>
      </c>
      <c r="C118" s="263">
        <v>230.2</v>
      </c>
      <c r="D118" s="265">
        <v>230.35</v>
      </c>
      <c r="E118" s="265">
        <v>226.25</v>
      </c>
      <c r="F118" s="265">
        <v>222.3</v>
      </c>
      <c r="G118" s="265">
        <v>218.20000000000002</v>
      </c>
      <c r="H118" s="265">
        <v>234.29999999999998</v>
      </c>
      <c r="I118" s="265">
        <v>238.39999999999995</v>
      </c>
      <c r="J118" s="265">
        <v>242.34999999999997</v>
      </c>
      <c r="K118" s="263">
        <v>234.45</v>
      </c>
      <c r="L118" s="263">
        <v>226.4</v>
      </c>
      <c r="M118" s="263">
        <v>117.06744</v>
      </c>
    </row>
    <row r="119" spans="1:13">
      <c r="A119" s="282">
        <v>110</v>
      </c>
      <c r="B119" s="263" t="s">
        <v>255</v>
      </c>
      <c r="C119" s="263">
        <v>125.9</v>
      </c>
      <c r="D119" s="265">
        <v>126.21666666666668</v>
      </c>
      <c r="E119" s="265">
        <v>124.48333333333336</v>
      </c>
      <c r="F119" s="265">
        <v>123.06666666666668</v>
      </c>
      <c r="G119" s="265">
        <v>121.33333333333336</v>
      </c>
      <c r="H119" s="265">
        <v>127.63333333333337</v>
      </c>
      <c r="I119" s="265">
        <v>129.36666666666667</v>
      </c>
      <c r="J119" s="265">
        <v>130.78333333333336</v>
      </c>
      <c r="K119" s="263">
        <v>127.95</v>
      </c>
      <c r="L119" s="263">
        <v>124.8</v>
      </c>
      <c r="M119" s="263">
        <v>9.5044000000000004</v>
      </c>
    </row>
    <row r="120" spans="1:13">
      <c r="A120" s="282">
        <v>111</v>
      </c>
      <c r="B120" s="263" t="s">
        <v>125</v>
      </c>
      <c r="C120" s="263">
        <v>98.85</v>
      </c>
      <c r="D120" s="265">
        <v>99.816666666666663</v>
      </c>
      <c r="E120" s="265">
        <v>97.73333333333332</v>
      </c>
      <c r="F120" s="265">
        <v>96.61666666666666</v>
      </c>
      <c r="G120" s="265">
        <v>94.533333333333317</v>
      </c>
      <c r="H120" s="265">
        <v>100.93333333333332</v>
      </c>
      <c r="I120" s="265">
        <v>103.01666666666667</v>
      </c>
      <c r="J120" s="265">
        <v>104.13333333333333</v>
      </c>
      <c r="K120" s="263">
        <v>101.9</v>
      </c>
      <c r="L120" s="263">
        <v>98.7</v>
      </c>
      <c r="M120" s="263">
        <v>211.6071</v>
      </c>
    </row>
    <row r="121" spans="1:13">
      <c r="A121" s="282">
        <v>112</v>
      </c>
      <c r="B121" s="263" t="s">
        <v>772</v>
      </c>
      <c r="C121" s="263">
        <v>2018.5</v>
      </c>
      <c r="D121" s="265">
        <v>2024.4333333333334</v>
      </c>
      <c r="E121" s="265">
        <v>2001.0666666666668</v>
      </c>
      <c r="F121" s="265">
        <v>1983.6333333333334</v>
      </c>
      <c r="G121" s="265">
        <v>1960.2666666666669</v>
      </c>
      <c r="H121" s="265">
        <v>2041.8666666666668</v>
      </c>
      <c r="I121" s="265">
        <v>2065.2333333333336</v>
      </c>
      <c r="J121" s="265">
        <v>2082.666666666667</v>
      </c>
      <c r="K121" s="263">
        <v>2047.8</v>
      </c>
      <c r="L121" s="263">
        <v>2007</v>
      </c>
      <c r="M121" s="263">
        <v>16.958130000000001</v>
      </c>
    </row>
    <row r="122" spans="1:13">
      <c r="A122" s="282">
        <v>113</v>
      </c>
      <c r="B122" s="263" t="s">
        <v>120</v>
      </c>
      <c r="C122" s="263">
        <v>510.7</v>
      </c>
      <c r="D122" s="265">
        <v>513.85</v>
      </c>
      <c r="E122" s="265">
        <v>504.85</v>
      </c>
      <c r="F122" s="265">
        <v>499</v>
      </c>
      <c r="G122" s="265">
        <v>490</v>
      </c>
      <c r="H122" s="265">
        <v>519.70000000000005</v>
      </c>
      <c r="I122" s="265">
        <v>528.70000000000005</v>
      </c>
      <c r="J122" s="265">
        <v>534.55000000000007</v>
      </c>
      <c r="K122" s="263">
        <v>522.85</v>
      </c>
      <c r="L122" s="263">
        <v>508</v>
      </c>
      <c r="M122" s="263">
        <v>20.418099999999999</v>
      </c>
    </row>
    <row r="123" spans="1:13">
      <c r="A123" s="282">
        <v>114</v>
      </c>
      <c r="B123" s="263" t="s">
        <v>827</v>
      </c>
      <c r="C123" s="263">
        <v>254.8</v>
      </c>
      <c r="D123" s="265">
        <v>253.26666666666668</v>
      </c>
      <c r="E123" s="265">
        <v>250.63333333333335</v>
      </c>
      <c r="F123" s="265">
        <v>246.46666666666667</v>
      </c>
      <c r="G123" s="265">
        <v>243.83333333333334</v>
      </c>
      <c r="H123" s="265">
        <v>257.43333333333339</v>
      </c>
      <c r="I123" s="265">
        <v>260.06666666666672</v>
      </c>
      <c r="J123" s="265">
        <v>264.23333333333335</v>
      </c>
      <c r="K123" s="263">
        <v>255.9</v>
      </c>
      <c r="L123" s="263">
        <v>249.1</v>
      </c>
      <c r="M123" s="263">
        <v>16.997070000000001</v>
      </c>
    </row>
    <row r="124" spans="1:13">
      <c r="A124" s="282">
        <v>115</v>
      </c>
      <c r="B124" s="263" t="s">
        <v>122</v>
      </c>
      <c r="C124" s="263">
        <v>1039.8499999999999</v>
      </c>
      <c r="D124" s="265">
        <v>1044.3</v>
      </c>
      <c r="E124" s="265">
        <v>1028.5999999999999</v>
      </c>
      <c r="F124" s="265">
        <v>1017.3499999999999</v>
      </c>
      <c r="G124" s="265">
        <v>1001.6499999999999</v>
      </c>
      <c r="H124" s="265">
        <v>1055.55</v>
      </c>
      <c r="I124" s="265">
        <v>1071.2500000000002</v>
      </c>
      <c r="J124" s="265">
        <v>1082.5</v>
      </c>
      <c r="K124" s="263">
        <v>1060</v>
      </c>
      <c r="L124" s="263">
        <v>1033.05</v>
      </c>
      <c r="M124" s="263">
        <v>88.326139999999995</v>
      </c>
    </row>
    <row r="125" spans="1:13">
      <c r="A125" s="282">
        <v>116</v>
      </c>
      <c r="B125" s="263" t="s">
        <v>256</v>
      </c>
      <c r="C125" s="263">
        <v>4869.8</v>
      </c>
      <c r="D125" s="265">
        <v>4889</v>
      </c>
      <c r="E125" s="265">
        <v>4808</v>
      </c>
      <c r="F125" s="265">
        <v>4746.2</v>
      </c>
      <c r="G125" s="265">
        <v>4665.2</v>
      </c>
      <c r="H125" s="265">
        <v>4950.8</v>
      </c>
      <c r="I125" s="265">
        <v>5031.8</v>
      </c>
      <c r="J125" s="265">
        <v>5093.6000000000004</v>
      </c>
      <c r="K125" s="263">
        <v>4970</v>
      </c>
      <c r="L125" s="263">
        <v>4827.2</v>
      </c>
      <c r="M125" s="263">
        <v>5.1865399999999999</v>
      </c>
    </row>
    <row r="126" spans="1:13">
      <c r="A126" s="282">
        <v>117</v>
      </c>
      <c r="B126" s="263" t="s">
        <v>124</v>
      </c>
      <c r="C126" s="263">
        <v>1368.15</v>
      </c>
      <c r="D126" s="265">
        <v>1365.7166666666665</v>
      </c>
      <c r="E126" s="265">
        <v>1357.4333333333329</v>
      </c>
      <c r="F126" s="265">
        <v>1346.7166666666665</v>
      </c>
      <c r="G126" s="265">
        <v>1338.4333333333329</v>
      </c>
      <c r="H126" s="265">
        <v>1376.4333333333329</v>
      </c>
      <c r="I126" s="265">
        <v>1384.7166666666662</v>
      </c>
      <c r="J126" s="265">
        <v>1395.4333333333329</v>
      </c>
      <c r="K126" s="263">
        <v>1374</v>
      </c>
      <c r="L126" s="263">
        <v>1355</v>
      </c>
      <c r="M126" s="263">
        <v>79.259839999999997</v>
      </c>
    </row>
    <row r="127" spans="1:13">
      <c r="A127" s="282">
        <v>118</v>
      </c>
      <c r="B127" s="263" t="s">
        <v>121</v>
      </c>
      <c r="C127" s="263">
        <v>1684.55</v>
      </c>
      <c r="D127" s="265">
        <v>1690.1000000000001</v>
      </c>
      <c r="E127" s="265">
        <v>1672.5000000000002</v>
      </c>
      <c r="F127" s="265">
        <v>1660.45</v>
      </c>
      <c r="G127" s="265">
        <v>1642.8500000000001</v>
      </c>
      <c r="H127" s="265">
        <v>1702.1500000000003</v>
      </c>
      <c r="I127" s="265">
        <v>1719.7500000000002</v>
      </c>
      <c r="J127" s="265">
        <v>1731.8000000000004</v>
      </c>
      <c r="K127" s="263">
        <v>1707.7</v>
      </c>
      <c r="L127" s="263">
        <v>1678.05</v>
      </c>
      <c r="M127" s="263">
        <v>4.17598</v>
      </c>
    </row>
    <row r="128" spans="1:13">
      <c r="A128" s="282">
        <v>119</v>
      </c>
      <c r="B128" s="263" t="s">
        <v>257</v>
      </c>
      <c r="C128" s="263">
        <v>1938.75</v>
      </c>
      <c r="D128" s="265">
        <v>1935.8833333333332</v>
      </c>
      <c r="E128" s="265">
        <v>1922.8666666666663</v>
      </c>
      <c r="F128" s="265">
        <v>1906.9833333333331</v>
      </c>
      <c r="G128" s="265">
        <v>1893.9666666666662</v>
      </c>
      <c r="H128" s="265">
        <v>1951.7666666666664</v>
      </c>
      <c r="I128" s="265">
        <v>1964.7833333333333</v>
      </c>
      <c r="J128" s="265">
        <v>1980.6666666666665</v>
      </c>
      <c r="K128" s="263">
        <v>1948.9</v>
      </c>
      <c r="L128" s="263">
        <v>1920</v>
      </c>
      <c r="M128" s="263">
        <v>1.53284</v>
      </c>
    </row>
    <row r="129" spans="1:13">
      <c r="A129" s="282">
        <v>120</v>
      </c>
      <c r="B129" s="263" t="s">
        <v>258</v>
      </c>
      <c r="C129" s="263">
        <v>86.85</v>
      </c>
      <c r="D129" s="265">
        <v>86.783333333333346</v>
      </c>
      <c r="E129" s="265">
        <v>84.566666666666691</v>
      </c>
      <c r="F129" s="265">
        <v>82.283333333333346</v>
      </c>
      <c r="G129" s="265">
        <v>80.066666666666691</v>
      </c>
      <c r="H129" s="265">
        <v>89.066666666666691</v>
      </c>
      <c r="I129" s="265">
        <v>91.28333333333336</v>
      </c>
      <c r="J129" s="265">
        <v>93.566666666666691</v>
      </c>
      <c r="K129" s="263">
        <v>89</v>
      </c>
      <c r="L129" s="263">
        <v>84.5</v>
      </c>
      <c r="M129" s="263">
        <v>114.68549</v>
      </c>
    </row>
    <row r="130" spans="1:13">
      <c r="A130" s="282">
        <v>121</v>
      </c>
      <c r="B130" s="263" t="s">
        <v>128</v>
      </c>
      <c r="C130" s="263">
        <v>414</v>
      </c>
      <c r="D130" s="265">
        <v>410.93333333333334</v>
      </c>
      <c r="E130" s="265">
        <v>406.56666666666666</v>
      </c>
      <c r="F130" s="265">
        <v>399.13333333333333</v>
      </c>
      <c r="G130" s="265">
        <v>394.76666666666665</v>
      </c>
      <c r="H130" s="265">
        <v>418.36666666666667</v>
      </c>
      <c r="I130" s="265">
        <v>422.73333333333335</v>
      </c>
      <c r="J130" s="265">
        <v>430.16666666666669</v>
      </c>
      <c r="K130" s="263">
        <v>415.3</v>
      </c>
      <c r="L130" s="263">
        <v>403.5</v>
      </c>
      <c r="M130" s="263">
        <v>65.362530000000007</v>
      </c>
    </row>
    <row r="131" spans="1:13">
      <c r="A131" s="282">
        <v>122</v>
      </c>
      <c r="B131" s="263" t="s">
        <v>127</v>
      </c>
      <c r="C131" s="263">
        <v>320.35000000000002</v>
      </c>
      <c r="D131" s="265">
        <v>318.01666666666671</v>
      </c>
      <c r="E131" s="265">
        <v>313.73333333333341</v>
      </c>
      <c r="F131" s="265">
        <v>307.11666666666667</v>
      </c>
      <c r="G131" s="265">
        <v>302.83333333333337</v>
      </c>
      <c r="H131" s="265">
        <v>324.63333333333344</v>
      </c>
      <c r="I131" s="265">
        <v>328.91666666666674</v>
      </c>
      <c r="J131" s="265">
        <v>335.53333333333347</v>
      </c>
      <c r="K131" s="263">
        <v>322.3</v>
      </c>
      <c r="L131" s="263">
        <v>311.39999999999998</v>
      </c>
      <c r="M131" s="263">
        <v>69.034099999999995</v>
      </c>
    </row>
    <row r="132" spans="1:13">
      <c r="A132" s="282">
        <v>123</v>
      </c>
      <c r="B132" s="263" t="s">
        <v>129</v>
      </c>
      <c r="C132" s="263">
        <v>3001.6</v>
      </c>
      <c r="D132" s="265">
        <v>3011.5333333333333</v>
      </c>
      <c r="E132" s="265">
        <v>2968.0666666666666</v>
      </c>
      <c r="F132" s="265">
        <v>2934.5333333333333</v>
      </c>
      <c r="G132" s="265">
        <v>2891.0666666666666</v>
      </c>
      <c r="H132" s="265">
        <v>3045.0666666666666</v>
      </c>
      <c r="I132" s="265">
        <v>3088.5333333333328</v>
      </c>
      <c r="J132" s="265">
        <v>3122.0666666666666</v>
      </c>
      <c r="K132" s="263">
        <v>3055</v>
      </c>
      <c r="L132" s="263">
        <v>2978</v>
      </c>
      <c r="M132" s="263">
        <v>4.5329899999999999</v>
      </c>
    </row>
    <row r="133" spans="1:13">
      <c r="A133" s="282">
        <v>124</v>
      </c>
      <c r="B133" s="263" t="s">
        <v>131</v>
      </c>
      <c r="C133" s="263">
        <v>1963.95</v>
      </c>
      <c r="D133" s="265">
        <v>1973.5</v>
      </c>
      <c r="E133" s="265">
        <v>1947.65</v>
      </c>
      <c r="F133" s="265">
        <v>1931.3500000000001</v>
      </c>
      <c r="G133" s="265">
        <v>1905.5000000000002</v>
      </c>
      <c r="H133" s="265">
        <v>1989.8</v>
      </c>
      <c r="I133" s="265">
        <v>2015.6499999999999</v>
      </c>
      <c r="J133" s="265">
        <v>2031.9499999999998</v>
      </c>
      <c r="K133" s="263">
        <v>1999.35</v>
      </c>
      <c r="L133" s="263">
        <v>1957.2</v>
      </c>
      <c r="M133" s="263">
        <v>27.614699999999999</v>
      </c>
    </row>
    <row r="134" spans="1:13">
      <c r="A134" s="282">
        <v>125</v>
      </c>
      <c r="B134" s="263" t="s">
        <v>132</v>
      </c>
      <c r="C134" s="263">
        <v>106</v>
      </c>
      <c r="D134" s="265">
        <v>105.91666666666667</v>
      </c>
      <c r="E134" s="265">
        <v>104.88333333333334</v>
      </c>
      <c r="F134" s="265">
        <v>103.76666666666667</v>
      </c>
      <c r="G134" s="265">
        <v>102.73333333333333</v>
      </c>
      <c r="H134" s="265">
        <v>107.03333333333335</v>
      </c>
      <c r="I134" s="265">
        <v>108.06666666666668</v>
      </c>
      <c r="J134" s="265">
        <v>109.18333333333335</v>
      </c>
      <c r="K134" s="263">
        <v>106.95</v>
      </c>
      <c r="L134" s="263">
        <v>104.8</v>
      </c>
      <c r="M134" s="263">
        <v>84.372860000000003</v>
      </c>
    </row>
    <row r="135" spans="1:13">
      <c r="A135" s="282">
        <v>126</v>
      </c>
      <c r="B135" s="263" t="s">
        <v>259</v>
      </c>
      <c r="C135" s="263">
        <v>2759.95</v>
      </c>
      <c r="D135" s="265">
        <v>2784.1</v>
      </c>
      <c r="E135" s="265">
        <v>2715.95</v>
      </c>
      <c r="F135" s="265">
        <v>2671.95</v>
      </c>
      <c r="G135" s="265">
        <v>2603.7999999999997</v>
      </c>
      <c r="H135" s="265">
        <v>2828.1</v>
      </c>
      <c r="I135" s="265">
        <v>2896.2500000000005</v>
      </c>
      <c r="J135" s="265">
        <v>2940.25</v>
      </c>
      <c r="K135" s="263">
        <v>2852.25</v>
      </c>
      <c r="L135" s="263">
        <v>2740.1</v>
      </c>
      <c r="M135" s="263">
        <v>7.4564199999999996</v>
      </c>
    </row>
    <row r="136" spans="1:13">
      <c r="A136" s="282">
        <v>127</v>
      </c>
      <c r="B136" s="263" t="s">
        <v>133</v>
      </c>
      <c r="C136" s="263">
        <v>433.15</v>
      </c>
      <c r="D136" s="265">
        <v>433.35000000000008</v>
      </c>
      <c r="E136" s="265">
        <v>429.90000000000015</v>
      </c>
      <c r="F136" s="265">
        <v>426.65000000000009</v>
      </c>
      <c r="G136" s="265">
        <v>423.20000000000016</v>
      </c>
      <c r="H136" s="265">
        <v>436.60000000000014</v>
      </c>
      <c r="I136" s="265">
        <v>440.05000000000007</v>
      </c>
      <c r="J136" s="265">
        <v>443.30000000000013</v>
      </c>
      <c r="K136" s="263">
        <v>436.8</v>
      </c>
      <c r="L136" s="263">
        <v>430.1</v>
      </c>
      <c r="M136" s="263">
        <v>19.206630000000001</v>
      </c>
    </row>
    <row r="137" spans="1:13">
      <c r="A137" s="282">
        <v>128</v>
      </c>
      <c r="B137" s="263" t="s">
        <v>260</v>
      </c>
      <c r="C137" s="263">
        <v>4128.95</v>
      </c>
      <c r="D137" s="265">
        <v>4071.6666666666665</v>
      </c>
      <c r="E137" s="265">
        <v>3993.333333333333</v>
      </c>
      <c r="F137" s="265">
        <v>3857.7166666666667</v>
      </c>
      <c r="G137" s="265">
        <v>3779.3833333333332</v>
      </c>
      <c r="H137" s="265">
        <v>4207.2833333333328</v>
      </c>
      <c r="I137" s="265">
        <v>4285.6166666666659</v>
      </c>
      <c r="J137" s="265">
        <v>4421.2333333333327</v>
      </c>
      <c r="K137" s="263">
        <v>4150</v>
      </c>
      <c r="L137" s="263">
        <v>3936.05</v>
      </c>
      <c r="M137" s="263">
        <v>10.966530000000001</v>
      </c>
    </row>
    <row r="138" spans="1:13">
      <c r="A138" s="282">
        <v>129</v>
      </c>
      <c r="B138" s="263" t="s">
        <v>134</v>
      </c>
      <c r="C138" s="263">
        <v>1524.2</v>
      </c>
      <c r="D138" s="265">
        <v>1522.1499999999999</v>
      </c>
      <c r="E138" s="265">
        <v>1509.5499999999997</v>
      </c>
      <c r="F138" s="265">
        <v>1494.8999999999999</v>
      </c>
      <c r="G138" s="265">
        <v>1482.2999999999997</v>
      </c>
      <c r="H138" s="265">
        <v>1536.7999999999997</v>
      </c>
      <c r="I138" s="265">
        <v>1549.3999999999996</v>
      </c>
      <c r="J138" s="265">
        <v>1564.0499999999997</v>
      </c>
      <c r="K138" s="263">
        <v>1534.75</v>
      </c>
      <c r="L138" s="263">
        <v>1507.5</v>
      </c>
      <c r="M138" s="263">
        <v>22.10547</v>
      </c>
    </row>
    <row r="139" spans="1:13">
      <c r="A139" s="282">
        <v>130</v>
      </c>
      <c r="B139" s="263" t="s">
        <v>135</v>
      </c>
      <c r="C139" s="263">
        <v>1057.75</v>
      </c>
      <c r="D139" s="265">
        <v>1051.45</v>
      </c>
      <c r="E139" s="265">
        <v>1041.4000000000001</v>
      </c>
      <c r="F139" s="265">
        <v>1025.05</v>
      </c>
      <c r="G139" s="265">
        <v>1015</v>
      </c>
      <c r="H139" s="265">
        <v>1067.8000000000002</v>
      </c>
      <c r="I139" s="265">
        <v>1077.8499999999999</v>
      </c>
      <c r="J139" s="265">
        <v>1094.2000000000003</v>
      </c>
      <c r="K139" s="263">
        <v>1061.5</v>
      </c>
      <c r="L139" s="263">
        <v>1035.0999999999999</v>
      </c>
      <c r="M139" s="263">
        <v>15.987640000000001</v>
      </c>
    </row>
    <row r="140" spans="1:13">
      <c r="A140" s="282">
        <v>131</v>
      </c>
      <c r="B140" s="263" t="s">
        <v>146</v>
      </c>
      <c r="C140" s="263">
        <v>88684.1</v>
      </c>
      <c r="D140" s="265">
        <v>88922.183333333334</v>
      </c>
      <c r="E140" s="265">
        <v>88141.366666666669</v>
      </c>
      <c r="F140" s="265">
        <v>87598.633333333331</v>
      </c>
      <c r="G140" s="265">
        <v>86817.816666666666</v>
      </c>
      <c r="H140" s="265">
        <v>89464.916666666672</v>
      </c>
      <c r="I140" s="265">
        <v>90245.733333333352</v>
      </c>
      <c r="J140" s="265">
        <v>90788.466666666674</v>
      </c>
      <c r="K140" s="263">
        <v>89703</v>
      </c>
      <c r="L140" s="263">
        <v>88379.45</v>
      </c>
      <c r="M140" s="263">
        <v>0.16991999999999999</v>
      </c>
    </row>
    <row r="141" spans="1:13">
      <c r="A141" s="282">
        <v>132</v>
      </c>
      <c r="B141" s="263" t="s">
        <v>143</v>
      </c>
      <c r="C141" s="263">
        <v>1169.1500000000001</v>
      </c>
      <c r="D141" s="265">
        <v>1175.9833333333333</v>
      </c>
      <c r="E141" s="265">
        <v>1154.6666666666667</v>
      </c>
      <c r="F141" s="265">
        <v>1140.1833333333334</v>
      </c>
      <c r="G141" s="265">
        <v>1118.8666666666668</v>
      </c>
      <c r="H141" s="265">
        <v>1190.4666666666667</v>
      </c>
      <c r="I141" s="265">
        <v>1211.7833333333333</v>
      </c>
      <c r="J141" s="265">
        <v>1226.2666666666667</v>
      </c>
      <c r="K141" s="263">
        <v>1197.3</v>
      </c>
      <c r="L141" s="263">
        <v>1161.5</v>
      </c>
      <c r="M141" s="263">
        <v>4.4734299999999996</v>
      </c>
    </row>
    <row r="142" spans="1:13">
      <c r="A142" s="282">
        <v>133</v>
      </c>
      <c r="B142" s="263" t="s">
        <v>137</v>
      </c>
      <c r="C142" s="263">
        <v>211.55</v>
      </c>
      <c r="D142" s="265">
        <v>210.98333333333335</v>
      </c>
      <c r="E142" s="265">
        <v>209.3666666666667</v>
      </c>
      <c r="F142" s="265">
        <v>207.18333333333337</v>
      </c>
      <c r="G142" s="265">
        <v>205.56666666666672</v>
      </c>
      <c r="H142" s="265">
        <v>213.16666666666669</v>
      </c>
      <c r="I142" s="265">
        <v>214.78333333333336</v>
      </c>
      <c r="J142" s="265">
        <v>216.96666666666667</v>
      </c>
      <c r="K142" s="263">
        <v>212.6</v>
      </c>
      <c r="L142" s="263">
        <v>208.8</v>
      </c>
      <c r="M142" s="263">
        <v>43.529519999999998</v>
      </c>
    </row>
    <row r="143" spans="1:13">
      <c r="A143" s="282">
        <v>134</v>
      </c>
      <c r="B143" s="263" t="s">
        <v>136</v>
      </c>
      <c r="C143" s="263">
        <v>863.8</v>
      </c>
      <c r="D143" s="265">
        <v>862.6</v>
      </c>
      <c r="E143" s="265">
        <v>850.2</v>
      </c>
      <c r="F143" s="265">
        <v>836.6</v>
      </c>
      <c r="G143" s="265">
        <v>824.2</v>
      </c>
      <c r="H143" s="265">
        <v>876.2</v>
      </c>
      <c r="I143" s="265">
        <v>888.59999999999991</v>
      </c>
      <c r="J143" s="265">
        <v>902.2</v>
      </c>
      <c r="K143" s="263">
        <v>875</v>
      </c>
      <c r="L143" s="263">
        <v>849</v>
      </c>
      <c r="M143" s="263">
        <v>39.713529999999999</v>
      </c>
    </row>
    <row r="144" spans="1:13">
      <c r="A144" s="282">
        <v>135</v>
      </c>
      <c r="B144" s="263" t="s">
        <v>138</v>
      </c>
      <c r="C144" s="263">
        <v>162.6</v>
      </c>
      <c r="D144" s="265">
        <v>162.80000000000001</v>
      </c>
      <c r="E144" s="265">
        <v>160.85000000000002</v>
      </c>
      <c r="F144" s="265">
        <v>159.10000000000002</v>
      </c>
      <c r="G144" s="265">
        <v>157.15000000000003</v>
      </c>
      <c r="H144" s="265">
        <v>164.55</v>
      </c>
      <c r="I144" s="265">
        <v>166.5</v>
      </c>
      <c r="J144" s="265">
        <v>168.25</v>
      </c>
      <c r="K144" s="263">
        <v>164.75</v>
      </c>
      <c r="L144" s="263">
        <v>161.05000000000001</v>
      </c>
      <c r="M144" s="263">
        <v>51.389119999999998</v>
      </c>
    </row>
    <row r="145" spans="1:13">
      <c r="A145" s="282">
        <v>136</v>
      </c>
      <c r="B145" s="263" t="s">
        <v>139</v>
      </c>
      <c r="C145" s="263">
        <v>399.25</v>
      </c>
      <c r="D145" s="265">
        <v>399.9666666666667</v>
      </c>
      <c r="E145" s="265">
        <v>397.38333333333338</v>
      </c>
      <c r="F145" s="265">
        <v>395.51666666666671</v>
      </c>
      <c r="G145" s="265">
        <v>392.93333333333339</v>
      </c>
      <c r="H145" s="265">
        <v>401.83333333333337</v>
      </c>
      <c r="I145" s="265">
        <v>404.41666666666663</v>
      </c>
      <c r="J145" s="265">
        <v>406.28333333333336</v>
      </c>
      <c r="K145" s="263">
        <v>402.55</v>
      </c>
      <c r="L145" s="263">
        <v>398.1</v>
      </c>
      <c r="M145" s="263">
        <v>16.732340000000001</v>
      </c>
    </row>
    <row r="146" spans="1:13">
      <c r="A146" s="282">
        <v>137</v>
      </c>
      <c r="B146" s="263" t="s">
        <v>140</v>
      </c>
      <c r="C146" s="263">
        <v>7272.1</v>
      </c>
      <c r="D146" s="265">
        <v>7303.3666666666659</v>
      </c>
      <c r="E146" s="265">
        <v>7219.7333333333318</v>
      </c>
      <c r="F146" s="265">
        <v>7167.3666666666659</v>
      </c>
      <c r="G146" s="265">
        <v>7083.7333333333318</v>
      </c>
      <c r="H146" s="265">
        <v>7355.7333333333318</v>
      </c>
      <c r="I146" s="265">
        <v>7439.366666666665</v>
      </c>
      <c r="J146" s="265">
        <v>7491.7333333333318</v>
      </c>
      <c r="K146" s="263">
        <v>7387</v>
      </c>
      <c r="L146" s="263">
        <v>7251</v>
      </c>
      <c r="M146" s="263">
        <v>6.5926999999999998</v>
      </c>
    </row>
    <row r="147" spans="1:13">
      <c r="A147" s="282">
        <v>138</v>
      </c>
      <c r="B147" s="263" t="s">
        <v>142</v>
      </c>
      <c r="C147" s="263">
        <v>931.45</v>
      </c>
      <c r="D147" s="265">
        <v>927.76666666666677</v>
      </c>
      <c r="E147" s="265">
        <v>919.73333333333358</v>
      </c>
      <c r="F147" s="265">
        <v>908.01666666666677</v>
      </c>
      <c r="G147" s="265">
        <v>899.98333333333358</v>
      </c>
      <c r="H147" s="265">
        <v>939.48333333333358</v>
      </c>
      <c r="I147" s="265">
        <v>947.51666666666665</v>
      </c>
      <c r="J147" s="265">
        <v>959.23333333333358</v>
      </c>
      <c r="K147" s="263">
        <v>935.8</v>
      </c>
      <c r="L147" s="263">
        <v>916.05</v>
      </c>
      <c r="M147" s="263">
        <v>6.2852399999999999</v>
      </c>
    </row>
    <row r="148" spans="1:13">
      <c r="A148" s="282">
        <v>139</v>
      </c>
      <c r="B148" s="263" t="s">
        <v>144</v>
      </c>
      <c r="C148" s="263">
        <v>1892.45</v>
      </c>
      <c r="D148" s="265">
        <v>1868.6666666666667</v>
      </c>
      <c r="E148" s="265">
        <v>1835.3333333333335</v>
      </c>
      <c r="F148" s="265">
        <v>1778.2166666666667</v>
      </c>
      <c r="G148" s="265">
        <v>1744.8833333333334</v>
      </c>
      <c r="H148" s="265">
        <v>1925.7833333333335</v>
      </c>
      <c r="I148" s="265">
        <v>1959.116666666667</v>
      </c>
      <c r="J148" s="265">
        <v>2016.2333333333336</v>
      </c>
      <c r="K148" s="263">
        <v>1902</v>
      </c>
      <c r="L148" s="263">
        <v>1811.55</v>
      </c>
      <c r="M148" s="263">
        <v>33.295549999999999</v>
      </c>
    </row>
    <row r="149" spans="1:13">
      <c r="A149" s="282">
        <v>140</v>
      </c>
      <c r="B149" s="263" t="s">
        <v>145</v>
      </c>
      <c r="C149" s="263">
        <v>219</v>
      </c>
      <c r="D149" s="265">
        <v>219.45000000000002</v>
      </c>
      <c r="E149" s="265">
        <v>216.90000000000003</v>
      </c>
      <c r="F149" s="265">
        <v>214.8</v>
      </c>
      <c r="G149" s="265">
        <v>212.25000000000003</v>
      </c>
      <c r="H149" s="265">
        <v>221.55000000000004</v>
      </c>
      <c r="I149" s="265">
        <v>224.10000000000005</v>
      </c>
      <c r="J149" s="265">
        <v>226.20000000000005</v>
      </c>
      <c r="K149" s="263">
        <v>222</v>
      </c>
      <c r="L149" s="263">
        <v>217.35</v>
      </c>
      <c r="M149" s="263">
        <v>143.21621999999999</v>
      </c>
    </row>
    <row r="150" spans="1:13">
      <c r="A150" s="282">
        <v>141</v>
      </c>
      <c r="B150" s="263" t="s">
        <v>262</v>
      </c>
      <c r="C150" s="263">
        <v>1646.7</v>
      </c>
      <c r="D150" s="265">
        <v>1639.8999999999999</v>
      </c>
      <c r="E150" s="265">
        <v>1604.7999999999997</v>
      </c>
      <c r="F150" s="265">
        <v>1562.8999999999999</v>
      </c>
      <c r="G150" s="265">
        <v>1527.7999999999997</v>
      </c>
      <c r="H150" s="265">
        <v>1681.7999999999997</v>
      </c>
      <c r="I150" s="265">
        <v>1716.8999999999996</v>
      </c>
      <c r="J150" s="265">
        <v>1758.7999999999997</v>
      </c>
      <c r="K150" s="263">
        <v>1675</v>
      </c>
      <c r="L150" s="263">
        <v>1598</v>
      </c>
      <c r="M150" s="263">
        <v>5.9915399999999996</v>
      </c>
    </row>
    <row r="151" spans="1:13">
      <c r="A151" s="282">
        <v>142</v>
      </c>
      <c r="B151" s="263" t="s">
        <v>147</v>
      </c>
      <c r="C151" s="263">
        <v>1304.9000000000001</v>
      </c>
      <c r="D151" s="265">
        <v>1294.5333333333333</v>
      </c>
      <c r="E151" s="265">
        <v>1276.2166666666667</v>
      </c>
      <c r="F151" s="265">
        <v>1247.5333333333333</v>
      </c>
      <c r="G151" s="265">
        <v>1229.2166666666667</v>
      </c>
      <c r="H151" s="265">
        <v>1323.2166666666667</v>
      </c>
      <c r="I151" s="265">
        <v>1341.5333333333333</v>
      </c>
      <c r="J151" s="265">
        <v>1370.2166666666667</v>
      </c>
      <c r="K151" s="263">
        <v>1312.85</v>
      </c>
      <c r="L151" s="263">
        <v>1265.8499999999999</v>
      </c>
      <c r="M151" s="263">
        <v>17.424320000000002</v>
      </c>
    </row>
    <row r="152" spans="1:13">
      <c r="A152" s="282">
        <v>143</v>
      </c>
      <c r="B152" s="263" t="s">
        <v>263</v>
      </c>
      <c r="C152" s="263">
        <v>824.6</v>
      </c>
      <c r="D152" s="265">
        <v>833.4</v>
      </c>
      <c r="E152" s="265">
        <v>811.8</v>
      </c>
      <c r="F152" s="265">
        <v>799</v>
      </c>
      <c r="G152" s="265">
        <v>777.4</v>
      </c>
      <c r="H152" s="265">
        <v>846.19999999999993</v>
      </c>
      <c r="I152" s="265">
        <v>867.80000000000007</v>
      </c>
      <c r="J152" s="265">
        <v>880.59999999999991</v>
      </c>
      <c r="K152" s="263">
        <v>855</v>
      </c>
      <c r="L152" s="263">
        <v>820.6</v>
      </c>
      <c r="M152" s="263">
        <v>3.3670399999999998</v>
      </c>
    </row>
    <row r="153" spans="1:13">
      <c r="A153" s="282">
        <v>144</v>
      </c>
      <c r="B153" s="263" t="s">
        <v>152</v>
      </c>
      <c r="C153" s="263">
        <v>132.55000000000001</v>
      </c>
      <c r="D153" s="265">
        <v>132.03333333333333</v>
      </c>
      <c r="E153" s="265">
        <v>130.61666666666667</v>
      </c>
      <c r="F153" s="265">
        <v>128.68333333333334</v>
      </c>
      <c r="G153" s="265">
        <v>127.26666666666668</v>
      </c>
      <c r="H153" s="265">
        <v>133.96666666666667</v>
      </c>
      <c r="I153" s="265">
        <v>135.38333333333335</v>
      </c>
      <c r="J153" s="265">
        <v>137.31666666666666</v>
      </c>
      <c r="K153" s="263">
        <v>133.44999999999999</v>
      </c>
      <c r="L153" s="263">
        <v>130.1</v>
      </c>
      <c r="M153" s="263">
        <v>100.76183</v>
      </c>
    </row>
    <row r="154" spans="1:13">
      <c r="A154" s="282">
        <v>145</v>
      </c>
      <c r="B154" s="263" t="s">
        <v>153</v>
      </c>
      <c r="C154" s="263">
        <v>109.65</v>
      </c>
      <c r="D154" s="265">
        <v>109.73333333333333</v>
      </c>
      <c r="E154" s="265">
        <v>108.86666666666667</v>
      </c>
      <c r="F154" s="265">
        <v>108.08333333333334</v>
      </c>
      <c r="G154" s="265">
        <v>107.21666666666668</v>
      </c>
      <c r="H154" s="265">
        <v>110.51666666666667</v>
      </c>
      <c r="I154" s="265">
        <v>111.38333333333331</v>
      </c>
      <c r="J154" s="265">
        <v>112.16666666666666</v>
      </c>
      <c r="K154" s="263">
        <v>110.6</v>
      </c>
      <c r="L154" s="263">
        <v>108.95</v>
      </c>
      <c r="M154" s="263">
        <v>132.07044999999999</v>
      </c>
    </row>
    <row r="155" spans="1:13">
      <c r="A155" s="282">
        <v>146</v>
      </c>
      <c r="B155" s="263" t="s">
        <v>148</v>
      </c>
      <c r="C155" s="263">
        <v>58.7</v>
      </c>
      <c r="D155" s="265">
        <v>58.54999999999999</v>
      </c>
      <c r="E155" s="265">
        <v>57.449999999999982</v>
      </c>
      <c r="F155" s="265">
        <v>56.199999999999989</v>
      </c>
      <c r="G155" s="265">
        <v>55.09999999999998</v>
      </c>
      <c r="H155" s="265">
        <v>59.799999999999983</v>
      </c>
      <c r="I155" s="265">
        <v>60.899999999999991</v>
      </c>
      <c r="J155" s="265">
        <v>62.149999999999984</v>
      </c>
      <c r="K155" s="263">
        <v>59.65</v>
      </c>
      <c r="L155" s="263">
        <v>57.3</v>
      </c>
      <c r="M155" s="263">
        <v>257.16786999999999</v>
      </c>
    </row>
    <row r="156" spans="1:13">
      <c r="A156" s="282">
        <v>147</v>
      </c>
      <c r="B156" s="263" t="s">
        <v>450</v>
      </c>
      <c r="C156" s="263">
        <v>2691.1</v>
      </c>
      <c r="D156" s="265">
        <v>2686.3833333333337</v>
      </c>
      <c r="E156" s="265">
        <v>2648.7666666666673</v>
      </c>
      <c r="F156" s="265">
        <v>2606.4333333333338</v>
      </c>
      <c r="G156" s="265">
        <v>2568.8166666666675</v>
      </c>
      <c r="H156" s="265">
        <v>2728.7166666666672</v>
      </c>
      <c r="I156" s="265">
        <v>2766.333333333333</v>
      </c>
      <c r="J156" s="265">
        <v>2808.666666666667</v>
      </c>
      <c r="K156" s="263">
        <v>2724</v>
      </c>
      <c r="L156" s="263">
        <v>2644.05</v>
      </c>
      <c r="M156" s="263">
        <v>1.3051200000000001</v>
      </c>
    </row>
    <row r="157" spans="1:13">
      <c r="A157" s="282">
        <v>148</v>
      </c>
      <c r="B157" s="263" t="s">
        <v>151</v>
      </c>
      <c r="C157" s="263">
        <v>16931.45</v>
      </c>
      <c r="D157" s="265">
        <v>16905.483333333334</v>
      </c>
      <c r="E157" s="265">
        <v>16810.966666666667</v>
      </c>
      <c r="F157" s="265">
        <v>16690.483333333334</v>
      </c>
      <c r="G157" s="265">
        <v>16595.966666666667</v>
      </c>
      <c r="H157" s="265">
        <v>17025.966666666667</v>
      </c>
      <c r="I157" s="265">
        <v>17120.483333333337</v>
      </c>
      <c r="J157" s="265">
        <v>17240.966666666667</v>
      </c>
      <c r="K157" s="263">
        <v>17000</v>
      </c>
      <c r="L157" s="263">
        <v>16785</v>
      </c>
      <c r="M157" s="263">
        <v>0.63788</v>
      </c>
    </row>
    <row r="158" spans="1:13">
      <c r="A158" s="282">
        <v>149</v>
      </c>
      <c r="B158" s="263" t="s">
        <v>790</v>
      </c>
      <c r="C158" s="263">
        <v>353.4</v>
      </c>
      <c r="D158" s="265">
        <v>352.7166666666667</v>
      </c>
      <c r="E158" s="265">
        <v>346.13333333333338</v>
      </c>
      <c r="F158" s="265">
        <v>338.86666666666667</v>
      </c>
      <c r="G158" s="265">
        <v>332.28333333333336</v>
      </c>
      <c r="H158" s="265">
        <v>359.98333333333341</v>
      </c>
      <c r="I158" s="265">
        <v>366.56666666666666</v>
      </c>
      <c r="J158" s="265">
        <v>373.83333333333343</v>
      </c>
      <c r="K158" s="263">
        <v>359.3</v>
      </c>
      <c r="L158" s="263">
        <v>345.45</v>
      </c>
      <c r="M158" s="263">
        <v>8.9061599999999999</v>
      </c>
    </row>
    <row r="159" spans="1:13">
      <c r="A159" s="282">
        <v>150</v>
      </c>
      <c r="B159" s="263" t="s">
        <v>265</v>
      </c>
      <c r="C159" s="263">
        <v>536.79999999999995</v>
      </c>
      <c r="D159" s="265">
        <v>539.81666666666661</v>
      </c>
      <c r="E159" s="265">
        <v>530.23333333333323</v>
      </c>
      <c r="F159" s="265">
        <v>523.66666666666663</v>
      </c>
      <c r="G159" s="265">
        <v>514.08333333333326</v>
      </c>
      <c r="H159" s="265">
        <v>546.38333333333321</v>
      </c>
      <c r="I159" s="265">
        <v>555.9666666666667</v>
      </c>
      <c r="J159" s="265">
        <v>562.53333333333319</v>
      </c>
      <c r="K159" s="263">
        <v>549.4</v>
      </c>
      <c r="L159" s="263">
        <v>533.25</v>
      </c>
      <c r="M159" s="263">
        <v>9.9896600000000007</v>
      </c>
    </row>
    <row r="160" spans="1:13">
      <c r="A160" s="282">
        <v>151</v>
      </c>
      <c r="B160" s="263" t="s">
        <v>155</v>
      </c>
      <c r="C160" s="263">
        <v>114.4</v>
      </c>
      <c r="D160" s="265">
        <v>115</v>
      </c>
      <c r="E160" s="265">
        <v>113</v>
      </c>
      <c r="F160" s="265">
        <v>111.6</v>
      </c>
      <c r="G160" s="265">
        <v>109.6</v>
      </c>
      <c r="H160" s="265">
        <v>116.4</v>
      </c>
      <c r="I160" s="265">
        <v>118.4</v>
      </c>
      <c r="J160" s="265">
        <v>119.80000000000001</v>
      </c>
      <c r="K160" s="263">
        <v>117</v>
      </c>
      <c r="L160" s="263">
        <v>113.6</v>
      </c>
      <c r="M160" s="263">
        <v>238.41269</v>
      </c>
    </row>
    <row r="161" spans="1:13">
      <c r="A161" s="282">
        <v>152</v>
      </c>
      <c r="B161" s="263" t="s">
        <v>154</v>
      </c>
      <c r="C161" s="263">
        <v>132.05000000000001</v>
      </c>
      <c r="D161" s="265">
        <v>131.45000000000002</v>
      </c>
      <c r="E161" s="265">
        <v>130.00000000000003</v>
      </c>
      <c r="F161" s="265">
        <v>127.95000000000002</v>
      </c>
      <c r="G161" s="265">
        <v>126.50000000000003</v>
      </c>
      <c r="H161" s="265">
        <v>133.50000000000003</v>
      </c>
      <c r="I161" s="265">
        <v>134.95000000000002</v>
      </c>
      <c r="J161" s="265">
        <v>137.00000000000003</v>
      </c>
      <c r="K161" s="263">
        <v>132.9</v>
      </c>
      <c r="L161" s="263">
        <v>129.4</v>
      </c>
      <c r="M161" s="263">
        <v>13.614240000000001</v>
      </c>
    </row>
    <row r="162" spans="1:13">
      <c r="A162" s="282">
        <v>153</v>
      </c>
      <c r="B162" s="263" t="s">
        <v>266</v>
      </c>
      <c r="C162" s="263">
        <v>3201.55</v>
      </c>
      <c r="D162" s="265">
        <v>3221.4166666666665</v>
      </c>
      <c r="E162" s="265">
        <v>3172.1333333333332</v>
      </c>
      <c r="F162" s="265">
        <v>3142.7166666666667</v>
      </c>
      <c r="G162" s="265">
        <v>3093.4333333333334</v>
      </c>
      <c r="H162" s="265">
        <v>3250.833333333333</v>
      </c>
      <c r="I162" s="265">
        <v>3300.1166666666668</v>
      </c>
      <c r="J162" s="265">
        <v>3329.5333333333328</v>
      </c>
      <c r="K162" s="263">
        <v>3270.7</v>
      </c>
      <c r="L162" s="263">
        <v>3192</v>
      </c>
      <c r="M162" s="263">
        <v>0.30153999999999997</v>
      </c>
    </row>
    <row r="163" spans="1:13">
      <c r="A163" s="282">
        <v>154</v>
      </c>
      <c r="B163" s="263" t="s">
        <v>267</v>
      </c>
      <c r="C163" s="263">
        <v>2289.85</v>
      </c>
      <c r="D163" s="265">
        <v>2287.0333333333333</v>
      </c>
      <c r="E163" s="265">
        <v>2269.0666666666666</v>
      </c>
      <c r="F163" s="265">
        <v>2248.2833333333333</v>
      </c>
      <c r="G163" s="265">
        <v>2230.3166666666666</v>
      </c>
      <c r="H163" s="265">
        <v>2307.8166666666666</v>
      </c>
      <c r="I163" s="265">
        <v>2325.7833333333328</v>
      </c>
      <c r="J163" s="265">
        <v>2346.5666666666666</v>
      </c>
      <c r="K163" s="263">
        <v>2305</v>
      </c>
      <c r="L163" s="263">
        <v>2266.25</v>
      </c>
      <c r="M163" s="263">
        <v>1.12612</v>
      </c>
    </row>
    <row r="164" spans="1:13">
      <c r="A164" s="282">
        <v>155</v>
      </c>
      <c r="B164" s="263" t="s">
        <v>156</v>
      </c>
      <c r="C164" s="263">
        <v>28328.3</v>
      </c>
      <c r="D164" s="265">
        <v>28160.633333333331</v>
      </c>
      <c r="E164" s="265">
        <v>27921.266666666663</v>
      </c>
      <c r="F164" s="265">
        <v>27514.23333333333</v>
      </c>
      <c r="G164" s="265">
        <v>27274.866666666661</v>
      </c>
      <c r="H164" s="265">
        <v>28567.666666666664</v>
      </c>
      <c r="I164" s="265">
        <v>28807.033333333333</v>
      </c>
      <c r="J164" s="265">
        <v>29214.066666666666</v>
      </c>
      <c r="K164" s="263">
        <v>28400</v>
      </c>
      <c r="L164" s="263">
        <v>27753.599999999999</v>
      </c>
      <c r="M164" s="263">
        <v>0.36130000000000001</v>
      </c>
    </row>
    <row r="165" spans="1:13">
      <c r="A165" s="282">
        <v>156</v>
      </c>
      <c r="B165" s="263" t="s">
        <v>158</v>
      </c>
      <c r="C165" s="263">
        <v>246.6</v>
      </c>
      <c r="D165" s="265">
        <v>248.63333333333333</v>
      </c>
      <c r="E165" s="265">
        <v>243.96666666666664</v>
      </c>
      <c r="F165" s="265">
        <v>241.33333333333331</v>
      </c>
      <c r="G165" s="265">
        <v>236.66666666666663</v>
      </c>
      <c r="H165" s="265">
        <v>251.26666666666665</v>
      </c>
      <c r="I165" s="265">
        <v>255.93333333333334</v>
      </c>
      <c r="J165" s="265">
        <v>258.56666666666666</v>
      </c>
      <c r="K165" s="263">
        <v>253.3</v>
      </c>
      <c r="L165" s="263">
        <v>246</v>
      </c>
      <c r="M165" s="263">
        <v>25.410630000000001</v>
      </c>
    </row>
    <row r="166" spans="1:13">
      <c r="A166" s="282">
        <v>157</v>
      </c>
      <c r="B166" s="263" t="s">
        <v>269</v>
      </c>
      <c r="C166" s="263">
        <v>4638.6000000000004</v>
      </c>
      <c r="D166" s="265">
        <v>4658.4333333333334</v>
      </c>
      <c r="E166" s="265">
        <v>4601.7166666666672</v>
      </c>
      <c r="F166" s="265">
        <v>4564.8333333333339</v>
      </c>
      <c r="G166" s="265">
        <v>4508.1166666666677</v>
      </c>
      <c r="H166" s="265">
        <v>4695.3166666666666</v>
      </c>
      <c r="I166" s="265">
        <v>4752.0333333333319</v>
      </c>
      <c r="J166" s="265">
        <v>4788.9166666666661</v>
      </c>
      <c r="K166" s="263">
        <v>4715.1499999999996</v>
      </c>
      <c r="L166" s="263">
        <v>4621.55</v>
      </c>
      <c r="M166" s="263">
        <v>0.53061999999999998</v>
      </c>
    </row>
    <row r="167" spans="1:13">
      <c r="A167" s="282">
        <v>158</v>
      </c>
      <c r="B167" s="263" t="s">
        <v>160</v>
      </c>
      <c r="C167" s="263">
        <v>1737.05</v>
      </c>
      <c r="D167" s="265">
        <v>1738.7833333333335</v>
      </c>
      <c r="E167" s="265">
        <v>1723.5666666666671</v>
      </c>
      <c r="F167" s="265">
        <v>1710.0833333333335</v>
      </c>
      <c r="G167" s="265">
        <v>1694.866666666667</v>
      </c>
      <c r="H167" s="265">
        <v>1752.2666666666671</v>
      </c>
      <c r="I167" s="265">
        <v>1767.4833333333338</v>
      </c>
      <c r="J167" s="265">
        <v>1780.9666666666672</v>
      </c>
      <c r="K167" s="263">
        <v>1754</v>
      </c>
      <c r="L167" s="263">
        <v>1725.3</v>
      </c>
      <c r="M167" s="263">
        <v>2.9737300000000002</v>
      </c>
    </row>
    <row r="168" spans="1:13">
      <c r="A168" s="282">
        <v>159</v>
      </c>
      <c r="B168" s="263" t="s">
        <v>157</v>
      </c>
      <c r="C168" s="263">
        <v>1957.8</v>
      </c>
      <c r="D168" s="265">
        <v>1940.8666666666668</v>
      </c>
      <c r="E168" s="265">
        <v>1909.7333333333336</v>
      </c>
      <c r="F168" s="265">
        <v>1861.6666666666667</v>
      </c>
      <c r="G168" s="265">
        <v>1830.5333333333335</v>
      </c>
      <c r="H168" s="265">
        <v>1988.9333333333336</v>
      </c>
      <c r="I168" s="265">
        <v>2020.0666666666668</v>
      </c>
      <c r="J168" s="265">
        <v>2068.1333333333337</v>
      </c>
      <c r="K168" s="263">
        <v>1972</v>
      </c>
      <c r="L168" s="263">
        <v>1892.8</v>
      </c>
      <c r="M168" s="263">
        <v>7.1398000000000001</v>
      </c>
    </row>
    <row r="169" spans="1:13">
      <c r="A169" s="282">
        <v>160</v>
      </c>
      <c r="B169" s="263" t="s">
        <v>461</v>
      </c>
      <c r="C169" s="263">
        <v>1366.35</v>
      </c>
      <c r="D169" s="265">
        <v>1365.1166666666666</v>
      </c>
      <c r="E169" s="265">
        <v>1353.2333333333331</v>
      </c>
      <c r="F169" s="265">
        <v>1340.1166666666666</v>
      </c>
      <c r="G169" s="265">
        <v>1328.2333333333331</v>
      </c>
      <c r="H169" s="265">
        <v>1378.2333333333331</v>
      </c>
      <c r="I169" s="265">
        <v>1390.1166666666668</v>
      </c>
      <c r="J169" s="265">
        <v>1403.2333333333331</v>
      </c>
      <c r="K169" s="263">
        <v>1377</v>
      </c>
      <c r="L169" s="263">
        <v>1352</v>
      </c>
      <c r="M169" s="263">
        <v>4.34354</v>
      </c>
    </row>
    <row r="170" spans="1:13">
      <c r="A170" s="282">
        <v>161</v>
      </c>
      <c r="B170" s="263" t="s">
        <v>159</v>
      </c>
      <c r="C170" s="263">
        <v>134.4</v>
      </c>
      <c r="D170" s="265">
        <v>134.28333333333333</v>
      </c>
      <c r="E170" s="265">
        <v>133.11666666666667</v>
      </c>
      <c r="F170" s="265">
        <v>131.83333333333334</v>
      </c>
      <c r="G170" s="265">
        <v>130.66666666666669</v>
      </c>
      <c r="H170" s="265">
        <v>135.56666666666666</v>
      </c>
      <c r="I170" s="265">
        <v>136.73333333333335</v>
      </c>
      <c r="J170" s="265">
        <v>138.01666666666665</v>
      </c>
      <c r="K170" s="263">
        <v>135.44999999999999</v>
      </c>
      <c r="L170" s="263">
        <v>133</v>
      </c>
      <c r="M170" s="263">
        <v>51.845230000000001</v>
      </c>
    </row>
    <row r="171" spans="1:13">
      <c r="A171" s="282">
        <v>162</v>
      </c>
      <c r="B171" s="263" t="s">
        <v>162</v>
      </c>
      <c r="C171" s="263">
        <v>215.15</v>
      </c>
      <c r="D171" s="265">
        <v>216.03333333333333</v>
      </c>
      <c r="E171" s="265">
        <v>213.11666666666667</v>
      </c>
      <c r="F171" s="265">
        <v>211.08333333333334</v>
      </c>
      <c r="G171" s="265">
        <v>208.16666666666669</v>
      </c>
      <c r="H171" s="265">
        <v>218.06666666666666</v>
      </c>
      <c r="I171" s="265">
        <v>220.98333333333335</v>
      </c>
      <c r="J171" s="265">
        <v>223.01666666666665</v>
      </c>
      <c r="K171" s="263">
        <v>218.95</v>
      </c>
      <c r="L171" s="263">
        <v>214</v>
      </c>
      <c r="M171" s="263">
        <v>59.969070000000002</v>
      </c>
    </row>
    <row r="172" spans="1:13">
      <c r="A172" s="282">
        <v>163</v>
      </c>
      <c r="B172" s="263" t="s">
        <v>270</v>
      </c>
      <c r="C172" s="263">
        <v>291.14999999999998</v>
      </c>
      <c r="D172" s="265">
        <v>292.41666666666669</v>
      </c>
      <c r="E172" s="265">
        <v>286.93333333333339</v>
      </c>
      <c r="F172" s="265">
        <v>282.7166666666667</v>
      </c>
      <c r="G172" s="265">
        <v>277.23333333333341</v>
      </c>
      <c r="H172" s="265">
        <v>296.63333333333338</v>
      </c>
      <c r="I172" s="265">
        <v>302.11666666666662</v>
      </c>
      <c r="J172" s="265">
        <v>306.33333333333337</v>
      </c>
      <c r="K172" s="263">
        <v>297.89999999999998</v>
      </c>
      <c r="L172" s="263">
        <v>288.2</v>
      </c>
      <c r="M172" s="263">
        <v>5.1418699999999999</v>
      </c>
    </row>
    <row r="173" spans="1:13">
      <c r="A173" s="282">
        <v>164</v>
      </c>
      <c r="B173" s="263" t="s">
        <v>271</v>
      </c>
      <c r="C173" s="263">
        <v>13026.85</v>
      </c>
      <c r="D173" s="265">
        <v>13021.016666666668</v>
      </c>
      <c r="E173" s="265">
        <v>12942.033333333336</v>
      </c>
      <c r="F173" s="265">
        <v>12857.216666666669</v>
      </c>
      <c r="G173" s="265">
        <v>12778.233333333337</v>
      </c>
      <c r="H173" s="265">
        <v>13105.833333333336</v>
      </c>
      <c r="I173" s="265">
        <v>13184.816666666669</v>
      </c>
      <c r="J173" s="265">
        <v>13269.633333333335</v>
      </c>
      <c r="K173" s="263">
        <v>13100</v>
      </c>
      <c r="L173" s="263">
        <v>12936.2</v>
      </c>
      <c r="M173" s="263">
        <v>2.1919999999999999E-2</v>
      </c>
    </row>
    <row r="174" spans="1:13">
      <c r="A174" s="282">
        <v>165</v>
      </c>
      <c r="B174" s="263" t="s">
        <v>161</v>
      </c>
      <c r="C174" s="263">
        <v>41.5</v>
      </c>
      <c r="D174" s="265">
        <v>41.68333333333333</v>
      </c>
      <c r="E174" s="265">
        <v>41.11666666666666</v>
      </c>
      <c r="F174" s="265">
        <v>40.733333333333327</v>
      </c>
      <c r="G174" s="265">
        <v>40.166666666666657</v>
      </c>
      <c r="H174" s="265">
        <v>42.066666666666663</v>
      </c>
      <c r="I174" s="265">
        <v>42.63333333333334</v>
      </c>
      <c r="J174" s="265">
        <v>43.016666666666666</v>
      </c>
      <c r="K174" s="263">
        <v>42.25</v>
      </c>
      <c r="L174" s="263">
        <v>41.3</v>
      </c>
      <c r="M174" s="263">
        <v>489.6533</v>
      </c>
    </row>
    <row r="175" spans="1:13">
      <c r="A175" s="282">
        <v>166</v>
      </c>
      <c r="B175" s="263" t="s">
        <v>165</v>
      </c>
      <c r="C175" s="263">
        <v>241.9</v>
      </c>
      <c r="D175" s="265">
        <v>243.48333333333335</v>
      </c>
      <c r="E175" s="265">
        <v>237.91666666666669</v>
      </c>
      <c r="F175" s="265">
        <v>233.93333333333334</v>
      </c>
      <c r="G175" s="265">
        <v>228.36666666666667</v>
      </c>
      <c r="H175" s="265">
        <v>247.4666666666667</v>
      </c>
      <c r="I175" s="265">
        <v>253.03333333333336</v>
      </c>
      <c r="J175" s="265">
        <v>257.01666666666671</v>
      </c>
      <c r="K175" s="263">
        <v>249.05</v>
      </c>
      <c r="L175" s="263">
        <v>239.5</v>
      </c>
      <c r="M175" s="263">
        <v>135.12341000000001</v>
      </c>
    </row>
    <row r="176" spans="1:13">
      <c r="A176" s="282">
        <v>167</v>
      </c>
      <c r="B176" s="263" t="s">
        <v>166</v>
      </c>
      <c r="C176" s="263">
        <v>151.19999999999999</v>
      </c>
      <c r="D176" s="265">
        <v>150.5</v>
      </c>
      <c r="E176" s="265">
        <v>149.19999999999999</v>
      </c>
      <c r="F176" s="265">
        <v>147.19999999999999</v>
      </c>
      <c r="G176" s="265">
        <v>145.89999999999998</v>
      </c>
      <c r="H176" s="265">
        <v>152.5</v>
      </c>
      <c r="I176" s="265">
        <v>153.80000000000001</v>
      </c>
      <c r="J176" s="265">
        <v>155.80000000000001</v>
      </c>
      <c r="K176" s="263">
        <v>151.80000000000001</v>
      </c>
      <c r="L176" s="263">
        <v>148.5</v>
      </c>
      <c r="M176" s="263">
        <v>111.96096</v>
      </c>
    </row>
    <row r="177" spans="1:13">
      <c r="A177" s="282">
        <v>168</v>
      </c>
      <c r="B177" s="263" t="s">
        <v>273</v>
      </c>
      <c r="C177" s="263">
        <v>513.45000000000005</v>
      </c>
      <c r="D177" s="265">
        <v>514.65</v>
      </c>
      <c r="E177" s="265">
        <v>508.29999999999995</v>
      </c>
      <c r="F177" s="265">
        <v>503.15</v>
      </c>
      <c r="G177" s="265">
        <v>496.79999999999995</v>
      </c>
      <c r="H177" s="265">
        <v>519.79999999999995</v>
      </c>
      <c r="I177" s="265">
        <v>526.15000000000009</v>
      </c>
      <c r="J177" s="265">
        <v>531.29999999999995</v>
      </c>
      <c r="K177" s="263">
        <v>521</v>
      </c>
      <c r="L177" s="263">
        <v>509.5</v>
      </c>
      <c r="M177" s="263">
        <v>3.3190300000000001</v>
      </c>
    </row>
    <row r="178" spans="1:13">
      <c r="A178" s="282">
        <v>169</v>
      </c>
      <c r="B178" s="263" t="s">
        <v>167</v>
      </c>
      <c r="C178" s="263">
        <v>2181.9499999999998</v>
      </c>
      <c r="D178" s="265">
        <v>2189.1</v>
      </c>
      <c r="E178" s="265">
        <v>2163.1</v>
      </c>
      <c r="F178" s="265">
        <v>2144.25</v>
      </c>
      <c r="G178" s="265">
        <v>2118.25</v>
      </c>
      <c r="H178" s="265">
        <v>2207.9499999999998</v>
      </c>
      <c r="I178" s="265">
        <v>2233.9499999999998</v>
      </c>
      <c r="J178" s="265">
        <v>2252.7999999999997</v>
      </c>
      <c r="K178" s="263">
        <v>2215.1</v>
      </c>
      <c r="L178" s="263">
        <v>2170.25</v>
      </c>
      <c r="M178" s="263">
        <v>53.161819999999999</v>
      </c>
    </row>
    <row r="179" spans="1:13">
      <c r="A179" s="282">
        <v>170</v>
      </c>
      <c r="B179" s="263" t="s">
        <v>815</v>
      </c>
      <c r="C179" s="263">
        <v>1027.3499999999999</v>
      </c>
      <c r="D179" s="265">
        <v>1038.2833333333333</v>
      </c>
      <c r="E179" s="265">
        <v>1011.1666666666665</v>
      </c>
      <c r="F179" s="265">
        <v>994.98333333333323</v>
      </c>
      <c r="G179" s="265">
        <v>967.86666666666645</v>
      </c>
      <c r="H179" s="265">
        <v>1054.4666666666667</v>
      </c>
      <c r="I179" s="265">
        <v>1081.5833333333335</v>
      </c>
      <c r="J179" s="265">
        <v>1097.7666666666667</v>
      </c>
      <c r="K179" s="263">
        <v>1065.4000000000001</v>
      </c>
      <c r="L179" s="263">
        <v>1022.1</v>
      </c>
      <c r="M179" s="263">
        <v>14.09421</v>
      </c>
    </row>
    <row r="180" spans="1:13">
      <c r="A180" s="282">
        <v>171</v>
      </c>
      <c r="B180" s="263" t="s">
        <v>274</v>
      </c>
      <c r="C180" s="263">
        <v>940.75</v>
      </c>
      <c r="D180" s="265">
        <v>950.25</v>
      </c>
      <c r="E180" s="265">
        <v>926.5</v>
      </c>
      <c r="F180" s="265">
        <v>912.25</v>
      </c>
      <c r="G180" s="265">
        <v>888.5</v>
      </c>
      <c r="H180" s="265">
        <v>964.5</v>
      </c>
      <c r="I180" s="265">
        <v>988.25</v>
      </c>
      <c r="J180" s="265">
        <v>1002.5</v>
      </c>
      <c r="K180" s="263">
        <v>974</v>
      </c>
      <c r="L180" s="263">
        <v>936</v>
      </c>
      <c r="M180" s="263">
        <v>23.62998</v>
      </c>
    </row>
    <row r="181" spans="1:13">
      <c r="A181" s="282">
        <v>172</v>
      </c>
      <c r="B181" s="263" t="s">
        <v>172</v>
      </c>
      <c r="C181" s="263">
        <v>5658.6</v>
      </c>
      <c r="D181" s="265">
        <v>5652</v>
      </c>
      <c r="E181" s="265">
        <v>5611.3</v>
      </c>
      <c r="F181" s="265">
        <v>5564</v>
      </c>
      <c r="G181" s="265">
        <v>5523.3</v>
      </c>
      <c r="H181" s="265">
        <v>5699.3</v>
      </c>
      <c r="I181" s="265">
        <v>5740.0000000000009</v>
      </c>
      <c r="J181" s="265">
        <v>5787.3</v>
      </c>
      <c r="K181" s="263">
        <v>5692.7</v>
      </c>
      <c r="L181" s="263">
        <v>5604.7</v>
      </c>
      <c r="M181" s="263">
        <v>0.65597000000000005</v>
      </c>
    </row>
    <row r="182" spans="1:13">
      <c r="A182" s="282">
        <v>173</v>
      </c>
      <c r="B182" s="263" t="s">
        <v>478</v>
      </c>
      <c r="C182" s="263">
        <v>8318.75</v>
      </c>
      <c r="D182" s="265">
        <v>8319.8333333333339</v>
      </c>
      <c r="E182" s="265">
        <v>8263.9166666666679</v>
      </c>
      <c r="F182" s="265">
        <v>8209.0833333333339</v>
      </c>
      <c r="G182" s="265">
        <v>8153.1666666666679</v>
      </c>
      <c r="H182" s="265">
        <v>8374.6666666666679</v>
      </c>
      <c r="I182" s="265">
        <v>8430.5833333333358</v>
      </c>
      <c r="J182" s="265">
        <v>8485.4166666666679</v>
      </c>
      <c r="K182" s="263">
        <v>8375.75</v>
      </c>
      <c r="L182" s="263">
        <v>8265</v>
      </c>
      <c r="M182" s="263">
        <v>0.16921</v>
      </c>
    </row>
    <row r="183" spans="1:13">
      <c r="A183" s="282">
        <v>174</v>
      </c>
      <c r="B183" s="263" t="s">
        <v>170</v>
      </c>
      <c r="C183" s="263">
        <v>27555.8</v>
      </c>
      <c r="D183" s="265">
        <v>27516.55</v>
      </c>
      <c r="E183" s="265">
        <v>27339.25</v>
      </c>
      <c r="F183" s="265">
        <v>27122.7</v>
      </c>
      <c r="G183" s="265">
        <v>26945.4</v>
      </c>
      <c r="H183" s="265">
        <v>27733.1</v>
      </c>
      <c r="I183" s="265">
        <v>27910.399999999994</v>
      </c>
      <c r="J183" s="265">
        <v>28126.949999999997</v>
      </c>
      <c r="K183" s="263">
        <v>27693.85</v>
      </c>
      <c r="L183" s="263">
        <v>27300</v>
      </c>
      <c r="M183" s="263">
        <v>0.29812</v>
      </c>
    </row>
    <row r="184" spans="1:13">
      <c r="A184" s="282">
        <v>175</v>
      </c>
      <c r="B184" s="263" t="s">
        <v>173</v>
      </c>
      <c r="C184" s="263">
        <v>1315.4</v>
      </c>
      <c r="D184" s="265">
        <v>1311.7166666666665</v>
      </c>
      <c r="E184" s="265">
        <v>1293.633333333333</v>
      </c>
      <c r="F184" s="265">
        <v>1271.8666666666666</v>
      </c>
      <c r="G184" s="265">
        <v>1253.7833333333331</v>
      </c>
      <c r="H184" s="265">
        <v>1333.4833333333329</v>
      </c>
      <c r="I184" s="265">
        <v>1351.5666666666664</v>
      </c>
      <c r="J184" s="265">
        <v>1373.3333333333328</v>
      </c>
      <c r="K184" s="263">
        <v>1329.8</v>
      </c>
      <c r="L184" s="263">
        <v>1289.95</v>
      </c>
      <c r="M184" s="263">
        <v>30.412469999999999</v>
      </c>
    </row>
    <row r="185" spans="1:13">
      <c r="A185" s="282">
        <v>176</v>
      </c>
      <c r="B185" s="263" t="s">
        <v>171</v>
      </c>
      <c r="C185" s="263">
        <v>1905.1</v>
      </c>
      <c r="D185" s="265">
        <v>1907.3666666666668</v>
      </c>
      <c r="E185" s="265">
        <v>1892.7333333333336</v>
      </c>
      <c r="F185" s="265">
        <v>1880.3666666666668</v>
      </c>
      <c r="G185" s="265">
        <v>1865.7333333333336</v>
      </c>
      <c r="H185" s="265">
        <v>1919.7333333333336</v>
      </c>
      <c r="I185" s="265">
        <v>1934.3666666666668</v>
      </c>
      <c r="J185" s="265">
        <v>1946.7333333333336</v>
      </c>
      <c r="K185" s="263">
        <v>1922</v>
      </c>
      <c r="L185" s="263">
        <v>1895</v>
      </c>
      <c r="M185" s="263">
        <v>1.6394599999999999</v>
      </c>
    </row>
    <row r="186" spans="1:13">
      <c r="A186" s="282">
        <v>177</v>
      </c>
      <c r="B186" s="263" t="s">
        <v>169</v>
      </c>
      <c r="C186" s="263">
        <v>387.7</v>
      </c>
      <c r="D186" s="265">
        <v>388.8</v>
      </c>
      <c r="E186" s="265">
        <v>384.6</v>
      </c>
      <c r="F186" s="265">
        <v>381.5</v>
      </c>
      <c r="G186" s="265">
        <v>377.3</v>
      </c>
      <c r="H186" s="265">
        <v>391.90000000000003</v>
      </c>
      <c r="I186" s="265">
        <v>396.09999999999997</v>
      </c>
      <c r="J186" s="265">
        <v>399.20000000000005</v>
      </c>
      <c r="K186" s="263">
        <v>393</v>
      </c>
      <c r="L186" s="263">
        <v>385.7</v>
      </c>
      <c r="M186" s="263">
        <v>226.77399</v>
      </c>
    </row>
    <row r="187" spans="1:13">
      <c r="A187" s="282">
        <v>178</v>
      </c>
      <c r="B187" s="263" t="s">
        <v>168</v>
      </c>
      <c r="C187" s="263">
        <v>73</v>
      </c>
      <c r="D187" s="265">
        <v>72.516666666666666</v>
      </c>
      <c r="E187" s="265">
        <v>71.283333333333331</v>
      </c>
      <c r="F187" s="265">
        <v>69.566666666666663</v>
      </c>
      <c r="G187" s="265">
        <v>68.333333333333329</v>
      </c>
      <c r="H187" s="265">
        <v>74.233333333333334</v>
      </c>
      <c r="I187" s="265">
        <v>75.466666666666654</v>
      </c>
      <c r="J187" s="265">
        <v>77.183333333333337</v>
      </c>
      <c r="K187" s="263">
        <v>73.75</v>
      </c>
      <c r="L187" s="263">
        <v>70.8</v>
      </c>
      <c r="M187" s="263">
        <v>363.82925</v>
      </c>
    </row>
    <row r="188" spans="1:13">
      <c r="A188" s="282">
        <v>179</v>
      </c>
      <c r="B188" s="263" t="s">
        <v>175</v>
      </c>
      <c r="C188" s="263">
        <v>626</v>
      </c>
      <c r="D188" s="265">
        <v>623.08333333333337</v>
      </c>
      <c r="E188" s="265">
        <v>618.26666666666677</v>
      </c>
      <c r="F188" s="265">
        <v>610.53333333333342</v>
      </c>
      <c r="G188" s="265">
        <v>605.71666666666681</v>
      </c>
      <c r="H188" s="265">
        <v>630.81666666666672</v>
      </c>
      <c r="I188" s="265">
        <v>635.63333333333333</v>
      </c>
      <c r="J188" s="265">
        <v>643.36666666666667</v>
      </c>
      <c r="K188" s="263">
        <v>627.9</v>
      </c>
      <c r="L188" s="263">
        <v>615.35</v>
      </c>
      <c r="M188" s="263">
        <v>58.259239999999998</v>
      </c>
    </row>
    <row r="189" spans="1:13">
      <c r="A189" s="282">
        <v>180</v>
      </c>
      <c r="B189" s="263" t="s">
        <v>176</v>
      </c>
      <c r="C189" s="263">
        <v>489</v>
      </c>
      <c r="D189" s="265">
        <v>490.66666666666669</v>
      </c>
      <c r="E189" s="265">
        <v>484.83333333333337</v>
      </c>
      <c r="F189" s="265">
        <v>480.66666666666669</v>
      </c>
      <c r="G189" s="265">
        <v>474.83333333333337</v>
      </c>
      <c r="H189" s="265">
        <v>494.83333333333337</v>
      </c>
      <c r="I189" s="265">
        <v>500.66666666666674</v>
      </c>
      <c r="J189" s="265">
        <v>504.83333333333337</v>
      </c>
      <c r="K189" s="263">
        <v>496.5</v>
      </c>
      <c r="L189" s="263">
        <v>486.5</v>
      </c>
      <c r="M189" s="263">
        <v>17.93946</v>
      </c>
    </row>
    <row r="190" spans="1:13">
      <c r="A190" s="282">
        <v>181</v>
      </c>
      <c r="B190" s="263" t="s">
        <v>275</v>
      </c>
      <c r="C190" s="263">
        <v>541.04999999999995</v>
      </c>
      <c r="D190" s="265">
        <v>541.66666666666663</v>
      </c>
      <c r="E190" s="265">
        <v>538.38333333333321</v>
      </c>
      <c r="F190" s="265">
        <v>535.71666666666658</v>
      </c>
      <c r="G190" s="265">
        <v>532.43333333333317</v>
      </c>
      <c r="H190" s="265">
        <v>544.33333333333326</v>
      </c>
      <c r="I190" s="265">
        <v>547.61666666666679</v>
      </c>
      <c r="J190" s="265">
        <v>550.2833333333333</v>
      </c>
      <c r="K190" s="263">
        <v>544.95000000000005</v>
      </c>
      <c r="L190" s="263">
        <v>539</v>
      </c>
      <c r="M190" s="263">
        <v>1.6309499999999999</v>
      </c>
    </row>
    <row r="191" spans="1:13">
      <c r="A191" s="282">
        <v>182</v>
      </c>
      <c r="B191" s="263" t="s">
        <v>188</v>
      </c>
      <c r="C191" s="263">
        <v>603.15</v>
      </c>
      <c r="D191" s="265">
        <v>606.80000000000007</v>
      </c>
      <c r="E191" s="265">
        <v>595.95000000000016</v>
      </c>
      <c r="F191" s="265">
        <v>588.75000000000011</v>
      </c>
      <c r="G191" s="265">
        <v>577.9000000000002</v>
      </c>
      <c r="H191" s="265">
        <v>614.00000000000011</v>
      </c>
      <c r="I191" s="265">
        <v>624.85</v>
      </c>
      <c r="J191" s="265">
        <v>632.05000000000007</v>
      </c>
      <c r="K191" s="263">
        <v>617.65</v>
      </c>
      <c r="L191" s="263">
        <v>599.6</v>
      </c>
      <c r="M191" s="263">
        <v>23.421959999999999</v>
      </c>
    </row>
    <row r="192" spans="1:13">
      <c r="A192" s="282">
        <v>183</v>
      </c>
      <c r="B192" s="263" t="s">
        <v>177</v>
      </c>
      <c r="C192" s="263">
        <v>767</v>
      </c>
      <c r="D192" s="265">
        <v>768.06666666666661</v>
      </c>
      <c r="E192" s="265">
        <v>761.93333333333317</v>
      </c>
      <c r="F192" s="265">
        <v>756.86666666666656</v>
      </c>
      <c r="G192" s="265">
        <v>750.73333333333312</v>
      </c>
      <c r="H192" s="265">
        <v>773.13333333333321</v>
      </c>
      <c r="I192" s="265">
        <v>779.26666666666665</v>
      </c>
      <c r="J192" s="265">
        <v>784.33333333333326</v>
      </c>
      <c r="K192" s="263">
        <v>774.2</v>
      </c>
      <c r="L192" s="263">
        <v>763</v>
      </c>
      <c r="M192" s="263">
        <v>28.68563</v>
      </c>
    </row>
    <row r="193" spans="1:13">
      <c r="A193" s="282">
        <v>184</v>
      </c>
      <c r="B193" s="263" t="s">
        <v>183</v>
      </c>
      <c r="C193" s="263">
        <v>3070.95</v>
      </c>
      <c r="D193" s="265">
        <v>3074.7166666666667</v>
      </c>
      <c r="E193" s="265">
        <v>3056.2333333333336</v>
      </c>
      <c r="F193" s="265">
        <v>3041.5166666666669</v>
      </c>
      <c r="G193" s="265">
        <v>3023.0333333333338</v>
      </c>
      <c r="H193" s="265">
        <v>3089.4333333333334</v>
      </c>
      <c r="I193" s="265">
        <v>3107.9166666666661</v>
      </c>
      <c r="J193" s="265">
        <v>3122.6333333333332</v>
      </c>
      <c r="K193" s="263">
        <v>3093.2</v>
      </c>
      <c r="L193" s="263">
        <v>3060</v>
      </c>
      <c r="M193" s="263">
        <v>30.537780000000001</v>
      </c>
    </row>
    <row r="194" spans="1:13">
      <c r="A194" s="282">
        <v>185</v>
      </c>
      <c r="B194" s="263" t="s">
        <v>804</v>
      </c>
      <c r="C194" s="263">
        <v>620.95000000000005</v>
      </c>
      <c r="D194" s="265">
        <v>619.86666666666667</v>
      </c>
      <c r="E194" s="265">
        <v>616.08333333333337</v>
      </c>
      <c r="F194" s="265">
        <v>611.2166666666667</v>
      </c>
      <c r="G194" s="265">
        <v>607.43333333333339</v>
      </c>
      <c r="H194" s="265">
        <v>624.73333333333335</v>
      </c>
      <c r="I194" s="265">
        <v>628.51666666666665</v>
      </c>
      <c r="J194" s="265">
        <v>633.38333333333333</v>
      </c>
      <c r="K194" s="263">
        <v>623.65</v>
      </c>
      <c r="L194" s="263">
        <v>615</v>
      </c>
      <c r="M194" s="263">
        <v>27.78304</v>
      </c>
    </row>
    <row r="195" spans="1:13">
      <c r="A195" s="282">
        <v>186</v>
      </c>
      <c r="B195" s="263" t="s">
        <v>179</v>
      </c>
      <c r="C195" s="263">
        <v>321.45</v>
      </c>
      <c r="D195" s="265">
        <v>320.86666666666662</v>
      </c>
      <c r="E195" s="265">
        <v>317.28333333333325</v>
      </c>
      <c r="F195" s="265">
        <v>313.11666666666662</v>
      </c>
      <c r="G195" s="265">
        <v>309.53333333333325</v>
      </c>
      <c r="H195" s="265">
        <v>325.03333333333325</v>
      </c>
      <c r="I195" s="265">
        <v>328.61666666666662</v>
      </c>
      <c r="J195" s="265">
        <v>332.78333333333325</v>
      </c>
      <c r="K195" s="263">
        <v>324.45</v>
      </c>
      <c r="L195" s="263">
        <v>316.7</v>
      </c>
      <c r="M195" s="263">
        <v>586.43853000000001</v>
      </c>
    </row>
    <row r="196" spans="1:13">
      <c r="A196" s="282">
        <v>187</v>
      </c>
      <c r="B196" s="254" t="s">
        <v>181</v>
      </c>
      <c r="C196" s="254">
        <v>107.35</v>
      </c>
      <c r="D196" s="289">
        <v>107.46666666666665</v>
      </c>
      <c r="E196" s="289">
        <v>105.68333333333331</v>
      </c>
      <c r="F196" s="289">
        <v>104.01666666666665</v>
      </c>
      <c r="G196" s="289">
        <v>102.23333333333331</v>
      </c>
      <c r="H196" s="289">
        <v>109.13333333333331</v>
      </c>
      <c r="I196" s="289">
        <v>110.91666666666664</v>
      </c>
      <c r="J196" s="289">
        <v>112.58333333333331</v>
      </c>
      <c r="K196" s="254">
        <v>109.25</v>
      </c>
      <c r="L196" s="254">
        <v>105.8</v>
      </c>
      <c r="M196" s="254">
        <v>438.52672999999999</v>
      </c>
    </row>
    <row r="197" spans="1:13">
      <c r="A197" s="282">
        <v>188</v>
      </c>
      <c r="B197" s="254" t="s">
        <v>182</v>
      </c>
      <c r="C197" s="254">
        <v>724.5</v>
      </c>
      <c r="D197" s="289">
        <v>719.16666666666663</v>
      </c>
      <c r="E197" s="289">
        <v>708.38333333333321</v>
      </c>
      <c r="F197" s="289">
        <v>692.26666666666654</v>
      </c>
      <c r="G197" s="289">
        <v>681.48333333333312</v>
      </c>
      <c r="H197" s="289">
        <v>735.2833333333333</v>
      </c>
      <c r="I197" s="289">
        <v>746.06666666666683</v>
      </c>
      <c r="J197" s="289">
        <v>762.18333333333339</v>
      </c>
      <c r="K197" s="254">
        <v>729.95</v>
      </c>
      <c r="L197" s="254">
        <v>703.05</v>
      </c>
      <c r="M197" s="254">
        <v>196.8586</v>
      </c>
    </row>
    <row r="198" spans="1:13">
      <c r="A198" s="282">
        <v>189</v>
      </c>
      <c r="B198" s="254" t="s">
        <v>184</v>
      </c>
      <c r="C198" s="254">
        <v>1008.75</v>
      </c>
      <c r="D198" s="289">
        <v>1006.1833333333334</v>
      </c>
      <c r="E198" s="289">
        <v>995.56666666666683</v>
      </c>
      <c r="F198" s="289">
        <v>982.38333333333344</v>
      </c>
      <c r="G198" s="289">
        <v>971.76666666666688</v>
      </c>
      <c r="H198" s="289">
        <v>1019.3666666666668</v>
      </c>
      <c r="I198" s="289">
        <v>1029.9833333333333</v>
      </c>
      <c r="J198" s="289">
        <v>1043.1666666666667</v>
      </c>
      <c r="K198" s="254">
        <v>1016.8</v>
      </c>
      <c r="L198" s="254">
        <v>993</v>
      </c>
      <c r="M198" s="254">
        <v>52.684959999999997</v>
      </c>
    </row>
    <row r="199" spans="1:13">
      <c r="A199" s="282">
        <v>190</v>
      </c>
      <c r="B199" s="254" t="s">
        <v>164</v>
      </c>
      <c r="C199" s="254">
        <v>1019.1</v>
      </c>
      <c r="D199" s="289">
        <v>1021.3000000000001</v>
      </c>
      <c r="E199" s="289">
        <v>1006.7</v>
      </c>
      <c r="F199" s="289">
        <v>994.3</v>
      </c>
      <c r="G199" s="289">
        <v>979.69999999999993</v>
      </c>
      <c r="H199" s="289">
        <v>1033.7000000000003</v>
      </c>
      <c r="I199" s="289">
        <v>1048.3000000000002</v>
      </c>
      <c r="J199" s="289">
        <v>1060.7000000000003</v>
      </c>
      <c r="K199" s="254">
        <v>1035.9000000000001</v>
      </c>
      <c r="L199" s="254">
        <v>1008.9</v>
      </c>
      <c r="M199" s="254">
        <v>1.7368300000000001</v>
      </c>
    </row>
    <row r="200" spans="1:13">
      <c r="A200" s="282">
        <v>191</v>
      </c>
      <c r="B200" s="254" t="s">
        <v>185</v>
      </c>
      <c r="C200" s="254">
        <v>1471.25</v>
      </c>
      <c r="D200" s="289">
        <v>1471.75</v>
      </c>
      <c r="E200" s="289">
        <v>1462.5</v>
      </c>
      <c r="F200" s="289">
        <v>1453.75</v>
      </c>
      <c r="G200" s="289">
        <v>1444.5</v>
      </c>
      <c r="H200" s="289">
        <v>1480.5</v>
      </c>
      <c r="I200" s="289">
        <v>1489.75</v>
      </c>
      <c r="J200" s="289">
        <v>1498.5</v>
      </c>
      <c r="K200" s="254">
        <v>1481</v>
      </c>
      <c r="L200" s="254">
        <v>1463</v>
      </c>
      <c r="M200" s="254">
        <v>12.576280000000001</v>
      </c>
    </row>
    <row r="201" spans="1:13">
      <c r="A201" s="282">
        <v>192</v>
      </c>
      <c r="B201" s="254" t="s">
        <v>186</v>
      </c>
      <c r="C201" s="254">
        <v>2445.1999999999998</v>
      </c>
      <c r="D201" s="289">
        <v>2437.2166666666667</v>
      </c>
      <c r="E201" s="289">
        <v>2419.9833333333336</v>
      </c>
      <c r="F201" s="289">
        <v>2394.7666666666669</v>
      </c>
      <c r="G201" s="289">
        <v>2377.5333333333338</v>
      </c>
      <c r="H201" s="289">
        <v>2462.4333333333334</v>
      </c>
      <c r="I201" s="289">
        <v>2479.6666666666661</v>
      </c>
      <c r="J201" s="289">
        <v>2504.8833333333332</v>
      </c>
      <c r="K201" s="254">
        <v>2454.4499999999998</v>
      </c>
      <c r="L201" s="254">
        <v>2412</v>
      </c>
      <c r="M201" s="254">
        <v>5.4006999999999996</v>
      </c>
    </row>
    <row r="202" spans="1:13">
      <c r="A202" s="282">
        <v>193</v>
      </c>
      <c r="B202" s="254" t="s">
        <v>187</v>
      </c>
      <c r="C202" s="254">
        <v>417.5</v>
      </c>
      <c r="D202" s="289">
        <v>417.41666666666669</v>
      </c>
      <c r="E202" s="289">
        <v>414.83333333333337</v>
      </c>
      <c r="F202" s="289">
        <v>412.16666666666669</v>
      </c>
      <c r="G202" s="289">
        <v>409.58333333333337</v>
      </c>
      <c r="H202" s="289">
        <v>420.08333333333337</v>
      </c>
      <c r="I202" s="289">
        <v>422.66666666666674</v>
      </c>
      <c r="J202" s="289">
        <v>425.33333333333337</v>
      </c>
      <c r="K202" s="254">
        <v>420</v>
      </c>
      <c r="L202" s="254">
        <v>414.75</v>
      </c>
      <c r="M202" s="254">
        <v>8.6693700000000007</v>
      </c>
    </row>
    <row r="203" spans="1:13">
      <c r="A203" s="282">
        <v>194</v>
      </c>
      <c r="B203" s="254" t="s">
        <v>510</v>
      </c>
      <c r="C203" s="254">
        <v>912.2</v>
      </c>
      <c r="D203" s="289">
        <v>913.9</v>
      </c>
      <c r="E203" s="289">
        <v>893.8</v>
      </c>
      <c r="F203" s="289">
        <v>875.4</v>
      </c>
      <c r="G203" s="289">
        <v>855.3</v>
      </c>
      <c r="H203" s="289">
        <v>932.3</v>
      </c>
      <c r="I203" s="289">
        <v>952.40000000000009</v>
      </c>
      <c r="J203" s="289">
        <v>970.8</v>
      </c>
      <c r="K203" s="254">
        <v>934</v>
      </c>
      <c r="L203" s="254">
        <v>895.5</v>
      </c>
      <c r="M203" s="254">
        <v>6.0676399999999999</v>
      </c>
    </row>
    <row r="204" spans="1:13">
      <c r="A204" s="282">
        <v>195</v>
      </c>
      <c r="B204" s="254" t="s">
        <v>193</v>
      </c>
      <c r="C204" s="254">
        <v>621.29999999999995</v>
      </c>
      <c r="D204" s="289">
        <v>621.4666666666667</v>
      </c>
      <c r="E204" s="289">
        <v>612.33333333333337</v>
      </c>
      <c r="F204" s="289">
        <v>603.36666666666667</v>
      </c>
      <c r="G204" s="289">
        <v>594.23333333333335</v>
      </c>
      <c r="H204" s="289">
        <v>630.43333333333339</v>
      </c>
      <c r="I204" s="289">
        <v>639.56666666666661</v>
      </c>
      <c r="J204" s="289">
        <v>648.53333333333342</v>
      </c>
      <c r="K204" s="254">
        <v>630.6</v>
      </c>
      <c r="L204" s="254">
        <v>612.5</v>
      </c>
      <c r="M204" s="254">
        <v>55.835090000000001</v>
      </c>
    </row>
    <row r="205" spans="1:13">
      <c r="A205" s="282">
        <v>196</v>
      </c>
      <c r="B205" s="254" t="s">
        <v>191</v>
      </c>
      <c r="C205" s="254">
        <v>6764.05</v>
      </c>
      <c r="D205" s="289">
        <v>6745.6833333333334</v>
      </c>
      <c r="E205" s="289">
        <v>6702.3666666666668</v>
      </c>
      <c r="F205" s="289">
        <v>6640.6833333333334</v>
      </c>
      <c r="G205" s="289">
        <v>6597.3666666666668</v>
      </c>
      <c r="H205" s="289">
        <v>6807.3666666666668</v>
      </c>
      <c r="I205" s="289">
        <v>6850.6833333333343</v>
      </c>
      <c r="J205" s="289">
        <v>6912.3666666666668</v>
      </c>
      <c r="K205" s="254">
        <v>6789</v>
      </c>
      <c r="L205" s="254">
        <v>6684</v>
      </c>
      <c r="M205" s="254">
        <v>3.0277400000000001</v>
      </c>
    </row>
    <row r="206" spans="1:13">
      <c r="A206" s="282">
        <v>197</v>
      </c>
      <c r="B206" s="254" t="s">
        <v>192</v>
      </c>
      <c r="C206" s="254">
        <v>37.85</v>
      </c>
      <c r="D206" s="289">
        <v>37.800000000000004</v>
      </c>
      <c r="E206" s="289">
        <v>37.400000000000006</v>
      </c>
      <c r="F206" s="289">
        <v>36.950000000000003</v>
      </c>
      <c r="G206" s="289">
        <v>36.550000000000004</v>
      </c>
      <c r="H206" s="289">
        <v>38.250000000000007</v>
      </c>
      <c r="I206" s="289">
        <v>38.65</v>
      </c>
      <c r="J206" s="289">
        <v>39.100000000000009</v>
      </c>
      <c r="K206" s="254">
        <v>38.200000000000003</v>
      </c>
      <c r="L206" s="254">
        <v>37.35</v>
      </c>
      <c r="M206" s="254">
        <v>60.865519999999997</v>
      </c>
    </row>
    <row r="207" spans="1:13">
      <c r="A207" s="282">
        <v>198</v>
      </c>
      <c r="B207" s="254" t="s">
        <v>189</v>
      </c>
      <c r="C207" s="254">
        <v>1230.55</v>
      </c>
      <c r="D207" s="289">
        <v>1230.4166666666667</v>
      </c>
      <c r="E207" s="289">
        <v>1217.4333333333334</v>
      </c>
      <c r="F207" s="289">
        <v>1204.3166666666666</v>
      </c>
      <c r="G207" s="289">
        <v>1191.3333333333333</v>
      </c>
      <c r="H207" s="289">
        <v>1243.5333333333335</v>
      </c>
      <c r="I207" s="289">
        <v>1256.5166666666667</v>
      </c>
      <c r="J207" s="289">
        <v>1269.6333333333337</v>
      </c>
      <c r="K207" s="254">
        <v>1243.4000000000001</v>
      </c>
      <c r="L207" s="254">
        <v>1217.3</v>
      </c>
      <c r="M207" s="254">
        <v>2.2942800000000001</v>
      </c>
    </row>
    <row r="208" spans="1:13">
      <c r="A208" s="282">
        <v>199</v>
      </c>
      <c r="B208" s="254" t="s">
        <v>141</v>
      </c>
      <c r="C208" s="254">
        <v>553.25</v>
      </c>
      <c r="D208" s="289">
        <v>553.76666666666665</v>
      </c>
      <c r="E208" s="289">
        <v>548.48333333333335</v>
      </c>
      <c r="F208" s="289">
        <v>543.7166666666667</v>
      </c>
      <c r="G208" s="289">
        <v>538.43333333333339</v>
      </c>
      <c r="H208" s="289">
        <v>558.5333333333333</v>
      </c>
      <c r="I208" s="289">
        <v>563.81666666666661</v>
      </c>
      <c r="J208" s="289">
        <v>568.58333333333326</v>
      </c>
      <c r="K208" s="254">
        <v>559.04999999999995</v>
      </c>
      <c r="L208" s="254">
        <v>549</v>
      </c>
      <c r="M208" s="254">
        <v>13.85971</v>
      </c>
    </row>
    <row r="209" spans="1:13">
      <c r="A209" s="282">
        <v>200</v>
      </c>
      <c r="B209" s="254" t="s">
        <v>277</v>
      </c>
      <c r="C209" s="254">
        <v>226.7</v>
      </c>
      <c r="D209" s="289">
        <v>225.93333333333331</v>
      </c>
      <c r="E209" s="289">
        <v>224.06666666666661</v>
      </c>
      <c r="F209" s="289">
        <v>221.43333333333331</v>
      </c>
      <c r="G209" s="289">
        <v>219.56666666666661</v>
      </c>
      <c r="H209" s="289">
        <v>228.56666666666661</v>
      </c>
      <c r="I209" s="289">
        <v>230.43333333333334</v>
      </c>
      <c r="J209" s="289">
        <v>233.06666666666661</v>
      </c>
      <c r="K209" s="254">
        <v>227.8</v>
      </c>
      <c r="L209" s="254">
        <v>223.3</v>
      </c>
      <c r="M209" s="254">
        <v>3.7492700000000001</v>
      </c>
    </row>
    <row r="210" spans="1:13">
      <c r="A210" s="282">
        <v>201</v>
      </c>
      <c r="B210" s="254" t="s">
        <v>522</v>
      </c>
      <c r="C210" s="254">
        <v>989.4</v>
      </c>
      <c r="D210" s="289">
        <v>994.44999999999993</v>
      </c>
      <c r="E210" s="289">
        <v>980.94999999999982</v>
      </c>
      <c r="F210" s="289">
        <v>972.49999999999989</v>
      </c>
      <c r="G210" s="289">
        <v>958.99999999999977</v>
      </c>
      <c r="H210" s="289">
        <v>1002.8999999999999</v>
      </c>
      <c r="I210" s="289">
        <v>1016.4000000000001</v>
      </c>
      <c r="J210" s="289">
        <v>1024.8499999999999</v>
      </c>
      <c r="K210" s="254">
        <v>1007.95</v>
      </c>
      <c r="L210" s="254">
        <v>986</v>
      </c>
      <c r="M210" s="254">
        <v>1.2290700000000001</v>
      </c>
    </row>
    <row r="211" spans="1:13">
      <c r="A211" s="282">
        <v>202</v>
      </c>
      <c r="B211" s="254" t="s">
        <v>118</v>
      </c>
      <c r="C211" s="254">
        <v>10.3</v>
      </c>
      <c r="D211" s="289">
        <v>10.266666666666667</v>
      </c>
      <c r="E211" s="289">
        <v>10.133333333333335</v>
      </c>
      <c r="F211" s="289">
        <v>9.9666666666666668</v>
      </c>
      <c r="G211" s="289">
        <v>9.8333333333333339</v>
      </c>
      <c r="H211" s="289">
        <v>10.433333333333335</v>
      </c>
      <c r="I211" s="289">
        <v>10.566666666666668</v>
      </c>
      <c r="J211" s="289">
        <v>10.733333333333336</v>
      </c>
      <c r="K211" s="254">
        <v>10.4</v>
      </c>
      <c r="L211" s="254">
        <v>10.1</v>
      </c>
      <c r="M211" s="254">
        <v>1300.5201400000001</v>
      </c>
    </row>
    <row r="212" spans="1:13">
      <c r="A212" s="282">
        <v>203</v>
      </c>
      <c r="B212" s="254" t="s">
        <v>195</v>
      </c>
      <c r="C212" s="254">
        <v>1061.5999999999999</v>
      </c>
      <c r="D212" s="289">
        <v>1057.8999999999999</v>
      </c>
      <c r="E212" s="289">
        <v>1045.7999999999997</v>
      </c>
      <c r="F212" s="289">
        <v>1029.9999999999998</v>
      </c>
      <c r="G212" s="289">
        <v>1017.8999999999996</v>
      </c>
      <c r="H212" s="289">
        <v>1073.6999999999998</v>
      </c>
      <c r="I212" s="289">
        <v>1085.7999999999997</v>
      </c>
      <c r="J212" s="289">
        <v>1101.5999999999999</v>
      </c>
      <c r="K212" s="254">
        <v>1070</v>
      </c>
      <c r="L212" s="254">
        <v>1042.0999999999999</v>
      </c>
      <c r="M212" s="254">
        <v>14.64757</v>
      </c>
    </row>
    <row r="213" spans="1:13">
      <c r="A213" s="282">
        <v>204</v>
      </c>
      <c r="B213" s="254" t="s">
        <v>528</v>
      </c>
      <c r="C213" s="254">
        <v>2418.65</v>
      </c>
      <c r="D213" s="289">
        <v>2421.8833333333332</v>
      </c>
      <c r="E213" s="289">
        <v>2398.7666666666664</v>
      </c>
      <c r="F213" s="289">
        <v>2378.8833333333332</v>
      </c>
      <c r="G213" s="289">
        <v>2355.7666666666664</v>
      </c>
      <c r="H213" s="289">
        <v>2441.7666666666664</v>
      </c>
      <c r="I213" s="289">
        <v>2464.8833333333332</v>
      </c>
      <c r="J213" s="289">
        <v>2484.7666666666664</v>
      </c>
      <c r="K213" s="254">
        <v>2445</v>
      </c>
      <c r="L213" s="254">
        <v>2402</v>
      </c>
      <c r="M213" s="254">
        <v>0.44361</v>
      </c>
    </row>
    <row r="214" spans="1:13">
      <c r="A214" s="282">
        <v>205</v>
      </c>
      <c r="B214" s="254" t="s">
        <v>196</v>
      </c>
      <c r="C214" s="289">
        <v>426.7</v>
      </c>
      <c r="D214" s="289">
        <v>426.8</v>
      </c>
      <c r="E214" s="289">
        <v>422.90000000000003</v>
      </c>
      <c r="F214" s="289">
        <v>419.1</v>
      </c>
      <c r="G214" s="289">
        <v>415.20000000000005</v>
      </c>
      <c r="H214" s="289">
        <v>430.6</v>
      </c>
      <c r="I214" s="289">
        <v>434.5</v>
      </c>
      <c r="J214" s="289">
        <v>438.3</v>
      </c>
      <c r="K214" s="289">
        <v>430.7</v>
      </c>
      <c r="L214" s="289">
        <v>423</v>
      </c>
      <c r="M214" s="289">
        <v>172.91368</v>
      </c>
    </row>
    <row r="215" spans="1:13">
      <c r="A215" s="282">
        <v>206</v>
      </c>
      <c r="B215" s="254" t="s">
        <v>197</v>
      </c>
      <c r="C215" s="289">
        <v>16.05</v>
      </c>
      <c r="D215" s="289">
        <v>16.099999999999998</v>
      </c>
      <c r="E215" s="289">
        <v>15.949999999999996</v>
      </c>
      <c r="F215" s="289">
        <v>15.849999999999998</v>
      </c>
      <c r="G215" s="289">
        <v>15.699999999999996</v>
      </c>
      <c r="H215" s="289">
        <v>16.199999999999996</v>
      </c>
      <c r="I215" s="289">
        <v>16.349999999999994</v>
      </c>
      <c r="J215" s="289">
        <v>16.449999999999996</v>
      </c>
      <c r="K215" s="289">
        <v>16.25</v>
      </c>
      <c r="L215" s="289">
        <v>16</v>
      </c>
      <c r="M215" s="289">
        <v>448.44215000000003</v>
      </c>
    </row>
    <row r="216" spans="1:13">
      <c r="A216" s="282">
        <v>207</v>
      </c>
      <c r="B216" s="254" t="s">
        <v>198</v>
      </c>
      <c r="C216" s="289">
        <v>221.65</v>
      </c>
      <c r="D216" s="289">
        <v>222.01666666666668</v>
      </c>
      <c r="E216" s="289">
        <v>219.98333333333335</v>
      </c>
      <c r="F216" s="289">
        <v>218.31666666666666</v>
      </c>
      <c r="G216" s="289">
        <v>216.28333333333333</v>
      </c>
      <c r="H216" s="289">
        <v>223.68333333333337</v>
      </c>
      <c r="I216" s="289">
        <v>225.71666666666673</v>
      </c>
      <c r="J216" s="289">
        <v>227.38333333333338</v>
      </c>
      <c r="K216" s="289">
        <v>224.05</v>
      </c>
      <c r="L216" s="289">
        <v>220.35</v>
      </c>
      <c r="M216" s="289">
        <v>70.323250000000002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2"/>
      <c r="B1" s="55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44267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60"/>
      <c r="L9" s="267"/>
      <c r="M9" s="268"/>
    </row>
    <row r="10" spans="1:15" ht="42.75" customHeight="1">
      <c r="A10" s="544"/>
      <c r="B10" s="546"/>
      <c r="C10" s="551" t="s">
        <v>23</v>
      </c>
      <c r="D10" s="55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10" t="s">
        <v>284</v>
      </c>
      <c r="C11" s="507">
        <v>25897.35</v>
      </c>
      <c r="D11" s="508">
        <v>26040.099999999995</v>
      </c>
      <c r="E11" s="508">
        <v>25492.649999999991</v>
      </c>
      <c r="F11" s="508">
        <v>25087.949999999997</v>
      </c>
      <c r="G11" s="508">
        <v>24540.499999999993</v>
      </c>
      <c r="H11" s="508">
        <v>26444.799999999988</v>
      </c>
      <c r="I11" s="508">
        <v>26992.249999999993</v>
      </c>
      <c r="J11" s="508">
        <v>27396.949999999986</v>
      </c>
      <c r="K11" s="507">
        <v>26587.55</v>
      </c>
      <c r="L11" s="507">
        <v>25635.4</v>
      </c>
      <c r="M11" s="507">
        <v>2.818E-2</v>
      </c>
    </row>
    <row r="12" spans="1:15" ht="12" customHeight="1">
      <c r="A12" s="254">
        <v>2</v>
      </c>
      <c r="B12" s="510" t="s">
        <v>785</v>
      </c>
      <c r="C12" s="507">
        <v>1466.25</v>
      </c>
      <c r="D12" s="508">
        <v>1480.3833333333332</v>
      </c>
      <c r="E12" s="508">
        <v>1436.8666666666663</v>
      </c>
      <c r="F12" s="508">
        <v>1407.4833333333331</v>
      </c>
      <c r="G12" s="508">
        <v>1363.9666666666662</v>
      </c>
      <c r="H12" s="508">
        <v>1509.7666666666664</v>
      </c>
      <c r="I12" s="508">
        <v>1553.2833333333333</v>
      </c>
      <c r="J12" s="508">
        <v>1582.6666666666665</v>
      </c>
      <c r="K12" s="507">
        <v>1523.9</v>
      </c>
      <c r="L12" s="507">
        <v>1451</v>
      </c>
      <c r="M12" s="507">
        <v>1.31725</v>
      </c>
    </row>
    <row r="13" spans="1:15" ht="12" customHeight="1">
      <c r="A13" s="254">
        <v>3</v>
      </c>
      <c r="B13" s="510" t="s">
        <v>816</v>
      </c>
      <c r="C13" s="507">
        <v>1370.7</v>
      </c>
      <c r="D13" s="508">
        <v>1368.3666666666668</v>
      </c>
      <c r="E13" s="508">
        <v>1347.3833333333337</v>
      </c>
      <c r="F13" s="508">
        <v>1324.0666666666668</v>
      </c>
      <c r="G13" s="508">
        <v>1303.0833333333337</v>
      </c>
      <c r="H13" s="508">
        <v>1391.6833333333336</v>
      </c>
      <c r="I13" s="508">
        <v>1412.6666666666667</v>
      </c>
      <c r="J13" s="508">
        <v>1435.9833333333336</v>
      </c>
      <c r="K13" s="507">
        <v>1389.35</v>
      </c>
      <c r="L13" s="507">
        <v>1345.05</v>
      </c>
      <c r="M13" s="507">
        <v>0.82204999999999995</v>
      </c>
    </row>
    <row r="14" spans="1:15" ht="12" customHeight="1">
      <c r="A14" s="254">
        <v>4</v>
      </c>
      <c r="B14" s="510" t="s">
        <v>38</v>
      </c>
      <c r="C14" s="507">
        <v>1835.05</v>
      </c>
      <c r="D14" s="508">
        <v>1829.9333333333334</v>
      </c>
      <c r="E14" s="508">
        <v>1815.8666666666668</v>
      </c>
      <c r="F14" s="508">
        <v>1796.6833333333334</v>
      </c>
      <c r="G14" s="508">
        <v>1782.6166666666668</v>
      </c>
      <c r="H14" s="508">
        <v>1849.1166666666668</v>
      </c>
      <c r="I14" s="508">
        <v>1863.1833333333334</v>
      </c>
      <c r="J14" s="508">
        <v>1882.3666666666668</v>
      </c>
      <c r="K14" s="507">
        <v>1844</v>
      </c>
      <c r="L14" s="507">
        <v>1810.75</v>
      </c>
      <c r="M14" s="507">
        <v>6.4552699999999996</v>
      </c>
    </row>
    <row r="15" spans="1:15" ht="12" customHeight="1">
      <c r="A15" s="254">
        <v>5</v>
      </c>
      <c r="B15" s="510" t="s">
        <v>285</v>
      </c>
      <c r="C15" s="507">
        <v>1918.35</v>
      </c>
      <c r="D15" s="508">
        <v>1924.7833333333335</v>
      </c>
      <c r="E15" s="508">
        <v>1899.5666666666671</v>
      </c>
      <c r="F15" s="508">
        <v>1880.7833333333335</v>
      </c>
      <c r="G15" s="508">
        <v>1855.5666666666671</v>
      </c>
      <c r="H15" s="508">
        <v>1943.5666666666671</v>
      </c>
      <c r="I15" s="508">
        <v>1968.7833333333338</v>
      </c>
      <c r="J15" s="508">
        <v>1987.5666666666671</v>
      </c>
      <c r="K15" s="507">
        <v>1950</v>
      </c>
      <c r="L15" s="507">
        <v>1906</v>
      </c>
      <c r="M15" s="507">
        <v>0.75900000000000001</v>
      </c>
    </row>
    <row r="16" spans="1:15" ht="12" customHeight="1">
      <c r="A16" s="254">
        <v>6</v>
      </c>
      <c r="B16" s="510" t="s">
        <v>286</v>
      </c>
      <c r="C16" s="507">
        <v>1335.55</v>
      </c>
      <c r="D16" s="508">
        <v>1320.8333333333333</v>
      </c>
      <c r="E16" s="508">
        <v>1295.0666666666666</v>
      </c>
      <c r="F16" s="508">
        <v>1254.5833333333333</v>
      </c>
      <c r="G16" s="508">
        <v>1228.8166666666666</v>
      </c>
      <c r="H16" s="508">
        <v>1361.3166666666666</v>
      </c>
      <c r="I16" s="508">
        <v>1387.0833333333335</v>
      </c>
      <c r="J16" s="508">
        <v>1427.5666666666666</v>
      </c>
      <c r="K16" s="507">
        <v>1346.6</v>
      </c>
      <c r="L16" s="507">
        <v>1280.3499999999999</v>
      </c>
      <c r="M16" s="507">
        <v>3.66662</v>
      </c>
    </row>
    <row r="17" spans="1:13" ht="12" customHeight="1">
      <c r="A17" s="254">
        <v>7</v>
      </c>
      <c r="B17" s="510" t="s">
        <v>222</v>
      </c>
      <c r="C17" s="507">
        <v>1253.25</v>
      </c>
      <c r="D17" s="508">
        <v>1241.3500000000001</v>
      </c>
      <c r="E17" s="508">
        <v>1214.7000000000003</v>
      </c>
      <c r="F17" s="508">
        <v>1176.1500000000001</v>
      </c>
      <c r="G17" s="508">
        <v>1149.5000000000002</v>
      </c>
      <c r="H17" s="508">
        <v>1279.9000000000003</v>
      </c>
      <c r="I17" s="508">
        <v>1306.5500000000004</v>
      </c>
      <c r="J17" s="508">
        <v>1345.1000000000004</v>
      </c>
      <c r="K17" s="507">
        <v>1268</v>
      </c>
      <c r="L17" s="507">
        <v>1202.8</v>
      </c>
      <c r="M17" s="507">
        <v>11.840120000000001</v>
      </c>
    </row>
    <row r="18" spans="1:13" ht="12" customHeight="1">
      <c r="A18" s="254">
        <v>8</v>
      </c>
      <c r="B18" s="510" t="s">
        <v>734</v>
      </c>
      <c r="C18" s="507">
        <v>670.75</v>
      </c>
      <c r="D18" s="508">
        <v>675.91666666666663</v>
      </c>
      <c r="E18" s="508">
        <v>663.83333333333326</v>
      </c>
      <c r="F18" s="508">
        <v>656.91666666666663</v>
      </c>
      <c r="G18" s="508">
        <v>644.83333333333326</v>
      </c>
      <c r="H18" s="508">
        <v>682.83333333333326</v>
      </c>
      <c r="I18" s="508">
        <v>694.91666666666652</v>
      </c>
      <c r="J18" s="508">
        <v>701.83333333333326</v>
      </c>
      <c r="K18" s="507">
        <v>688</v>
      </c>
      <c r="L18" s="507">
        <v>669</v>
      </c>
      <c r="M18" s="507">
        <v>2.2275700000000001</v>
      </c>
    </row>
    <row r="19" spans="1:13" ht="12" customHeight="1">
      <c r="A19" s="254">
        <v>9</v>
      </c>
      <c r="B19" s="510" t="s">
        <v>735</v>
      </c>
      <c r="C19" s="507">
        <v>1276.25</v>
      </c>
      <c r="D19" s="508">
        <v>1272.0833333333333</v>
      </c>
      <c r="E19" s="508">
        <v>1264.1666666666665</v>
      </c>
      <c r="F19" s="508">
        <v>1252.0833333333333</v>
      </c>
      <c r="G19" s="508">
        <v>1244.1666666666665</v>
      </c>
      <c r="H19" s="508">
        <v>1284.1666666666665</v>
      </c>
      <c r="I19" s="508">
        <v>1292.083333333333</v>
      </c>
      <c r="J19" s="508">
        <v>1304.1666666666665</v>
      </c>
      <c r="K19" s="507">
        <v>1280</v>
      </c>
      <c r="L19" s="507">
        <v>1260</v>
      </c>
      <c r="M19" s="507">
        <v>1.6891799999999999</v>
      </c>
    </row>
    <row r="20" spans="1:13" ht="12" customHeight="1">
      <c r="A20" s="254">
        <v>10</v>
      </c>
      <c r="B20" s="510" t="s">
        <v>287</v>
      </c>
      <c r="C20" s="507">
        <v>2213.0500000000002</v>
      </c>
      <c r="D20" s="508">
        <v>2215.5166666666669</v>
      </c>
      <c r="E20" s="508">
        <v>2191.2833333333338</v>
      </c>
      <c r="F20" s="508">
        <v>2169.5166666666669</v>
      </c>
      <c r="G20" s="508">
        <v>2145.2833333333338</v>
      </c>
      <c r="H20" s="508">
        <v>2237.2833333333338</v>
      </c>
      <c r="I20" s="508">
        <v>2261.5166666666664</v>
      </c>
      <c r="J20" s="508">
        <v>2283.2833333333338</v>
      </c>
      <c r="K20" s="507">
        <v>2239.75</v>
      </c>
      <c r="L20" s="507">
        <v>2193.75</v>
      </c>
      <c r="M20" s="507">
        <v>0.31337999999999999</v>
      </c>
    </row>
    <row r="21" spans="1:13" ht="12" customHeight="1">
      <c r="A21" s="254">
        <v>11</v>
      </c>
      <c r="B21" s="510" t="s">
        <v>288</v>
      </c>
      <c r="C21" s="507">
        <v>14668.15</v>
      </c>
      <c r="D21" s="508">
        <v>14672.716666666667</v>
      </c>
      <c r="E21" s="508">
        <v>14595.433333333334</v>
      </c>
      <c r="F21" s="508">
        <v>14522.716666666667</v>
      </c>
      <c r="G21" s="508">
        <v>14445.433333333334</v>
      </c>
      <c r="H21" s="508">
        <v>14745.433333333334</v>
      </c>
      <c r="I21" s="508">
        <v>14822.716666666667</v>
      </c>
      <c r="J21" s="508">
        <v>14895.433333333334</v>
      </c>
      <c r="K21" s="507">
        <v>14750</v>
      </c>
      <c r="L21" s="507">
        <v>14600</v>
      </c>
      <c r="M21" s="507">
        <v>0.13902999999999999</v>
      </c>
    </row>
    <row r="22" spans="1:13" ht="12" customHeight="1">
      <c r="A22" s="254">
        <v>12</v>
      </c>
      <c r="B22" s="510" t="s">
        <v>40</v>
      </c>
      <c r="C22" s="507">
        <v>898.15</v>
      </c>
      <c r="D22" s="508">
        <v>900.31666666666661</v>
      </c>
      <c r="E22" s="508">
        <v>886.53333333333319</v>
      </c>
      <c r="F22" s="508">
        <v>874.91666666666663</v>
      </c>
      <c r="G22" s="508">
        <v>861.13333333333321</v>
      </c>
      <c r="H22" s="508">
        <v>911.93333333333317</v>
      </c>
      <c r="I22" s="508">
        <v>925.71666666666647</v>
      </c>
      <c r="J22" s="508">
        <v>937.33333333333314</v>
      </c>
      <c r="K22" s="507">
        <v>914.1</v>
      </c>
      <c r="L22" s="507">
        <v>888.7</v>
      </c>
      <c r="M22" s="507">
        <v>54.65016</v>
      </c>
    </row>
    <row r="23" spans="1:13">
      <c r="A23" s="254">
        <v>13</v>
      </c>
      <c r="B23" s="510" t="s">
        <v>289</v>
      </c>
      <c r="C23" s="507">
        <v>1185.6500000000001</v>
      </c>
      <c r="D23" s="508">
        <v>1181.0833333333333</v>
      </c>
      <c r="E23" s="508">
        <v>1170.0666666666666</v>
      </c>
      <c r="F23" s="508">
        <v>1154.4833333333333</v>
      </c>
      <c r="G23" s="508">
        <v>1143.4666666666667</v>
      </c>
      <c r="H23" s="508">
        <v>1196.6666666666665</v>
      </c>
      <c r="I23" s="508">
        <v>1207.6833333333334</v>
      </c>
      <c r="J23" s="508">
        <v>1223.2666666666664</v>
      </c>
      <c r="K23" s="507">
        <v>1192.0999999999999</v>
      </c>
      <c r="L23" s="507">
        <v>1165.5</v>
      </c>
      <c r="M23" s="507">
        <v>4.8356300000000001</v>
      </c>
    </row>
    <row r="24" spans="1:13">
      <c r="A24" s="254">
        <v>14</v>
      </c>
      <c r="B24" s="510" t="s">
        <v>41</v>
      </c>
      <c r="C24" s="507">
        <v>745.35</v>
      </c>
      <c r="D24" s="508">
        <v>749.15</v>
      </c>
      <c r="E24" s="508">
        <v>739.19999999999993</v>
      </c>
      <c r="F24" s="508">
        <v>733.05</v>
      </c>
      <c r="G24" s="508">
        <v>723.09999999999991</v>
      </c>
      <c r="H24" s="508">
        <v>755.3</v>
      </c>
      <c r="I24" s="508">
        <v>765.25</v>
      </c>
      <c r="J24" s="508">
        <v>771.4</v>
      </c>
      <c r="K24" s="507">
        <v>759.1</v>
      </c>
      <c r="L24" s="507">
        <v>743</v>
      </c>
      <c r="M24" s="507">
        <v>52.352490000000003</v>
      </c>
    </row>
    <row r="25" spans="1:13">
      <c r="A25" s="254">
        <v>15</v>
      </c>
      <c r="B25" s="510" t="s">
        <v>832</v>
      </c>
      <c r="C25" s="507">
        <v>717.75</v>
      </c>
      <c r="D25" s="508">
        <v>709.2833333333333</v>
      </c>
      <c r="E25" s="508">
        <v>693.56666666666661</v>
      </c>
      <c r="F25" s="508">
        <v>669.38333333333333</v>
      </c>
      <c r="G25" s="508">
        <v>653.66666666666663</v>
      </c>
      <c r="H25" s="508">
        <v>733.46666666666658</v>
      </c>
      <c r="I25" s="508">
        <v>749.18333333333328</v>
      </c>
      <c r="J25" s="508">
        <v>773.36666666666656</v>
      </c>
      <c r="K25" s="507">
        <v>725</v>
      </c>
      <c r="L25" s="507">
        <v>685.1</v>
      </c>
      <c r="M25" s="507">
        <v>17.2956</v>
      </c>
    </row>
    <row r="26" spans="1:13">
      <c r="A26" s="254">
        <v>16</v>
      </c>
      <c r="B26" s="510" t="s">
        <v>290</v>
      </c>
      <c r="C26" s="507">
        <v>733.05</v>
      </c>
      <c r="D26" s="508">
        <v>742.86666666666667</v>
      </c>
      <c r="E26" s="508">
        <v>720.73333333333335</v>
      </c>
      <c r="F26" s="508">
        <v>708.41666666666663</v>
      </c>
      <c r="G26" s="508">
        <v>686.2833333333333</v>
      </c>
      <c r="H26" s="508">
        <v>755.18333333333339</v>
      </c>
      <c r="I26" s="508">
        <v>777.31666666666683</v>
      </c>
      <c r="J26" s="508">
        <v>789.63333333333344</v>
      </c>
      <c r="K26" s="507">
        <v>765</v>
      </c>
      <c r="L26" s="507">
        <v>730.55</v>
      </c>
      <c r="M26" s="507">
        <v>6.6290100000000001</v>
      </c>
    </row>
    <row r="27" spans="1:13">
      <c r="A27" s="254">
        <v>17</v>
      </c>
      <c r="B27" s="510" t="s">
        <v>223</v>
      </c>
      <c r="C27" s="507">
        <v>134.35</v>
      </c>
      <c r="D27" s="508">
        <v>134.61666666666667</v>
      </c>
      <c r="E27" s="508">
        <v>132.23333333333335</v>
      </c>
      <c r="F27" s="508">
        <v>130.11666666666667</v>
      </c>
      <c r="G27" s="508">
        <v>127.73333333333335</v>
      </c>
      <c r="H27" s="508">
        <v>136.73333333333335</v>
      </c>
      <c r="I27" s="508">
        <v>139.11666666666667</v>
      </c>
      <c r="J27" s="508">
        <v>141.23333333333335</v>
      </c>
      <c r="K27" s="507">
        <v>137</v>
      </c>
      <c r="L27" s="507">
        <v>132.5</v>
      </c>
      <c r="M27" s="507">
        <v>27.763120000000001</v>
      </c>
    </row>
    <row r="28" spans="1:13">
      <c r="A28" s="254">
        <v>18</v>
      </c>
      <c r="B28" s="510" t="s">
        <v>224</v>
      </c>
      <c r="C28" s="507">
        <v>217.85</v>
      </c>
      <c r="D28" s="508">
        <v>217.23333333333335</v>
      </c>
      <c r="E28" s="508">
        <v>215.7166666666667</v>
      </c>
      <c r="F28" s="508">
        <v>213.58333333333334</v>
      </c>
      <c r="G28" s="508">
        <v>212.06666666666669</v>
      </c>
      <c r="H28" s="508">
        <v>219.3666666666667</v>
      </c>
      <c r="I28" s="508">
        <v>220.88333333333335</v>
      </c>
      <c r="J28" s="508">
        <v>223.01666666666671</v>
      </c>
      <c r="K28" s="507">
        <v>218.75</v>
      </c>
      <c r="L28" s="507">
        <v>215.1</v>
      </c>
      <c r="M28" s="507">
        <v>18.63064</v>
      </c>
    </row>
    <row r="29" spans="1:13">
      <c r="A29" s="254">
        <v>19</v>
      </c>
      <c r="B29" s="510" t="s">
        <v>291</v>
      </c>
      <c r="C29" s="507">
        <v>352</v>
      </c>
      <c r="D29" s="508">
        <v>352.95</v>
      </c>
      <c r="E29" s="508">
        <v>348.25</v>
      </c>
      <c r="F29" s="508">
        <v>344.5</v>
      </c>
      <c r="G29" s="508">
        <v>339.8</v>
      </c>
      <c r="H29" s="508">
        <v>356.7</v>
      </c>
      <c r="I29" s="508">
        <v>361.39999999999992</v>
      </c>
      <c r="J29" s="508">
        <v>365.15</v>
      </c>
      <c r="K29" s="507">
        <v>357.65</v>
      </c>
      <c r="L29" s="507">
        <v>349.2</v>
      </c>
      <c r="M29" s="507">
        <v>2.9038300000000001</v>
      </c>
    </row>
    <row r="30" spans="1:13">
      <c r="A30" s="254">
        <v>20</v>
      </c>
      <c r="B30" s="510" t="s">
        <v>292</v>
      </c>
      <c r="C30" s="507">
        <v>320.60000000000002</v>
      </c>
      <c r="D30" s="508">
        <v>320.21666666666664</v>
      </c>
      <c r="E30" s="508">
        <v>310.73333333333329</v>
      </c>
      <c r="F30" s="508">
        <v>300.86666666666667</v>
      </c>
      <c r="G30" s="508">
        <v>291.38333333333333</v>
      </c>
      <c r="H30" s="508">
        <v>330.08333333333326</v>
      </c>
      <c r="I30" s="508">
        <v>339.56666666666661</v>
      </c>
      <c r="J30" s="508">
        <v>349.43333333333322</v>
      </c>
      <c r="K30" s="507">
        <v>329.7</v>
      </c>
      <c r="L30" s="507">
        <v>310.35000000000002</v>
      </c>
      <c r="M30" s="507">
        <v>12.47734</v>
      </c>
    </row>
    <row r="31" spans="1:13">
      <c r="A31" s="254">
        <v>21</v>
      </c>
      <c r="B31" s="510" t="s">
        <v>736</v>
      </c>
      <c r="C31" s="507">
        <v>5837.5</v>
      </c>
      <c r="D31" s="508">
        <v>5824.1500000000005</v>
      </c>
      <c r="E31" s="508">
        <v>5713.3500000000013</v>
      </c>
      <c r="F31" s="508">
        <v>5589.2000000000007</v>
      </c>
      <c r="G31" s="508">
        <v>5478.4000000000015</v>
      </c>
      <c r="H31" s="508">
        <v>5948.3000000000011</v>
      </c>
      <c r="I31" s="508">
        <v>6059.1</v>
      </c>
      <c r="J31" s="508">
        <v>6183.2500000000009</v>
      </c>
      <c r="K31" s="507">
        <v>5934.95</v>
      </c>
      <c r="L31" s="507">
        <v>5700</v>
      </c>
      <c r="M31" s="507">
        <v>0.57203000000000004</v>
      </c>
    </row>
    <row r="32" spans="1:13">
      <c r="A32" s="254">
        <v>22</v>
      </c>
      <c r="B32" s="510" t="s">
        <v>225</v>
      </c>
      <c r="C32" s="507">
        <v>1807.15</v>
      </c>
      <c r="D32" s="508">
        <v>1797.3500000000001</v>
      </c>
      <c r="E32" s="508">
        <v>1781.8000000000002</v>
      </c>
      <c r="F32" s="508">
        <v>1756.45</v>
      </c>
      <c r="G32" s="508">
        <v>1740.9</v>
      </c>
      <c r="H32" s="508">
        <v>1822.7000000000003</v>
      </c>
      <c r="I32" s="508">
        <v>1838.25</v>
      </c>
      <c r="J32" s="508">
        <v>1863.6000000000004</v>
      </c>
      <c r="K32" s="507">
        <v>1812.9</v>
      </c>
      <c r="L32" s="507">
        <v>1772</v>
      </c>
      <c r="M32" s="507">
        <v>0.77856000000000003</v>
      </c>
    </row>
    <row r="33" spans="1:13">
      <c r="A33" s="254">
        <v>23</v>
      </c>
      <c r="B33" s="510" t="s">
        <v>293</v>
      </c>
      <c r="C33" s="507">
        <v>2280.85</v>
      </c>
      <c r="D33" s="508">
        <v>2272.6666666666665</v>
      </c>
      <c r="E33" s="508">
        <v>2246.333333333333</v>
      </c>
      <c r="F33" s="508">
        <v>2211.8166666666666</v>
      </c>
      <c r="G33" s="508">
        <v>2185.4833333333331</v>
      </c>
      <c r="H33" s="508">
        <v>2307.1833333333329</v>
      </c>
      <c r="I33" s="508">
        <v>2333.516666666666</v>
      </c>
      <c r="J33" s="508">
        <v>2368.0333333333328</v>
      </c>
      <c r="K33" s="507">
        <v>2299</v>
      </c>
      <c r="L33" s="507">
        <v>2238.15</v>
      </c>
      <c r="M33" s="507">
        <v>0.40848000000000001</v>
      </c>
    </row>
    <row r="34" spans="1:13">
      <c r="A34" s="254">
        <v>24</v>
      </c>
      <c r="B34" s="510" t="s">
        <v>737</v>
      </c>
      <c r="C34" s="507">
        <v>100.4</v>
      </c>
      <c r="D34" s="508">
        <v>100.78333333333335</v>
      </c>
      <c r="E34" s="508">
        <v>99.616666666666688</v>
      </c>
      <c r="F34" s="508">
        <v>98.833333333333343</v>
      </c>
      <c r="G34" s="508">
        <v>97.666666666666686</v>
      </c>
      <c r="H34" s="508">
        <v>101.56666666666669</v>
      </c>
      <c r="I34" s="508">
        <v>102.73333333333335</v>
      </c>
      <c r="J34" s="508">
        <v>103.51666666666669</v>
      </c>
      <c r="K34" s="507">
        <v>101.95</v>
      </c>
      <c r="L34" s="507">
        <v>100</v>
      </c>
      <c r="M34" s="507">
        <v>1.7713699999999999</v>
      </c>
    </row>
    <row r="35" spans="1:13">
      <c r="A35" s="254">
        <v>25</v>
      </c>
      <c r="B35" s="510" t="s">
        <v>294</v>
      </c>
      <c r="C35" s="507">
        <v>934.45</v>
      </c>
      <c r="D35" s="508">
        <v>934.53333333333342</v>
      </c>
      <c r="E35" s="508">
        <v>925.86666666666679</v>
      </c>
      <c r="F35" s="508">
        <v>917.28333333333342</v>
      </c>
      <c r="G35" s="508">
        <v>908.61666666666679</v>
      </c>
      <c r="H35" s="508">
        <v>943.11666666666679</v>
      </c>
      <c r="I35" s="508">
        <v>951.78333333333353</v>
      </c>
      <c r="J35" s="508">
        <v>960.36666666666679</v>
      </c>
      <c r="K35" s="507">
        <v>943.2</v>
      </c>
      <c r="L35" s="507">
        <v>925.95</v>
      </c>
      <c r="M35" s="507">
        <v>2.88734</v>
      </c>
    </row>
    <row r="36" spans="1:13">
      <c r="A36" s="254">
        <v>26</v>
      </c>
      <c r="B36" s="510" t="s">
        <v>226</v>
      </c>
      <c r="C36" s="507">
        <v>2739.75</v>
      </c>
      <c r="D36" s="508">
        <v>2756.7999999999997</v>
      </c>
      <c r="E36" s="508">
        <v>2714.9499999999994</v>
      </c>
      <c r="F36" s="508">
        <v>2690.1499999999996</v>
      </c>
      <c r="G36" s="508">
        <v>2648.2999999999993</v>
      </c>
      <c r="H36" s="508">
        <v>2781.5999999999995</v>
      </c>
      <c r="I36" s="508">
        <v>2823.45</v>
      </c>
      <c r="J36" s="508">
        <v>2848.2499999999995</v>
      </c>
      <c r="K36" s="507">
        <v>2798.65</v>
      </c>
      <c r="L36" s="507">
        <v>2732</v>
      </c>
      <c r="M36" s="507">
        <v>1.8466100000000001</v>
      </c>
    </row>
    <row r="37" spans="1:13">
      <c r="A37" s="254">
        <v>27</v>
      </c>
      <c r="B37" s="510" t="s">
        <v>738</v>
      </c>
      <c r="C37" s="507">
        <v>5088</v>
      </c>
      <c r="D37" s="508">
        <v>5107.0333333333328</v>
      </c>
      <c r="E37" s="508">
        <v>5057.1666666666661</v>
      </c>
      <c r="F37" s="508">
        <v>5026.333333333333</v>
      </c>
      <c r="G37" s="508">
        <v>4976.4666666666662</v>
      </c>
      <c r="H37" s="508">
        <v>5137.8666666666659</v>
      </c>
      <c r="I37" s="508">
        <v>5187.7333333333327</v>
      </c>
      <c r="J37" s="508">
        <v>5218.5666666666657</v>
      </c>
      <c r="K37" s="507">
        <v>5156.8999999999996</v>
      </c>
      <c r="L37" s="507">
        <v>5076.2</v>
      </c>
      <c r="M37" s="507">
        <v>0.17011000000000001</v>
      </c>
    </row>
    <row r="38" spans="1:13">
      <c r="A38" s="254">
        <v>28</v>
      </c>
      <c r="B38" s="510" t="s">
        <v>800</v>
      </c>
      <c r="C38" s="507">
        <v>21.6</v>
      </c>
      <c r="D38" s="508">
        <v>21.733333333333334</v>
      </c>
      <c r="E38" s="508">
        <v>21.366666666666667</v>
      </c>
      <c r="F38" s="508">
        <v>21.133333333333333</v>
      </c>
      <c r="G38" s="508">
        <v>20.766666666666666</v>
      </c>
      <c r="H38" s="508">
        <v>21.966666666666669</v>
      </c>
      <c r="I38" s="508">
        <v>22.333333333333336</v>
      </c>
      <c r="J38" s="508">
        <v>22.56666666666667</v>
      </c>
      <c r="K38" s="507">
        <v>22.1</v>
      </c>
      <c r="L38" s="507">
        <v>21.5</v>
      </c>
      <c r="M38" s="507">
        <v>71.511790000000005</v>
      </c>
    </row>
    <row r="39" spans="1:13">
      <c r="A39" s="254">
        <v>29</v>
      </c>
      <c r="B39" s="510" t="s">
        <v>44</v>
      </c>
      <c r="C39" s="507">
        <v>896.1</v>
      </c>
      <c r="D39" s="508">
        <v>894.43333333333339</v>
      </c>
      <c r="E39" s="508">
        <v>889.16666666666674</v>
      </c>
      <c r="F39" s="508">
        <v>882.23333333333335</v>
      </c>
      <c r="G39" s="508">
        <v>876.9666666666667</v>
      </c>
      <c r="H39" s="508">
        <v>901.36666666666679</v>
      </c>
      <c r="I39" s="508">
        <v>906.63333333333344</v>
      </c>
      <c r="J39" s="508">
        <v>913.56666666666683</v>
      </c>
      <c r="K39" s="507">
        <v>899.7</v>
      </c>
      <c r="L39" s="507">
        <v>887.5</v>
      </c>
      <c r="M39" s="507">
        <v>4.2012099999999997</v>
      </c>
    </row>
    <row r="40" spans="1:13">
      <c r="A40" s="254">
        <v>30</v>
      </c>
      <c r="B40" s="510" t="s">
        <v>296</v>
      </c>
      <c r="C40" s="507">
        <v>3448.8</v>
      </c>
      <c r="D40" s="508">
        <v>3467.2833333333333</v>
      </c>
      <c r="E40" s="508">
        <v>3384.5666666666666</v>
      </c>
      <c r="F40" s="508">
        <v>3320.3333333333335</v>
      </c>
      <c r="G40" s="508">
        <v>3237.6166666666668</v>
      </c>
      <c r="H40" s="508">
        <v>3531.5166666666664</v>
      </c>
      <c r="I40" s="508">
        <v>3614.2333333333327</v>
      </c>
      <c r="J40" s="508">
        <v>3678.4666666666662</v>
      </c>
      <c r="K40" s="507">
        <v>3550</v>
      </c>
      <c r="L40" s="507">
        <v>3403.05</v>
      </c>
      <c r="M40" s="507">
        <v>1.2660499999999999</v>
      </c>
    </row>
    <row r="41" spans="1:13">
      <c r="A41" s="254">
        <v>31</v>
      </c>
      <c r="B41" s="510" t="s">
        <v>45</v>
      </c>
      <c r="C41" s="507">
        <v>292</v>
      </c>
      <c r="D41" s="508">
        <v>291.59999999999997</v>
      </c>
      <c r="E41" s="508">
        <v>289.39999999999992</v>
      </c>
      <c r="F41" s="508">
        <v>286.79999999999995</v>
      </c>
      <c r="G41" s="508">
        <v>284.59999999999991</v>
      </c>
      <c r="H41" s="508">
        <v>294.19999999999993</v>
      </c>
      <c r="I41" s="508">
        <v>296.39999999999998</v>
      </c>
      <c r="J41" s="508">
        <v>298.99999999999994</v>
      </c>
      <c r="K41" s="507">
        <v>293.8</v>
      </c>
      <c r="L41" s="507">
        <v>289</v>
      </c>
      <c r="M41" s="507">
        <v>38.373840000000001</v>
      </c>
    </row>
    <row r="42" spans="1:13">
      <c r="A42" s="254">
        <v>32</v>
      </c>
      <c r="B42" s="510" t="s">
        <v>46</v>
      </c>
      <c r="C42" s="507">
        <v>2904.1</v>
      </c>
      <c r="D42" s="508">
        <v>2903.2666666666664</v>
      </c>
      <c r="E42" s="508">
        <v>2881.583333333333</v>
      </c>
      <c r="F42" s="508">
        <v>2859.0666666666666</v>
      </c>
      <c r="G42" s="508">
        <v>2837.3833333333332</v>
      </c>
      <c r="H42" s="508">
        <v>2925.7833333333328</v>
      </c>
      <c r="I42" s="508">
        <v>2947.4666666666662</v>
      </c>
      <c r="J42" s="508">
        <v>2969.9833333333327</v>
      </c>
      <c r="K42" s="507">
        <v>2924.95</v>
      </c>
      <c r="L42" s="507">
        <v>2880.75</v>
      </c>
      <c r="M42" s="507">
        <v>4.3255100000000004</v>
      </c>
    </row>
    <row r="43" spans="1:13">
      <c r="A43" s="254">
        <v>33</v>
      </c>
      <c r="B43" s="510" t="s">
        <v>47</v>
      </c>
      <c r="C43" s="507">
        <v>237.5</v>
      </c>
      <c r="D43" s="508">
        <v>236.61666666666667</v>
      </c>
      <c r="E43" s="508">
        <v>234.48333333333335</v>
      </c>
      <c r="F43" s="508">
        <v>231.46666666666667</v>
      </c>
      <c r="G43" s="508">
        <v>229.33333333333334</v>
      </c>
      <c r="H43" s="508">
        <v>239.63333333333335</v>
      </c>
      <c r="I43" s="508">
        <v>241.76666666666668</v>
      </c>
      <c r="J43" s="508">
        <v>244.78333333333336</v>
      </c>
      <c r="K43" s="507">
        <v>238.75</v>
      </c>
      <c r="L43" s="507">
        <v>233.6</v>
      </c>
      <c r="M43" s="507">
        <v>61.974359999999997</v>
      </c>
    </row>
    <row r="44" spans="1:13">
      <c r="A44" s="254">
        <v>34</v>
      </c>
      <c r="B44" s="510" t="s">
        <v>48</v>
      </c>
      <c r="C44" s="507">
        <v>123.9</v>
      </c>
      <c r="D44" s="508">
        <v>124.5</v>
      </c>
      <c r="E44" s="508">
        <v>122.6</v>
      </c>
      <c r="F44" s="508">
        <v>121.3</v>
      </c>
      <c r="G44" s="508">
        <v>119.39999999999999</v>
      </c>
      <c r="H44" s="508">
        <v>125.8</v>
      </c>
      <c r="I44" s="508">
        <v>127.7</v>
      </c>
      <c r="J44" s="508">
        <v>129</v>
      </c>
      <c r="K44" s="507">
        <v>126.4</v>
      </c>
      <c r="L44" s="507">
        <v>123.2</v>
      </c>
      <c r="M44" s="507">
        <v>163.92693</v>
      </c>
    </row>
    <row r="45" spans="1:13">
      <c r="A45" s="254">
        <v>35</v>
      </c>
      <c r="B45" s="510" t="s">
        <v>297</v>
      </c>
      <c r="C45" s="507">
        <v>111.1</v>
      </c>
      <c r="D45" s="508">
        <v>111.56666666666666</v>
      </c>
      <c r="E45" s="508">
        <v>110.13333333333333</v>
      </c>
      <c r="F45" s="508">
        <v>109.16666666666666</v>
      </c>
      <c r="G45" s="508">
        <v>107.73333333333332</v>
      </c>
      <c r="H45" s="508">
        <v>112.53333333333333</v>
      </c>
      <c r="I45" s="508">
        <v>113.96666666666667</v>
      </c>
      <c r="J45" s="508">
        <v>114.93333333333334</v>
      </c>
      <c r="K45" s="507">
        <v>113</v>
      </c>
      <c r="L45" s="507">
        <v>110.6</v>
      </c>
      <c r="M45" s="507">
        <v>7.2345499999999996</v>
      </c>
    </row>
    <row r="46" spans="1:13">
      <c r="A46" s="254">
        <v>36</v>
      </c>
      <c r="B46" s="510" t="s">
        <v>50</v>
      </c>
      <c r="C46" s="507">
        <v>2431.9499999999998</v>
      </c>
      <c r="D46" s="508">
        <v>2431.1666666666665</v>
      </c>
      <c r="E46" s="508">
        <v>2416.333333333333</v>
      </c>
      <c r="F46" s="508">
        <v>2400.7166666666667</v>
      </c>
      <c r="G46" s="508">
        <v>2385.8833333333332</v>
      </c>
      <c r="H46" s="508">
        <v>2446.7833333333328</v>
      </c>
      <c r="I46" s="508">
        <v>2461.6166666666659</v>
      </c>
      <c r="J46" s="508">
        <v>2477.2333333333327</v>
      </c>
      <c r="K46" s="507">
        <v>2446</v>
      </c>
      <c r="L46" s="507">
        <v>2415.5500000000002</v>
      </c>
      <c r="M46" s="507">
        <v>10.561019999999999</v>
      </c>
    </row>
    <row r="47" spans="1:13">
      <c r="A47" s="254">
        <v>37</v>
      </c>
      <c r="B47" s="510" t="s">
        <v>298</v>
      </c>
      <c r="C47" s="507">
        <v>142.44999999999999</v>
      </c>
      <c r="D47" s="508">
        <v>142.91666666666666</v>
      </c>
      <c r="E47" s="508">
        <v>141.38333333333333</v>
      </c>
      <c r="F47" s="508">
        <v>140.31666666666666</v>
      </c>
      <c r="G47" s="508">
        <v>138.78333333333333</v>
      </c>
      <c r="H47" s="508">
        <v>143.98333333333332</v>
      </c>
      <c r="I47" s="508">
        <v>145.51666666666668</v>
      </c>
      <c r="J47" s="508">
        <v>146.58333333333331</v>
      </c>
      <c r="K47" s="507">
        <v>144.44999999999999</v>
      </c>
      <c r="L47" s="507">
        <v>141.85</v>
      </c>
      <c r="M47" s="507">
        <v>0.99419999999999997</v>
      </c>
    </row>
    <row r="48" spans="1:13">
      <c r="A48" s="254">
        <v>38</v>
      </c>
      <c r="B48" s="510" t="s">
        <v>299</v>
      </c>
      <c r="C48" s="507">
        <v>3414.8</v>
      </c>
      <c r="D48" s="508">
        <v>3419.0166666666664</v>
      </c>
      <c r="E48" s="508">
        <v>3398.0333333333328</v>
      </c>
      <c r="F48" s="508">
        <v>3381.2666666666664</v>
      </c>
      <c r="G48" s="508">
        <v>3360.2833333333328</v>
      </c>
      <c r="H48" s="508">
        <v>3435.7833333333328</v>
      </c>
      <c r="I48" s="508">
        <v>3456.7666666666664</v>
      </c>
      <c r="J48" s="508">
        <v>3473.5333333333328</v>
      </c>
      <c r="K48" s="507">
        <v>3440</v>
      </c>
      <c r="L48" s="507">
        <v>3402.25</v>
      </c>
      <c r="M48" s="507">
        <v>0.12034</v>
      </c>
    </row>
    <row r="49" spans="1:13">
      <c r="A49" s="254">
        <v>39</v>
      </c>
      <c r="B49" s="510" t="s">
        <v>300</v>
      </c>
      <c r="C49" s="507">
        <v>2501.6</v>
      </c>
      <c r="D49" s="508">
        <v>2455.2000000000003</v>
      </c>
      <c r="E49" s="508">
        <v>2378.4000000000005</v>
      </c>
      <c r="F49" s="508">
        <v>2255.2000000000003</v>
      </c>
      <c r="G49" s="508">
        <v>2178.4000000000005</v>
      </c>
      <c r="H49" s="508">
        <v>2578.4000000000005</v>
      </c>
      <c r="I49" s="508">
        <v>2655.2000000000007</v>
      </c>
      <c r="J49" s="508">
        <v>2778.4000000000005</v>
      </c>
      <c r="K49" s="507">
        <v>2532</v>
      </c>
      <c r="L49" s="507">
        <v>2332</v>
      </c>
      <c r="M49" s="507">
        <v>4.9472500000000004</v>
      </c>
    </row>
    <row r="50" spans="1:13">
      <c r="A50" s="254">
        <v>40</v>
      </c>
      <c r="B50" s="510" t="s">
        <v>301</v>
      </c>
      <c r="C50" s="507">
        <v>6735.25</v>
      </c>
      <c r="D50" s="508">
        <v>6738.3499999999995</v>
      </c>
      <c r="E50" s="508">
        <v>6692.6999999999989</v>
      </c>
      <c r="F50" s="508">
        <v>6650.15</v>
      </c>
      <c r="G50" s="508">
        <v>6604.4999999999991</v>
      </c>
      <c r="H50" s="508">
        <v>6780.8999999999987</v>
      </c>
      <c r="I50" s="508">
        <v>6826.5499999999984</v>
      </c>
      <c r="J50" s="508">
        <v>6869.0999999999985</v>
      </c>
      <c r="K50" s="507">
        <v>6784</v>
      </c>
      <c r="L50" s="507">
        <v>6695.8</v>
      </c>
      <c r="M50" s="507">
        <v>0.13797999999999999</v>
      </c>
    </row>
    <row r="51" spans="1:13">
      <c r="A51" s="254">
        <v>41</v>
      </c>
      <c r="B51" s="510" t="s">
        <v>52</v>
      </c>
      <c r="C51" s="507">
        <v>857.3</v>
      </c>
      <c r="D51" s="508">
        <v>857.11666666666667</v>
      </c>
      <c r="E51" s="508">
        <v>850.2833333333333</v>
      </c>
      <c r="F51" s="508">
        <v>843.26666666666665</v>
      </c>
      <c r="G51" s="508">
        <v>836.43333333333328</v>
      </c>
      <c r="H51" s="508">
        <v>864.13333333333333</v>
      </c>
      <c r="I51" s="508">
        <v>870.96666666666658</v>
      </c>
      <c r="J51" s="508">
        <v>877.98333333333335</v>
      </c>
      <c r="K51" s="507">
        <v>863.95</v>
      </c>
      <c r="L51" s="507">
        <v>850.1</v>
      </c>
      <c r="M51" s="507">
        <v>15.25849</v>
      </c>
    </row>
    <row r="52" spans="1:13">
      <c r="A52" s="254">
        <v>42</v>
      </c>
      <c r="B52" s="510" t="s">
        <v>302</v>
      </c>
      <c r="C52" s="507">
        <v>481.8</v>
      </c>
      <c r="D52" s="508">
        <v>484.2</v>
      </c>
      <c r="E52" s="508">
        <v>478.59999999999997</v>
      </c>
      <c r="F52" s="508">
        <v>475.4</v>
      </c>
      <c r="G52" s="508">
        <v>469.79999999999995</v>
      </c>
      <c r="H52" s="508">
        <v>487.4</v>
      </c>
      <c r="I52" s="508">
        <v>493</v>
      </c>
      <c r="J52" s="508">
        <v>496.2</v>
      </c>
      <c r="K52" s="507">
        <v>489.8</v>
      </c>
      <c r="L52" s="507">
        <v>481</v>
      </c>
      <c r="M52" s="507">
        <v>2.8144200000000001</v>
      </c>
    </row>
    <row r="53" spans="1:13">
      <c r="A53" s="254">
        <v>43</v>
      </c>
      <c r="B53" s="510" t="s">
        <v>227</v>
      </c>
      <c r="C53" s="507">
        <v>3155.2</v>
      </c>
      <c r="D53" s="508">
        <v>3149.5166666666664</v>
      </c>
      <c r="E53" s="508">
        <v>3119.1333333333328</v>
      </c>
      <c r="F53" s="508">
        <v>3083.0666666666662</v>
      </c>
      <c r="G53" s="508">
        <v>3052.6833333333325</v>
      </c>
      <c r="H53" s="508">
        <v>3185.583333333333</v>
      </c>
      <c r="I53" s="508">
        <v>3215.9666666666662</v>
      </c>
      <c r="J53" s="508">
        <v>3252.0333333333333</v>
      </c>
      <c r="K53" s="507">
        <v>3179.9</v>
      </c>
      <c r="L53" s="507">
        <v>3113.45</v>
      </c>
      <c r="M53" s="507">
        <v>2.5290300000000001</v>
      </c>
    </row>
    <row r="54" spans="1:13">
      <c r="A54" s="254">
        <v>44</v>
      </c>
      <c r="B54" s="510" t="s">
        <v>54</v>
      </c>
      <c r="C54" s="507">
        <v>760.75</v>
      </c>
      <c r="D54" s="508">
        <v>758.5333333333333</v>
      </c>
      <c r="E54" s="508">
        <v>751.36666666666656</v>
      </c>
      <c r="F54" s="508">
        <v>741.98333333333323</v>
      </c>
      <c r="G54" s="508">
        <v>734.81666666666649</v>
      </c>
      <c r="H54" s="508">
        <v>767.91666666666663</v>
      </c>
      <c r="I54" s="508">
        <v>775.08333333333337</v>
      </c>
      <c r="J54" s="508">
        <v>784.4666666666667</v>
      </c>
      <c r="K54" s="507">
        <v>765.7</v>
      </c>
      <c r="L54" s="507">
        <v>749.15</v>
      </c>
      <c r="M54" s="507">
        <v>133.7799</v>
      </c>
    </row>
    <row r="55" spans="1:13">
      <c r="A55" s="254">
        <v>45</v>
      </c>
      <c r="B55" s="510" t="s">
        <v>303</v>
      </c>
      <c r="C55" s="507">
        <v>2247.75</v>
      </c>
      <c r="D55" s="508">
        <v>2267.5666666666666</v>
      </c>
      <c r="E55" s="508">
        <v>2208.1333333333332</v>
      </c>
      <c r="F55" s="508">
        <v>2168.5166666666664</v>
      </c>
      <c r="G55" s="508">
        <v>2109.083333333333</v>
      </c>
      <c r="H55" s="508">
        <v>2307.1833333333334</v>
      </c>
      <c r="I55" s="508">
        <v>2366.6166666666668</v>
      </c>
      <c r="J55" s="508">
        <v>2406.2333333333336</v>
      </c>
      <c r="K55" s="507">
        <v>2327</v>
      </c>
      <c r="L55" s="507">
        <v>2227.9499999999998</v>
      </c>
      <c r="M55" s="507">
        <v>0.38092999999999999</v>
      </c>
    </row>
    <row r="56" spans="1:13">
      <c r="A56" s="254">
        <v>46</v>
      </c>
      <c r="B56" s="510" t="s">
        <v>304</v>
      </c>
      <c r="C56" s="507">
        <v>1444.25</v>
      </c>
      <c r="D56" s="508">
        <v>1420.6333333333332</v>
      </c>
      <c r="E56" s="508">
        <v>1365.6166666666663</v>
      </c>
      <c r="F56" s="508">
        <v>1286.9833333333331</v>
      </c>
      <c r="G56" s="508">
        <v>1231.9666666666662</v>
      </c>
      <c r="H56" s="508">
        <v>1499.2666666666664</v>
      </c>
      <c r="I56" s="508">
        <v>1554.2833333333333</v>
      </c>
      <c r="J56" s="508">
        <v>1632.9166666666665</v>
      </c>
      <c r="K56" s="507">
        <v>1475.65</v>
      </c>
      <c r="L56" s="507">
        <v>1342</v>
      </c>
      <c r="M56" s="507">
        <v>32.357289999999999</v>
      </c>
    </row>
    <row r="57" spans="1:13">
      <c r="A57" s="254">
        <v>47</v>
      </c>
      <c r="B57" s="510" t="s">
        <v>305</v>
      </c>
      <c r="C57" s="507">
        <v>586.54999999999995</v>
      </c>
      <c r="D57" s="508">
        <v>588.18333333333328</v>
      </c>
      <c r="E57" s="508">
        <v>583.36666666666656</v>
      </c>
      <c r="F57" s="508">
        <v>580.18333333333328</v>
      </c>
      <c r="G57" s="508">
        <v>575.36666666666656</v>
      </c>
      <c r="H57" s="508">
        <v>591.36666666666656</v>
      </c>
      <c r="I57" s="508">
        <v>596.18333333333339</v>
      </c>
      <c r="J57" s="508">
        <v>599.36666666666656</v>
      </c>
      <c r="K57" s="507">
        <v>593</v>
      </c>
      <c r="L57" s="507">
        <v>585</v>
      </c>
      <c r="M57" s="507">
        <v>1.41222</v>
      </c>
    </row>
    <row r="58" spans="1:13">
      <c r="A58" s="254">
        <v>48</v>
      </c>
      <c r="B58" s="510" t="s">
        <v>55</v>
      </c>
      <c r="C58" s="507">
        <v>3867.55</v>
      </c>
      <c r="D58" s="508">
        <v>3849.5166666666664</v>
      </c>
      <c r="E58" s="508">
        <v>3820.0333333333328</v>
      </c>
      <c r="F58" s="508">
        <v>3772.5166666666664</v>
      </c>
      <c r="G58" s="508">
        <v>3743.0333333333328</v>
      </c>
      <c r="H58" s="508">
        <v>3897.0333333333328</v>
      </c>
      <c r="I58" s="508">
        <v>3926.5166666666664</v>
      </c>
      <c r="J58" s="508">
        <v>3974.0333333333328</v>
      </c>
      <c r="K58" s="507">
        <v>3879</v>
      </c>
      <c r="L58" s="507">
        <v>3802</v>
      </c>
      <c r="M58" s="507">
        <v>5.4521899999999999</v>
      </c>
    </row>
    <row r="59" spans="1:13">
      <c r="A59" s="254">
        <v>49</v>
      </c>
      <c r="B59" s="510" t="s">
        <v>306</v>
      </c>
      <c r="C59" s="507">
        <v>277.25</v>
      </c>
      <c r="D59" s="508">
        <v>272.98333333333335</v>
      </c>
      <c r="E59" s="508">
        <v>267.36666666666667</v>
      </c>
      <c r="F59" s="508">
        <v>257.48333333333335</v>
      </c>
      <c r="G59" s="508">
        <v>251.86666666666667</v>
      </c>
      <c r="H59" s="508">
        <v>282.86666666666667</v>
      </c>
      <c r="I59" s="508">
        <v>288.48333333333335</v>
      </c>
      <c r="J59" s="508">
        <v>298.36666666666667</v>
      </c>
      <c r="K59" s="507">
        <v>278.60000000000002</v>
      </c>
      <c r="L59" s="507">
        <v>263.10000000000002</v>
      </c>
      <c r="M59" s="507">
        <v>33.346969999999999</v>
      </c>
    </row>
    <row r="60" spans="1:13" ht="12" customHeight="1">
      <c r="A60" s="254">
        <v>50</v>
      </c>
      <c r="B60" s="510" t="s">
        <v>307</v>
      </c>
      <c r="C60" s="507">
        <v>1016.65</v>
      </c>
      <c r="D60" s="508">
        <v>1019.0166666666668</v>
      </c>
      <c r="E60" s="508">
        <v>1002.1333333333334</v>
      </c>
      <c r="F60" s="508">
        <v>987.61666666666667</v>
      </c>
      <c r="G60" s="508">
        <v>970.73333333333335</v>
      </c>
      <c r="H60" s="508">
        <v>1033.5333333333335</v>
      </c>
      <c r="I60" s="508">
        <v>1050.416666666667</v>
      </c>
      <c r="J60" s="508">
        <v>1064.9333333333336</v>
      </c>
      <c r="K60" s="507">
        <v>1035.9000000000001</v>
      </c>
      <c r="L60" s="507">
        <v>1004.5</v>
      </c>
      <c r="M60" s="507">
        <v>1.16069</v>
      </c>
    </row>
    <row r="61" spans="1:13">
      <c r="A61" s="254">
        <v>51</v>
      </c>
      <c r="B61" s="510" t="s">
        <v>58</v>
      </c>
      <c r="C61" s="507">
        <v>5545.05</v>
      </c>
      <c r="D61" s="508">
        <v>5515.3499999999995</v>
      </c>
      <c r="E61" s="508">
        <v>5469.6999999999989</v>
      </c>
      <c r="F61" s="508">
        <v>5394.3499999999995</v>
      </c>
      <c r="G61" s="508">
        <v>5348.6999999999989</v>
      </c>
      <c r="H61" s="508">
        <v>5590.6999999999989</v>
      </c>
      <c r="I61" s="508">
        <v>5636.3499999999985</v>
      </c>
      <c r="J61" s="508">
        <v>5711.6999999999989</v>
      </c>
      <c r="K61" s="507">
        <v>5561</v>
      </c>
      <c r="L61" s="507">
        <v>5440</v>
      </c>
      <c r="M61" s="507">
        <v>21.912500000000001</v>
      </c>
    </row>
    <row r="62" spans="1:13">
      <c r="A62" s="254">
        <v>52</v>
      </c>
      <c r="B62" s="510" t="s">
        <v>57</v>
      </c>
      <c r="C62" s="507">
        <v>9991.4500000000007</v>
      </c>
      <c r="D62" s="508">
        <v>10005.583333333334</v>
      </c>
      <c r="E62" s="508">
        <v>9916.4666666666672</v>
      </c>
      <c r="F62" s="508">
        <v>9841.4833333333336</v>
      </c>
      <c r="G62" s="508">
        <v>9752.3666666666668</v>
      </c>
      <c r="H62" s="508">
        <v>10080.566666666668</v>
      </c>
      <c r="I62" s="508">
        <v>10169.683333333332</v>
      </c>
      <c r="J62" s="508">
        <v>10244.666666666668</v>
      </c>
      <c r="K62" s="507">
        <v>10094.700000000001</v>
      </c>
      <c r="L62" s="507">
        <v>9930.6</v>
      </c>
      <c r="M62" s="507">
        <v>2.4463200000000001</v>
      </c>
    </row>
    <row r="63" spans="1:13">
      <c r="A63" s="254">
        <v>53</v>
      </c>
      <c r="B63" s="510" t="s">
        <v>228</v>
      </c>
      <c r="C63" s="507">
        <v>3596.45</v>
      </c>
      <c r="D63" s="508">
        <v>3608.1</v>
      </c>
      <c r="E63" s="508">
        <v>3568.3999999999996</v>
      </c>
      <c r="F63" s="508">
        <v>3540.35</v>
      </c>
      <c r="G63" s="508">
        <v>3500.6499999999996</v>
      </c>
      <c r="H63" s="508">
        <v>3636.1499999999996</v>
      </c>
      <c r="I63" s="508">
        <v>3675.8499999999995</v>
      </c>
      <c r="J63" s="508">
        <v>3703.8999999999996</v>
      </c>
      <c r="K63" s="507">
        <v>3647.8</v>
      </c>
      <c r="L63" s="507">
        <v>3580.05</v>
      </c>
      <c r="M63" s="507">
        <v>0.59026999999999996</v>
      </c>
    </row>
    <row r="64" spans="1:13">
      <c r="A64" s="254">
        <v>54</v>
      </c>
      <c r="B64" s="510" t="s">
        <v>59</v>
      </c>
      <c r="C64" s="507">
        <v>1625.6</v>
      </c>
      <c r="D64" s="508">
        <v>1614.4333333333334</v>
      </c>
      <c r="E64" s="508">
        <v>1599.1666666666667</v>
      </c>
      <c r="F64" s="508">
        <v>1572.7333333333333</v>
      </c>
      <c r="G64" s="508">
        <v>1557.4666666666667</v>
      </c>
      <c r="H64" s="508">
        <v>1640.8666666666668</v>
      </c>
      <c r="I64" s="508">
        <v>1656.1333333333332</v>
      </c>
      <c r="J64" s="508">
        <v>1682.5666666666668</v>
      </c>
      <c r="K64" s="507">
        <v>1629.7</v>
      </c>
      <c r="L64" s="507">
        <v>1588</v>
      </c>
      <c r="M64" s="507">
        <v>3.5518299999999998</v>
      </c>
    </row>
    <row r="65" spans="1:13">
      <c r="A65" s="254">
        <v>55</v>
      </c>
      <c r="B65" s="510" t="s">
        <v>308</v>
      </c>
      <c r="C65" s="507">
        <v>151.35</v>
      </c>
      <c r="D65" s="508">
        <v>152.68333333333334</v>
      </c>
      <c r="E65" s="508">
        <v>148.96666666666667</v>
      </c>
      <c r="F65" s="508">
        <v>146.58333333333334</v>
      </c>
      <c r="G65" s="508">
        <v>142.86666666666667</v>
      </c>
      <c r="H65" s="508">
        <v>155.06666666666666</v>
      </c>
      <c r="I65" s="508">
        <v>158.78333333333336</v>
      </c>
      <c r="J65" s="508">
        <v>161.16666666666666</v>
      </c>
      <c r="K65" s="507">
        <v>156.4</v>
      </c>
      <c r="L65" s="507">
        <v>150.30000000000001</v>
      </c>
      <c r="M65" s="507">
        <v>15.251899999999999</v>
      </c>
    </row>
    <row r="66" spans="1:13">
      <c r="A66" s="254">
        <v>56</v>
      </c>
      <c r="B66" s="510" t="s">
        <v>309</v>
      </c>
      <c r="C66" s="507">
        <v>220.7</v>
      </c>
      <c r="D66" s="508">
        <v>218.48333333333335</v>
      </c>
      <c r="E66" s="508">
        <v>214.51666666666671</v>
      </c>
      <c r="F66" s="508">
        <v>208.33333333333337</v>
      </c>
      <c r="G66" s="508">
        <v>204.36666666666673</v>
      </c>
      <c r="H66" s="508">
        <v>224.66666666666669</v>
      </c>
      <c r="I66" s="508">
        <v>228.63333333333333</v>
      </c>
      <c r="J66" s="508">
        <v>234.81666666666666</v>
      </c>
      <c r="K66" s="507">
        <v>222.45</v>
      </c>
      <c r="L66" s="507">
        <v>212.3</v>
      </c>
      <c r="M66" s="507">
        <v>21.805070000000001</v>
      </c>
    </row>
    <row r="67" spans="1:13">
      <c r="A67" s="254">
        <v>57</v>
      </c>
      <c r="B67" s="510" t="s">
        <v>229</v>
      </c>
      <c r="C67" s="507">
        <v>349.7</v>
      </c>
      <c r="D67" s="508">
        <v>351.15000000000003</v>
      </c>
      <c r="E67" s="508">
        <v>346.60000000000008</v>
      </c>
      <c r="F67" s="508">
        <v>343.50000000000006</v>
      </c>
      <c r="G67" s="508">
        <v>338.9500000000001</v>
      </c>
      <c r="H67" s="508">
        <v>354.25000000000006</v>
      </c>
      <c r="I67" s="508">
        <v>358.8</v>
      </c>
      <c r="J67" s="508">
        <v>361.90000000000003</v>
      </c>
      <c r="K67" s="507">
        <v>355.7</v>
      </c>
      <c r="L67" s="507">
        <v>348.05</v>
      </c>
      <c r="M67" s="507">
        <v>30.37997</v>
      </c>
    </row>
    <row r="68" spans="1:13">
      <c r="A68" s="254">
        <v>58</v>
      </c>
      <c r="B68" s="510" t="s">
        <v>60</v>
      </c>
      <c r="C68" s="507">
        <v>80</v>
      </c>
      <c r="D68" s="508">
        <v>80.516666666666666</v>
      </c>
      <c r="E68" s="508">
        <v>79.133333333333326</v>
      </c>
      <c r="F68" s="508">
        <v>78.266666666666666</v>
      </c>
      <c r="G68" s="508">
        <v>76.883333333333326</v>
      </c>
      <c r="H68" s="508">
        <v>81.383333333333326</v>
      </c>
      <c r="I68" s="508">
        <v>82.76666666666668</v>
      </c>
      <c r="J68" s="508">
        <v>83.633333333333326</v>
      </c>
      <c r="K68" s="507">
        <v>81.900000000000006</v>
      </c>
      <c r="L68" s="507">
        <v>79.650000000000006</v>
      </c>
      <c r="M68" s="507">
        <v>363.42484999999999</v>
      </c>
    </row>
    <row r="69" spans="1:13">
      <c r="A69" s="254">
        <v>59</v>
      </c>
      <c r="B69" s="510" t="s">
        <v>61</v>
      </c>
      <c r="C69" s="507">
        <v>76.95</v>
      </c>
      <c r="D69" s="508">
        <v>77.533333333333346</v>
      </c>
      <c r="E69" s="508">
        <v>75.966666666666697</v>
      </c>
      <c r="F69" s="508">
        <v>74.983333333333348</v>
      </c>
      <c r="G69" s="508">
        <v>73.4166666666667</v>
      </c>
      <c r="H69" s="508">
        <v>78.516666666666694</v>
      </c>
      <c r="I69" s="508">
        <v>80.083333333333329</v>
      </c>
      <c r="J69" s="508">
        <v>81.066666666666691</v>
      </c>
      <c r="K69" s="507">
        <v>79.099999999999994</v>
      </c>
      <c r="L69" s="507">
        <v>76.55</v>
      </c>
      <c r="M69" s="507">
        <v>37.865079999999999</v>
      </c>
    </row>
    <row r="70" spans="1:13">
      <c r="A70" s="254">
        <v>60</v>
      </c>
      <c r="B70" s="510" t="s">
        <v>310</v>
      </c>
      <c r="C70" s="507">
        <v>23</v>
      </c>
      <c r="D70" s="508">
        <v>23.216666666666669</v>
      </c>
      <c r="E70" s="508">
        <v>22.683333333333337</v>
      </c>
      <c r="F70" s="508">
        <v>22.366666666666667</v>
      </c>
      <c r="G70" s="508">
        <v>21.833333333333336</v>
      </c>
      <c r="H70" s="508">
        <v>23.533333333333339</v>
      </c>
      <c r="I70" s="508">
        <v>24.06666666666667</v>
      </c>
      <c r="J70" s="508">
        <v>24.38333333333334</v>
      </c>
      <c r="K70" s="507">
        <v>23.75</v>
      </c>
      <c r="L70" s="507">
        <v>22.9</v>
      </c>
      <c r="M70" s="507">
        <v>52.530679999999997</v>
      </c>
    </row>
    <row r="71" spans="1:13">
      <c r="A71" s="254">
        <v>61</v>
      </c>
      <c r="B71" s="510" t="s">
        <v>62</v>
      </c>
      <c r="C71" s="507">
        <v>1506.1</v>
      </c>
      <c r="D71" s="508">
        <v>1506.5833333333333</v>
      </c>
      <c r="E71" s="508">
        <v>1496.5166666666664</v>
      </c>
      <c r="F71" s="508">
        <v>1486.9333333333332</v>
      </c>
      <c r="G71" s="508">
        <v>1476.8666666666663</v>
      </c>
      <c r="H71" s="508">
        <v>1516.1666666666665</v>
      </c>
      <c r="I71" s="508">
        <v>1526.2333333333336</v>
      </c>
      <c r="J71" s="508">
        <v>1535.8166666666666</v>
      </c>
      <c r="K71" s="507">
        <v>1516.65</v>
      </c>
      <c r="L71" s="507">
        <v>1497</v>
      </c>
      <c r="M71" s="507">
        <v>3.9917500000000001</v>
      </c>
    </row>
    <row r="72" spans="1:13">
      <c r="A72" s="254">
        <v>62</v>
      </c>
      <c r="B72" s="510" t="s">
        <v>311</v>
      </c>
      <c r="C72" s="507">
        <v>5164.2</v>
      </c>
      <c r="D72" s="508">
        <v>5168.3833333333332</v>
      </c>
      <c r="E72" s="508">
        <v>5116.8166666666666</v>
      </c>
      <c r="F72" s="508">
        <v>5069.4333333333334</v>
      </c>
      <c r="G72" s="508">
        <v>5017.8666666666668</v>
      </c>
      <c r="H72" s="508">
        <v>5215.7666666666664</v>
      </c>
      <c r="I72" s="508">
        <v>5267.3333333333321</v>
      </c>
      <c r="J72" s="508">
        <v>5314.7166666666662</v>
      </c>
      <c r="K72" s="507">
        <v>5219.95</v>
      </c>
      <c r="L72" s="507">
        <v>5121</v>
      </c>
      <c r="M72" s="507">
        <v>0.32563999999999999</v>
      </c>
    </row>
    <row r="73" spans="1:13">
      <c r="A73" s="254">
        <v>63</v>
      </c>
      <c r="B73" s="510" t="s">
        <v>65</v>
      </c>
      <c r="C73" s="507">
        <v>730.35</v>
      </c>
      <c r="D73" s="508">
        <v>729.38333333333333</v>
      </c>
      <c r="E73" s="508">
        <v>718.16666666666663</v>
      </c>
      <c r="F73" s="508">
        <v>705.98333333333335</v>
      </c>
      <c r="G73" s="508">
        <v>694.76666666666665</v>
      </c>
      <c r="H73" s="508">
        <v>741.56666666666661</v>
      </c>
      <c r="I73" s="508">
        <v>752.7833333333333</v>
      </c>
      <c r="J73" s="508">
        <v>764.96666666666658</v>
      </c>
      <c r="K73" s="507">
        <v>740.6</v>
      </c>
      <c r="L73" s="507">
        <v>717.2</v>
      </c>
      <c r="M73" s="507">
        <v>7.0083000000000002</v>
      </c>
    </row>
    <row r="74" spans="1:13">
      <c r="A74" s="254">
        <v>64</v>
      </c>
      <c r="B74" s="510" t="s">
        <v>312</v>
      </c>
      <c r="C74" s="507">
        <v>360.15</v>
      </c>
      <c r="D74" s="508">
        <v>361.93333333333334</v>
      </c>
      <c r="E74" s="508">
        <v>354.26666666666665</v>
      </c>
      <c r="F74" s="508">
        <v>348.38333333333333</v>
      </c>
      <c r="G74" s="508">
        <v>340.71666666666664</v>
      </c>
      <c r="H74" s="508">
        <v>367.81666666666666</v>
      </c>
      <c r="I74" s="508">
        <v>375.48333333333329</v>
      </c>
      <c r="J74" s="508">
        <v>381.36666666666667</v>
      </c>
      <c r="K74" s="507">
        <v>369.6</v>
      </c>
      <c r="L74" s="507">
        <v>356.05</v>
      </c>
      <c r="M74" s="507">
        <v>3.5889500000000001</v>
      </c>
    </row>
    <row r="75" spans="1:13">
      <c r="A75" s="254">
        <v>65</v>
      </c>
      <c r="B75" s="510" t="s">
        <v>64</v>
      </c>
      <c r="C75" s="507">
        <v>139.75</v>
      </c>
      <c r="D75" s="508">
        <v>140.48333333333332</v>
      </c>
      <c r="E75" s="508">
        <v>138.31666666666663</v>
      </c>
      <c r="F75" s="508">
        <v>136.88333333333333</v>
      </c>
      <c r="G75" s="508">
        <v>134.71666666666664</v>
      </c>
      <c r="H75" s="508">
        <v>141.91666666666663</v>
      </c>
      <c r="I75" s="508">
        <v>144.08333333333331</v>
      </c>
      <c r="J75" s="508">
        <v>145.51666666666662</v>
      </c>
      <c r="K75" s="507">
        <v>142.65</v>
      </c>
      <c r="L75" s="507">
        <v>139.05000000000001</v>
      </c>
      <c r="M75" s="507">
        <v>80.825559999999996</v>
      </c>
    </row>
    <row r="76" spans="1:13" s="13" customFormat="1">
      <c r="A76" s="254">
        <v>66</v>
      </c>
      <c r="B76" s="510" t="s">
        <v>66</v>
      </c>
      <c r="C76" s="507">
        <v>622.6</v>
      </c>
      <c r="D76" s="508">
        <v>620.04999999999995</v>
      </c>
      <c r="E76" s="508">
        <v>614.09999999999991</v>
      </c>
      <c r="F76" s="508">
        <v>605.59999999999991</v>
      </c>
      <c r="G76" s="508">
        <v>599.64999999999986</v>
      </c>
      <c r="H76" s="508">
        <v>628.54999999999995</v>
      </c>
      <c r="I76" s="508">
        <v>634.5</v>
      </c>
      <c r="J76" s="508">
        <v>643</v>
      </c>
      <c r="K76" s="507">
        <v>626</v>
      </c>
      <c r="L76" s="507">
        <v>611.54999999999995</v>
      </c>
      <c r="M76" s="507">
        <v>16.091449999999998</v>
      </c>
    </row>
    <row r="77" spans="1:13" s="13" customFormat="1">
      <c r="A77" s="254">
        <v>67</v>
      </c>
      <c r="B77" s="510" t="s">
        <v>69</v>
      </c>
      <c r="C77" s="507">
        <v>54.8</v>
      </c>
      <c r="D77" s="508">
        <v>55.199999999999996</v>
      </c>
      <c r="E77" s="508">
        <v>53.899999999999991</v>
      </c>
      <c r="F77" s="508">
        <v>52.999999999999993</v>
      </c>
      <c r="G77" s="508">
        <v>51.699999999999989</v>
      </c>
      <c r="H77" s="508">
        <v>56.099999999999994</v>
      </c>
      <c r="I77" s="508">
        <v>57.399999999999991</v>
      </c>
      <c r="J77" s="508">
        <v>58.3</v>
      </c>
      <c r="K77" s="507">
        <v>56.5</v>
      </c>
      <c r="L77" s="507">
        <v>54.3</v>
      </c>
      <c r="M77" s="507">
        <v>856.30458999999996</v>
      </c>
    </row>
    <row r="78" spans="1:13" s="13" customFormat="1">
      <c r="A78" s="254">
        <v>68</v>
      </c>
      <c r="B78" s="510" t="s">
        <v>73</v>
      </c>
      <c r="C78" s="507">
        <v>445.5</v>
      </c>
      <c r="D78" s="508">
        <v>446.48333333333335</v>
      </c>
      <c r="E78" s="508">
        <v>441.06666666666672</v>
      </c>
      <c r="F78" s="508">
        <v>436.63333333333338</v>
      </c>
      <c r="G78" s="508">
        <v>431.21666666666675</v>
      </c>
      <c r="H78" s="508">
        <v>450.91666666666669</v>
      </c>
      <c r="I78" s="508">
        <v>456.33333333333331</v>
      </c>
      <c r="J78" s="508">
        <v>460.76666666666665</v>
      </c>
      <c r="K78" s="507">
        <v>451.9</v>
      </c>
      <c r="L78" s="507">
        <v>442.05</v>
      </c>
      <c r="M78" s="507">
        <v>117.45802</v>
      </c>
    </row>
    <row r="79" spans="1:13" s="13" customFormat="1">
      <c r="A79" s="254">
        <v>69</v>
      </c>
      <c r="B79" s="510" t="s">
        <v>739</v>
      </c>
      <c r="C79" s="507">
        <v>9837.1</v>
      </c>
      <c r="D79" s="508">
        <v>9854.0333333333328</v>
      </c>
      <c r="E79" s="508">
        <v>9783.0666666666657</v>
      </c>
      <c r="F79" s="508">
        <v>9729.0333333333328</v>
      </c>
      <c r="G79" s="508">
        <v>9658.0666666666657</v>
      </c>
      <c r="H79" s="508">
        <v>9908.0666666666657</v>
      </c>
      <c r="I79" s="508">
        <v>9979.0333333333328</v>
      </c>
      <c r="J79" s="508">
        <v>10033.066666666666</v>
      </c>
      <c r="K79" s="507">
        <v>9925</v>
      </c>
      <c r="L79" s="507">
        <v>9800</v>
      </c>
      <c r="M79" s="507">
        <v>1.085E-2</v>
      </c>
    </row>
    <row r="80" spans="1:13" s="13" customFormat="1">
      <c r="A80" s="254">
        <v>70</v>
      </c>
      <c r="B80" s="510" t="s">
        <v>68</v>
      </c>
      <c r="C80" s="507">
        <v>525.85</v>
      </c>
      <c r="D80" s="508">
        <v>524.23333333333323</v>
      </c>
      <c r="E80" s="508">
        <v>517.96666666666647</v>
      </c>
      <c r="F80" s="508">
        <v>510.08333333333326</v>
      </c>
      <c r="G80" s="508">
        <v>503.81666666666649</v>
      </c>
      <c r="H80" s="508">
        <v>532.11666666666645</v>
      </c>
      <c r="I80" s="508">
        <v>538.3833333333331</v>
      </c>
      <c r="J80" s="508">
        <v>546.26666666666642</v>
      </c>
      <c r="K80" s="507">
        <v>530.5</v>
      </c>
      <c r="L80" s="507">
        <v>516.35</v>
      </c>
      <c r="M80" s="507">
        <v>186.63334</v>
      </c>
    </row>
    <row r="81" spans="1:13" s="13" customFormat="1">
      <c r="A81" s="254">
        <v>71</v>
      </c>
      <c r="B81" s="510" t="s">
        <v>70</v>
      </c>
      <c r="C81" s="507">
        <v>402.55</v>
      </c>
      <c r="D81" s="508">
        <v>398.56666666666666</v>
      </c>
      <c r="E81" s="508">
        <v>392.68333333333334</v>
      </c>
      <c r="F81" s="508">
        <v>382.81666666666666</v>
      </c>
      <c r="G81" s="508">
        <v>376.93333333333334</v>
      </c>
      <c r="H81" s="508">
        <v>408.43333333333334</v>
      </c>
      <c r="I81" s="508">
        <v>414.31666666666666</v>
      </c>
      <c r="J81" s="508">
        <v>424.18333333333334</v>
      </c>
      <c r="K81" s="507">
        <v>404.45</v>
      </c>
      <c r="L81" s="507">
        <v>388.7</v>
      </c>
      <c r="M81" s="507">
        <v>79.421790000000001</v>
      </c>
    </row>
    <row r="82" spans="1:13" s="13" customFormat="1">
      <c r="A82" s="254">
        <v>72</v>
      </c>
      <c r="B82" s="510" t="s">
        <v>313</v>
      </c>
      <c r="C82" s="507">
        <v>867.95</v>
      </c>
      <c r="D82" s="508">
        <v>868.48333333333323</v>
      </c>
      <c r="E82" s="508">
        <v>862.46666666666647</v>
      </c>
      <c r="F82" s="508">
        <v>856.98333333333323</v>
      </c>
      <c r="G82" s="508">
        <v>850.96666666666647</v>
      </c>
      <c r="H82" s="508">
        <v>873.96666666666647</v>
      </c>
      <c r="I82" s="508">
        <v>879.98333333333312</v>
      </c>
      <c r="J82" s="508">
        <v>885.46666666666647</v>
      </c>
      <c r="K82" s="507">
        <v>874.5</v>
      </c>
      <c r="L82" s="507">
        <v>863</v>
      </c>
      <c r="M82" s="507">
        <v>0.62358000000000002</v>
      </c>
    </row>
    <row r="83" spans="1:13" s="13" customFormat="1">
      <c r="A83" s="254">
        <v>73</v>
      </c>
      <c r="B83" s="510" t="s">
        <v>314</v>
      </c>
      <c r="C83" s="507">
        <v>240.45</v>
      </c>
      <c r="D83" s="508">
        <v>239.85</v>
      </c>
      <c r="E83" s="508">
        <v>233.75</v>
      </c>
      <c r="F83" s="508">
        <v>227.05</v>
      </c>
      <c r="G83" s="508">
        <v>220.95000000000002</v>
      </c>
      <c r="H83" s="508">
        <v>246.54999999999998</v>
      </c>
      <c r="I83" s="508">
        <v>252.64999999999995</v>
      </c>
      <c r="J83" s="508">
        <v>259.34999999999997</v>
      </c>
      <c r="K83" s="507">
        <v>245.95</v>
      </c>
      <c r="L83" s="507">
        <v>233.15</v>
      </c>
      <c r="M83" s="507">
        <v>21.945250000000001</v>
      </c>
    </row>
    <row r="84" spans="1:13" s="13" customFormat="1">
      <c r="A84" s="254">
        <v>74</v>
      </c>
      <c r="B84" s="510" t="s">
        <v>315</v>
      </c>
      <c r="C84" s="507">
        <v>164.45</v>
      </c>
      <c r="D84" s="508">
        <v>167.15</v>
      </c>
      <c r="E84" s="508">
        <v>160.55000000000001</v>
      </c>
      <c r="F84" s="508">
        <v>156.65</v>
      </c>
      <c r="G84" s="508">
        <v>150.05000000000001</v>
      </c>
      <c r="H84" s="508">
        <v>171.05</v>
      </c>
      <c r="I84" s="508">
        <v>177.64999999999998</v>
      </c>
      <c r="J84" s="508">
        <v>181.55</v>
      </c>
      <c r="K84" s="507">
        <v>173.75</v>
      </c>
      <c r="L84" s="507">
        <v>163.25</v>
      </c>
      <c r="M84" s="507">
        <v>6.3955700000000002</v>
      </c>
    </row>
    <row r="85" spans="1:13" s="13" customFormat="1">
      <c r="A85" s="254">
        <v>75</v>
      </c>
      <c r="B85" s="510" t="s">
        <v>316</v>
      </c>
      <c r="C85" s="507">
        <v>5352.15</v>
      </c>
      <c r="D85" s="508">
        <v>5303.45</v>
      </c>
      <c r="E85" s="508">
        <v>5206.7</v>
      </c>
      <c r="F85" s="508">
        <v>5061.25</v>
      </c>
      <c r="G85" s="508">
        <v>4964.5</v>
      </c>
      <c r="H85" s="508">
        <v>5448.9</v>
      </c>
      <c r="I85" s="508">
        <v>5545.65</v>
      </c>
      <c r="J85" s="508">
        <v>5691.0999999999995</v>
      </c>
      <c r="K85" s="507">
        <v>5400.2</v>
      </c>
      <c r="L85" s="507">
        <v>5158</v>
      </c>
      <c r="M85" s="507">
        <v>0.59889000000000003</v>
      </c>
    </row>
    <row r="86" spans="1:13" s="13" customFormat="1">
      <c r="A86" s="254">
        <v>76</v>
      </c>
      <c r="B86" s="510" t="s">
        <v>317</v>
      </c>
      <c r="C86" s="507">
        <v>933.3</v>
      </c>
      <c r="D86" s="508">
        <v>937.26666666666677</v>
      </c>
      <c r="E86" s="508">
        <v>924.03333333333353</v>
      </c>
      <c r="F86" s="508">
        <v>914.76666666666677</v>
      </c>
      <c r="G86" s="508">
        <v>901.53333333333353</v>
      </c>
      <c r="H86" s="508">
        <v>946.53333333333353</v>
      </c>
      <c r="I86" s="508">
        <v>959.76666666666688</v>
      </c>
      <c r="J86" s="508">
        <v>969.03333333333353</v>
      </c>
      <c r="K86" s="507">
        <v>950.5</v>
      </c>
      <c r="L86" s="507">
        <v>928</v>
      </c>
      <c r="M86" s="507">
        <v>0.74429999999999996</v>
      </c>
    </row>
    <row r="87" spans="1:13" s="13" customFormat="1">
      <c r="A87" s="254">
        <v>77</v>
      </c>
      <c r="B87" s="510" t="s">
        <v>230</v>
      </c>
      <c r="C87" s="507">
        <v>1202.3</v>
      </c>
      <c r="D87" s="508">
        <v>1207.05</v>
      </c>
      <c r="E87" s="508">
        <v>1182.1499999999999</v>
      </c>
      <c r="F87" s="508">
        <v>1162</v>
      </c>
      <c r="G87" s="508">
        <v>1137.0999999999999</v>
      </c>
      <c r="H87" s="508">
        <v>1227.1999999999998</v>
      </c>
      <c r="I87" s="508">
        <v>1252.0999999999999</v>
      </c>
      <c r="J87" s="508">
        <v>1272.2499999999998</v>
      </c>
      <c r="K87" s="507">
        <v>1231.95</v>
      </c>
      <c r="L87" s="507">
        <v>1186.9000000000001</v>
      </c>
      <c r="M87" s="507">
        <v>0.59846999999999995</v>
      </c>
    </row>
    <row r="88" spans="1:13" s="13" customFormat="1">
      <c r="A88" s="254">
        <v>78</v>
      </c>
      <c r="B88" s="510" t="s">
        <v>318</v>
      </c>
      <c r="C88" s="507">
        <v>81.849999999999994</v>
      </c>
      <c r="D88" s="508">
        <v>81.95</v>
      </c>
      <c r="E88" s="508">
        <v>80.45</v>
      </c>
      <c r="F88" s="508">
        <v>79.05</v>
      </c>
      <c r="G88" s="508">
        <v>77.55</v>
      </c>
      <c r="H88" s="508">
        <v>83.350000000000009</v>
      </c>
      <c r="I88" s="508">
        <v>84.850000000000009</v>
      </c>
      <c r="J88" s="508">
        <v>86.250000000000014</v>
      </c>
      <c r="K88" s="507">
        <v>83.45</v>
      </c>
      <c r="L88" s="507">
        <v>80.55</v>
      </c>
      <c r="M88" s="507">
        <v>32.164740000000002</v>
      </c>
    </row>
    <row r="89" spans="1:13" s="13" customFormat="1">
      <c r="A89" s="254">
        <v>79</v>
      </c>
      <c r="B89" s="510" t="s">
        <v>71</v>
      </c>
      <c r="C89" s="507">
        <v>14997.1</v>
      </c>
      <c r="D89" s="508">
        <v>15029.766666666668</v>
      </c>
      <c r="E89" s="508">
        <v>14910.533333333336</v>
      </c>
      <c r="F89" s="508">
        <v>14823.966666666669</v>
      </c>
      <c r="G89" s="508">
        <v>14704.733333333337</v>
      </c>
      <c r="H89" s="508">
        <v>15116.333333333336</v>
      </c>
      <c r="I89" s="508">
        <v>15235.566666666669</v>
      </c>
      <c r="J89" s="508">
        <v>15322.133333333335</v>
      </c>
      <c r="K89" s="507">
        <v>15149</v>
      </c>
      <c r="L89" s="507">
        <v>14943.2</v>
      </c>
      <c r="M89" s="507">
        <v>0.21778</v>
      </c>
    </row>
    <row r="90" spans="1:13" s="13" customFormat="1">
      <c r="A90" s="254">
        <v>80</v>
      </c>
      <c r="B90" s="510" t="s">
        <v>319</v>
      </c>
      <c r="C90" s="507">
        <v>290</v>
      </c>
      <c r="D90" s="508">
        <v>290.55</v>
      </c>
      <c r="E90" s="508">
        <v>286.95000000000005</v>
      </c>
      <c r="F90" s="508">
        <v>283.90000000000003</v>
      </c>
      <c r="G90" s="508">
        <v>280.30000000000007</v>
      </c>
      <c r="H90" s="508">
        <v>293.60000000000002</v>
      </c>
      <c r="I90" s="508">
        <v>297.20000000000005</v>
      </c>
      <c r="J90" s="508">
        <v>300.25</v>
      </c>
      <c r="K90" s="507">
        <v>294.14999999999998</v>
      </c>
      <c r="L90" s="507">
        <v>287.5</v>
      </c>
      <c r="M90" s="507">
        <v>2.28295</v>
      </c>
    </row>
    <row r="91" spans="1:13" s="13" customFormat="1">
      <c r="A91" s="254">
        <v>81</v>
      </c>
      <c r="B91" s="510" t="s">
        <v>74</v>
      </c>
      <c r="C91" s="507">
        <v>3480.35</v>
      </c>
      <c r="D91" s="508">
        <v>3469.2833333333333</v>
      </c>
      <c r="E91" s="508">
        <v>3449.5666666666666</v>
      </c>
      <c r="F91" s="508">
        <v>3418.7833333333333</v>
      </c>
      <c r="G91" s="508">
        <v>3399.0666666666666</v>
      </c>
      <c r="H91" s="508">
        <v>3500.0666666666666</v>
      </c>
      <c r="I91" s="508">
        <v>3519.7833333333328</v>
      </c>
      <c r="J91" s="508">
        <v>3550.5666666666666</v>
      </c>
      <c r="K91" s="507">
        <v>3489</v>
      </c>
      <c r="L91" s="507">
        <v>3438.5</v>
      </c>
      <c r="M91" s="507">
        <v>2.7094200000000002</v>
      </c>
    </row>
    <row r="92" spans="1:13" s="13" customFormat="1">
      <c r="A92" s="254">
        <v>82</v>
      </c>
      <c r="B92" s="510" t="s">
        <v>320</v>
      </c>
      <c r="C92" s="507">
        <v>459</v>
      </c>
      <c r="D92" s="508">
        <v>461.16666666666669</v>
      </c>
      <c r="E92" s="508">
        <v>454.83333333333337</v>
      </c>
      <c r="F92" s="508">
        <v>450.66666666666669</v>
      </c>
      <c r="G92" s="508">
        <v>444.33333333333337</v>
      </c>
      <c r="H92" s="508">
        <v>465.33333333333337</v>
      </c>
      <c r="I92" s="508">
        <v>471.66666666666674</v>
      </c>
      <c r="J92" s="508">
        <v>475.83333333333337</v>
      </c>
      <c r="K92" s="507">
        <v>467.5</v>
      </c>
      <c r="L92" s="507">
        <v>457</v>
      </c>
      <c r="M92" s="507">
        <v>0.72040000000000004</v>
      </c>
    </row>
    <row r="93" spans="1:13" s="13" customFormat="1">
      <c r="A93" s="254">
        <v>83</v>
      </c>
      <c r="B93" s="510" t="s">
        <v>321</v>
      </c>
      <c r="C93" s="507">
        <v>254.05</v>
      </c>
      <c r="D93" s="508">
        <v>257.53333333333336</v>
      </c>
      <c r="E93" s="508">
        <v>249.4666666666667</v>
      </c>
      <c r="F93" s="508">
        <v>244.88333333333333</v>
      </c>
      <c r="G93" s="508">
        <v>236.81666666666666</v>
      </c>
      <c r="H93" s="508">
        <v>262.11666666666673</v>
      </c>
      <c r="I93" s="508">
        <v>270.18333333333345</v>
      </c>
      <c r="J93" s="508">
        <v>274.76666666666677</v>
      </c>
      <c r="K93" s="507">
        <v>265.60000000000002</v>
      </c>
      <c r="L93" s="507">
        <v>252.95</v>
      </c>
      <c r="M93" s="507">
        <v>1.5811900000000001</v>
      </c>
    </row>
    <row r="94" spans="1:13" s="13" customFormat="1">
      <c r="A94" s="254">
        <v>84</v>
      </c>
      <c r="B94" s="510" t="s">
        <v>80</v>
      </c>
      <c r="C94" s="507">
        <v>628.95000000000005</v>
      </c>
      <c r="D94" s="508">
        <v>629.81666666666672</v>
      </c>
      <c r="E94" s="508">
        <v>624.13333333333344</v>
      </c>
      <c r="F94" s="508">
        <v>619.31666666666672</v>
      </c>
      <c r="G94" s="508">
        <v>613.63333333333344</v>
      </c>
      <c r="H94" s="508">
        <v>634.63333333333344</v>
      </c>
      <c r="I94" s="508">
        <v>640.31666666666661</v>
      </c>
      <c r="J94" s="508">
        <v>645.13333333333344</v>
      </c>
      <c r="K94" s="507">
        <v>635.5</v>
      </c>
      <c r="L94" s="507">
        <v>625</v>
      </c>
      <c r="M94" s="507">
        <v>2.14961</v>
      </c>
    </row>
    <row r="95" spans="1:13" s="13" customFormat="1">
      <c r="A95" s="254">
        <v>85</v>
      </c>
      <c r="B95" s="510" t="s">
        <v>322</v>
      </c>
      <c r="C95" s="507">
        <v>1919.85</v>
      </c>
      <c r="D95" s="508">
        <v>1919.2833333333335</v>
      </c>
      <c r="E95" s="508">
        <v>1890.5666666666671</v>
      </c>
      <c r="F95" s="508">
        <v>1861.2833333333335</v>
      </c>
      <c r="G95" s="508">
        <v>1832.5666666666671</v>
      </c>
      <c r="H95" s="508">
        <v>1948.5666666666671</v>
      </c>
      <c r="I95" s="508">
        <v>1977.2833333333338</v>
      </c>
      <c r="J95" s="508">
        <v>2006.5666666666671</v>
      </c>
      <c r="K95" s="507">
        <v>1948</v>
      </c>
      <c r="L95" s="507">
        <v>1890</v>
      </c>
      <c r="M95" s="507">
        <v>0.29496</v>
      </c>
    </row>
    <row r="96" spans="1:13" s="13" customFormat="1">
      <c r="A96" s="254">
        <v>86</v>
      </c>
      <c r="B96" s="510" t="s">
        <v>783</v>
      </c>
      <c r="C96" s="507">
        <v>260.85000000000002</v>
      </c>
      <c r="D96" s="508">
        <v>258.84999999999997</v>
      </c>
      <c r="E96" s="508">
        <v>246.99999999999994</v>
      </c>
      <c r="F96" s="508">
        <v>233.14999999999998</v>
      </c>
      <c r="G96" s="508">
        <v>221.29999999999995</v>
      </c>
      <c r="H96" s="508">
        <v>272.69999999999993</v>
      </c>
      <c r="I96" s="508">
        <v>284.54999999999995</v>
      </c>
      <c r="J96" s="508">
        <v>298.39999999999992</v>
      </c>
      <c r="K96" s="507">
        <v>270.7</v>
      </c>
      <c r="L96" s="507">
        <v>245</v>
      </c>
      <c r="M96" s="507">
        <v>7.9290099999999999</v>
      </c>
    </row>
    <row r="97" spans="1:13" s="13" customFormat="1">
      <c r="A97" s="254">
        <v>87</v>
      </c>
      <c r="B97" s="510" t="s">
        <v>75</v>
      </c>
      <c r="C97" s="507">
        <v>448.4</v>
      </c>
      <c r="D97" s="508">
        <v>447.23333333333329</v>
      </c>
      <c r="E97" s="508">
        <v>444.56666666666661</v>
      </c>
      <c r="F97" s="508">
        <v>440.73333333333329</v>
      </c>
      <c r="G97" s="508">
        <v>438.06666666666661</v>
      </c>
      <c r="H97" s="508">
        <v>451.06666666666661</v>
      </c>
      <c r="I97" s="508">
        <v>453.73333333333323</v>
      </c>
      <c r="J97" s="508">
        <v>457.56666666666661</v>
      </c>
      <c r="K97" s="507">
        <v>449.9</v>
      </c>
      <c r="L97" s="507">
        <v>443.4</v>
      </c>
      <c r="M97" s="507">
        <v>11.53308</v>
      </c>
    </row>
    <row r="98" spans="1:13" s="13" customFormat="1">
      <c r="A98" s="254">
        <v>88</v>
      </c>
      <c r="B98" s="510" t="s">
        <v>323</v>
      </c>
      <c r="C98" s="507">
        <v>562.1</v>
      </c>
      <c r="D98" s="508">
        <v>557.33333333333337</v>
      </c>
      <c r="E98" s="508">
        <v>540.81666666666672</v>
      </c>
      <c r="F98" s="508">
        <v>519.5333333333333</v>
      </c>
      <c r="G98" s="508">
        <v>503.01666666666665</v>
      </c>
      <c r="H98" s="508">
        <v>578.61666666666679</v>
      </c>
      <c r="I98" s="508">
        <v>595.13333333333344</v>
      </c>
      <c r="J98" s="508">
        <v>616.41666666666686</v>
      </c>
      <c r="K98" s="507">
        <v>573.85</v>
      </c>
      <c r="L98" s="507">
        <v>536.04999999999995</v>
      </c>
      <c r="M98" s="507">
        <v>33.976770000000002</v>
      </c>
    </row>
    <row r="99" spans="1:13" s="13" customFormat="1">
      <c r="A99" s="254">
        <v>89</v>
      </c>
      <c r="B99" s="510" t="s">
        <v>76</v>
      </c>
      <c r="C99" s="507">
        <v>161.19999999999999</v>
      </c>
      <c r="D99" s="508">
        <v>161.23333333333332</v>
      </c>
      <c r="E99" s="508">
        <v>159.71666666666664</v>
      </c>
      <c r="F99" s="508">
        <v>158.23333333333332</v>
      </c>
      <c r="G99" s="508">
        <v>156.71666666666664</v>
      </c>
      <c r="H99" s="508">
        <v>162.71666666666664</v>
      </c>
      <c r="I99" s="508">
        <v>164.23333333333335</v>
      </c>
      <c r="J99" s="508">
        <v>165.71666666666664</v>
      </c>
      <c r="K99" s="507">
        <v>162.75</v>
      </c>
      <c r="L99" s="507">
        <v>159.75</v>
      </c>
      <c r="M99" s="507">
        <v>98.264290000000003</v>
      </c>
    </row>
    <row r="100" spans="1:13" s="13" customFormat="1">
      <c r="A100" s="254">
        <v>90</v>
      </c>
      <c r="B100" s="510" t="s">
        <v>324</v>
      </c>
      <c r="C100" s="507">
        <v>461.75</v>
      </c>
      <c r="D100" s="508">
        <v>460.2166666666667</v>
      </c>
      <c r="E100" s="508">
        <v>456.53333333333342</v>
      </c>
      <c r="F100" s="508">
        <v>451.31666666666672</v>
      </c>
      <c r="G100" s="508">
        <v>447.63333333333344</v>
      </c>
      <c r="H100" s="508">
        <v>465.43333333333339</v>
      </c>
      <c r="I100" s="508">
        <v>469.11666666666667</v>
      </c>
      <c r="J100" s="508">
        <v>474.33333333333337</v>
      </c>
      <c r="K100" s="507">
        <v>463.9</v>
      </c>
      <c r="L100" s="507">
        <v>455</v>
      </c>
      <c r="M100" s="507">
        <v>0.66098000000000001</v>
      </c>
    </row>
    <row r="101" spans="1:13">
      <c r="A101" s="254">
        <v>91</v>
      </c>
      <c r="B101" s="510" t="s">
        <v>325</v>
      </c>
      <c r="C101" s="507">
        <v>346.35</v>
      </c>
      <c r="D101" s="508">
        <v>348.75</v>
      </c>
      <c r="E101" s="508">
        <v>342.6</v>
      </c>
      <c r="F101" s="508">
        <v>338.85</v>
      </c>
      <c r="G101" s="508">
        <v>332.70000000000005</v>
      </c>
      <c r="H101" s="508">
        <v>352.5</v>
      </c>
      <c r="I101" s="508">
        <v>358.65</v>
      </c>
      <c r="J101" s="508">
        <v>362.4</v>
      </c>
      <c r="K101" s="507">
        <v>354.9</v>
      </c>
      <c r="L101" s="507">
        <v>345</v>
      </c>
      <c r="M101" s="507">
        <v>0.56047000000000002</v>
      </c>
    </row>
    <row r="102" spans="1:13">
      <c r="A102" s="254">
        <v>92</v>
      </c>
      <c r="B102" s="510" t="s">
        <v>326</v>
      </c>
      <c r="C102" s="507">
        <v>494.75</v>
      </c>
      <c r="D102" s="508">
        <v>495.9666666666667</v>
      </c>
      <c r="E102" s="508">
        <v>490.53333333333342</v>
      </c>
      <c r="F102" s="508">
        <v>486.31666666666672</v>
      </c>
      <c r="G102" s="508">
        <v>480.88333333333344</v>
      </c>
      <c r="H102" s="508">
        <v>500.18333333333339</v>
      </c>
      <c r="I102" s="508">
        <v>505.61666666666667</v>
      </c>
      <c r="J102" s="508">
        <v>509.83333333333337</v>
      </c>
      <c r="K102" s="507">
        <v>501.4</v>
      </c>
      <c r="L102" s="507">
        <v>491.75</v>
      </c>
      <c r="M102" s="507">
        <v>0.89080999999999999</v>
      </c>
    </row>
    <row r="103" spans="1:13">
      <c r="A103" s="254">
        <v>93</v>
      </c>
      <c r="B103" s="510" t="s">
        <v>77</v>
      </c>
      <c r="C103" s="507">
        <v>134.5</v>
      </c>
      <c r="D103" s="508">
        <v>134.81666666666666</v>
      </c>
      <c r="E103" s="508">
        <v>133.43333333333334</v>
      </c>
      <c r="F103" s="508">
        <v>132.36666666666667</v>
      </c>
      <c r="G103" s="508">
        <v>130.98333333333335</v>
      </c>
      <c r="H103" s="508">
        <v>135.88333333333333</v>
      </c>
      <c r="I103" s="508">
        <v>137.26666666666665</v>
      </c>
      <c r="J103" s="508">
        <v>138.33333333333331</v>
      </c>
      <c r="K103" s="507">
        <v>136.19999999999999</v>
      </c>
      <c r="L103" s="507">
        <v>133.75</v>
      </c>
      <c r="M103" s="507">
        <v>9.1170500000000008</v>
      </c>
    </row>
    <row r="104" spans="1:13">
      <c r="A104" s="254">
        <v>94</v>
      </c>
      <c r="B104" s="510" t="s">
        <v>327</v>
      </c>
      <c r="C104" s="507">
        <v>1573.3</v>
      </c>
      <c r="D104" s="508">
        <v>1576.1000000000001</v>
      </c>
      <c r="E104" s="508">
        <v>1559.2000000000003</v>
      </c>
      <c r="F104" s="508">
        <v>1545.1000000000001</v>
      </c>
      <c r="G104" s="508">
        <v>1528.2000000000003</v>
      </c>
      <c r="H104" s="508">
        <v>1590.2000000000003</v>
      </c>
      <c r="I104" s="508">
        <v>1607.1000000000004</v>
      </c>
      <c r="J104" s="508">
        <v>1621.2000000000003</v>
      </c>
      <c r="K104" s="507">
        <v>1593</v>
      </c>
      <c r="L104" s="507">
        <v>1562</v>
      </c>
      <c r="M104" s="507">
        <v>0.77417999999999998</v>
      </c>
    </row>
    <row r="105" spans="1:13">
      <c r="A105" s="254">
        <v>95</v>
      </c>
      <c r="B105" s="510" t="s">
        <v>328</v>
      </c>
      <c r="C105" s="507">
        <v>18.7</v>
      </c>
      <c r="D105" s="508">
        <v>18.866666666666664</v>
      </c>
      <c r="E105" s="508">
        <v>18.283333333333328</v>
      </c>
      <c r="F105" s="508">
        <v>17.866666666666664</v>
      </c>
      <c r="G105" s="508">
        <v>17.283333333333328</v>
      </c>
      <c r="H105" s="508">
        <v>19.283333333333328</v>
      </c>
      <c r="I105" s="508">
        <v>19.866666666666664</v>
      </c>
      <c r="J105" s="508">
        <v>20.283333333333328</v>
      </c>
      <c r="K105" s="507">
        <v>19.45</v>
      </c>
      <c r="L105" s="507">
        <v>18.45</v>
      </c>
      <c r="M105" s="507">
        <v>127.76810999999999</v>
      </c>
    </row>
    <row r="106" spans="1:13">
      <c r="A106" s="254">
        <v>96</v>
      </c>
      <c r="B106" s="510" t="s">
        <v>329</v>
      </c>
      <c r="C106" s="507">
        <v>589.85</v>
      </c>
      <c r="D106" s="508">
        <v>591.0333333333333</v>
      </c>
      <c r="E106" s="508">
        <v>584.06666666666661</v>
      </c>
      <c r="F106" s="508">
        <v>578.2833333333333</v>
      </c>
      <c r="G106" s="508">
        <v>571.31666666666661</v>
      </c>
      <c r="H106" s="508">
        <v>596.81666666666661</v>
      </c>
      <c r="I106" s="508">
        <v>603.7833333333333</v>
      </c>
      <c r="J106" s="508">
        <v>609.56666666666661</v>
      </c>
      <c r="K106" s="507">
        <v>598</v>
      </c>
      <c r="L106" s="507">
        <v>585.25</v>
      </c>
      <c r="M106" s="507">
        <v>3.77183</v>
      </c>
    </row>
    <row r="107" spans="1:13">
      <c r="A107" s="254">
        <v>97</v>
      </c>
      <c r="B107" s="510" t="s">
        <v>330</v>
      </c>
      <c r="C107" s="507">
        <v>320.05</v>
      </c>
      <c r="D107" s="508">
        <v>318.71666666666664</v>
      </c>
      <c r="E107" s="508">
        <v>313.43333333333328</v>
      </c>
      <c r="F107" s="508">
        <v>306.81666666666666</v>
      </c>
      <c r="G107" s="508">
        <v>301.5333333333333</v>
      </c>
      <c r="H107" s="508">
        <v>325.33333333333326</v>
      </c>
      <c r="I107" s="508">
        <v>330.61666666666667</v>
      </c>
      <c r="J107" s="508">
        <v>337.23333333333323</v>
      </c>
      <c r="K107" s="507">
        <v>324</v>
      </c>
      <c r="L107" s="507">
        <v>312.10000000000002</v>
      </c>
      <c r="M107" s="507">
        <v>1.4608699999999999</v>
      </c>
    </row>
    <row r="108" spans="1:13">
      <c r="A108" s="254">
        <v>98</v>
      </c>
      <c r="B108" s="510" t="s">
        <v>79</v>
      </c>
      <c r="C108" s="507">
        <v>512.25</v>
      </c>
      <c r="D108" s="508">
        <v>506.23333333333335</v>
      </c>
      <c r="E108" s="508">
        <v>495.4666666666667</v>
      </c>
      <c r="F108" s="508">
        <v>478.68333333333334</v>
      </c>
      <c r="G108" s="508">
        <v>467.91666666666669</v>
      </c>
      <c r="H108" s="508">
        <v>523.01666666666665</v>
      </c>
      <c r="I108" s="508">
        <v>533.7833333333333</v>
      </c>
      <c r="J108" s="508">
        <v>550.56666666666672</v>
      </c>
      <c r="K108" s="507">
        <v>517</v>
      </c>
      <c r="L108" s="507">
        <v>489.45</v>
      </c>
      <c r="M108" s="507">
        <v>5.4853500000000004</v>
      </c>
    </row>
    <row r="109" spans="1:13">
      <c r="A109" s="254">
        <v>99</v>
      </c>
      <c r="B109" s="510" t="s">
        <v>331</v>
      </c>
      <c r="C109" s="507">
        <v>3961.5</v>
      </c>
      <c r="D109" s="508">
        <v>3995.6833333333329</v>
      </c>
      <c r="E109" s="508">
        <v>3910.8666666666659</v>
      </c>
      <c r="F109" s="508">
        <v>3860.2333333333331</v>
      </c>
      <c r="G109" s="508">
        <v>3775.4166666666661</v>
      </c>
      <c r="H109" s="508">
        <v>4046.3166666666657</v>
      </c>
      <c r="I109" s="508">
        <v>4131.1333333333323</v>
      </c>
      <c r="J109" s="508">
        <v>4181.7666666666655</v>
      </c>
      <c r="K109" s="507">
        <v>4080.5</v>
      </c>
      <c r="L109" s="507">
        <v>3945.05</v>
      </c>
      <c r="M109" s="507">
        <v>7.3669999999999999E-2</v>
      </c>
    </row>
    <row r="110" spans="1:13">
      <c r="A110" s="254">
        <v>100</v>
      </c>
      <c r="B110" s="510" t="s">
        <v>332</v>
      </c>
      <c r="C110" s="507">
        <v>176.7</v>
      </c>
      <c r="D110" s="508">
        <v>178.03333333333333</v>
      </c>
      <c r="E110" s="508">
        <v>173.66666666666666</v>
      </c>
      <c r="F110" s="508">
        <v>170.63333333333333</v>
      </c>
      <c r="G110" s="508">
        <v>166.26666666666665</v>
      </c>
      <c r="H110" s="508">
        <v>181.06666666666666</v>
      </c>
      <c r="I110" s="508">
        <v>185.43333333333334</v>
      </c>
      <c r="J110" s="508">
        <v>188.46666666666667</v>
      </c>
      <c r="K110" s="507">
        <v>182.4</v>
      </c>
      <c r="L110" s="507">
        <v>175</v>
      </c>
      <c r="M110" s="507">
        <v>2.0285600000000001</v>
      </c>
    </row>
    <row r="111" spans="1:13">
      <c r="A111" s="254">
        <v>101</v>
      </c>
      <c r="B111" s="510" t="s">
        <v>333</v>
      </c>
      <c r="C111" s="507">
        <v>234.55</v>
      </c>
      <c r="D111" s="508">
        <v>235.76666666666665</v>
      </c>
      <c r="E111" s="508">
        <v>232.83333333333331</v>
      </c>
      <c r="F111" s="508">
        <v>231.11666666666667</v>
      </c>
      <c r="G111" s="508">
        <v>228.18333333333334</v>
      </c>
      <c r="H111" s="508">
        <v>237.48333333333329</v>
      </c>
      <c r="I111" s="508">
        <v>240.41666666666663</v>
      </c>
      <c r="J111" s="508">
        <v>242.13333333333327</v>
      </c>
      <c r="K111" s="507">
        <v>238.7</v>
      </c>
      <c r="L111" s="507">
        <v>234.05</v>
      </c>
      <c r="M111" s="507">
        <v>15.85092</v>
      </c>
    </row>
    <row r="112" spans="1:13">
      <c r="A112" s="254">
        <v>102</v>
      </c>
      <c r="B112" s="510" t="s">
        <v>334</v>
      </c>
      <c r="C112" s="507">
        <v>114.3</v>
      </c>
      <c r="D112" s="508">
        <v>115.05</v>
      </c>
      <c r="E112" s="508">
        <v>112.64999999999999</v>
      </c>
      <c r="F112" s="508">
        <v>111</v>
      </c>
      <c r="G112" s="508">
        <v>108.6</v>
      </c>
      <c r="H112" s="508">
        <v>116.69999999999999</v>
      </c>
      <c r="I112" s="508">
        <v>119.1</v>
      </c>
      <c r="J112" s="508">
        <v>120.74999999999999</v>
      </c>
      <c r="K112" s="507">
        <v>117.45</v>
      </c>
      <c r="L112" s="507">
        <v>113.4</v>
      </c>
      <c r="M112" s="507">
        <v>8.0854999999999997</v>
      </c>
    </row>
    <row r="113" spans="1:13">
      <c r="A113" s="254">
        <v>103</v>
      </c>
      <c r="B113" s="510" t="s">
        <v>335</v>
      </c>
      <c r="C113" s="507">
        <v>591.5</v>
      </c>
      <c r="D113" s="508">
        <v>595.7166666666667</v>
      </c>
      <c r="E113" s="508">
        <v>581.43333333333339</v>
      </c>
      <c r="F113" s="508">
        <v>571.36666666666667</v>
      </c>
      <c r="G113" s="508">
        <v>557.08333333333337</v>
      </c>
      <c r="H113" s="508">
        <v>605.78333333333342</v>
      </c>
      <c r="I113" s="508">
        <v>620.06666666666672</v>
      </c>
      <c r="J113" s="508">
        <v>630.13333333333344</v>
      </c>
      <c r="K113" s="507">
        <v>610</v>
      </c>
      <c r="L113" s="507">
        <v>585.65</v>
      </c>
      <c r="M113" s="507">
        <v>0.71731999999999996</v>
      </c>
    </row>
    <row r="114" spans="1:13">
      <c r="A114" s="254">
        <v>104</v>
      </c>
      <c r="B114" s="510" t="s">
        <v>81</v>
      </c>
      <c r="C114" s="507">
        <v>539.4</v>
      </c>
      <c r="D114" s="508">
        <v>542.08333333333326</v>
      </c>
      <c r="E114" s="508">
        <v>527.36666666666656</v>
      </c>
      <c r="F114" s="508">
        <v>515.33333333333326</v>
      </c>
      <c r="G114" s="508">
        <v>500.61666666666656</v>
      </c>
      <c r="H114" s="508">
        <v>554.11666666666656</v>
      </c>
      <c r="I114" s="508">
        <v>568.83333333333326</v>
      </c>
      <c r="J114" s="508">
        <v>580.86666666666656</v>
      </c>
      <c r="K114" s="507">
        <v>556.79999999999995</v>
      </c>
      <c r="L114" s="507">
        <v>530.04999999999995</v>
      </c>
      <c r="M114" s="507">
        <v>50.355809999999998</v>
      </c>
    </row>
    <row r="115" spans="1:13">
      <c r="A115" s="254">
        <v>105</v>
      </c>
      <c r="B115" s="510" t="s">
        <v>82</v>
      </c>
      <c r="C115" s="507">
        <v>812.4</v>
      </c>
      <c r="D115" s="508">
        <v>809.38333333333333</v>
      </c>
      <c r="E115" s="508">
        <v>804.01666666666665</v>
      </c>
      <c r="F115" s="508">
        <v>795.63333333333333</v>
      </c>
      <c r="G115" s="508">
        <v>790.26666666666665</v>
      </c>
      <c r="H115" s="508">
        <v>817.76666666666665</v>
      </c>
      <c r="I115" s="508">
        <v>823.13333333333321</v>
      </c>
      <c r="J115" s="508">
        <v>831.51666666666665</v>
      </c>
      <c r="K115" s="507">
        <v>814.75</v>
      </c>
      <c r="L115" s="507">
        <v>801</v>
      </c>
      <c r="M115" s="507">
        <v>25.125730000000001</v>
      </c>
    </row>
    <row r="116" spans="1:13">
      <c r="A116" s="254">
        <v>106</v>
      </c>
      <c r="B116" s="510" t="s">
        <v>231</v>
      </c>
      <c r="C116" s="507">
        <v>172.4</v>
      </c>
      <c r="D116" s="508">
        <v>171.65</v>
      </c>
      <c r="E116" s="508">
        <v>168.75</v>
      </c>
      <c r="F116" s="508">
        <v>165.1</v>
      </c>
      <c r="G116" s="508">
        <v>162.19999999999999</v>
      </c>
      <c r="H116" s="508">
        <v>175.3</v>
      </c>
      <c r="I116" s="508">
        <v>178.20000000000005</v>
      </c>
      <c r="J116" s="508">
        <v>181.85000000000002</v>
      </c>
      <c r="K116" s="507">
        <v>174.55</v>
      </c>
      <c r="L116" s="507">
        <v>168</v>
      </c>
      <c r="M116" s="507">
        <v>31.340029999999999</v>
      </c>
    </row>
    <row r="117" spans="1:13">
      <c r="A117" s="254">
        <v>107</v>
      </c>
      <c r="B117" s="510" t="s">
        <v>83</v>
      </c>
      <c r="C117" s="507">
        <v>150.94999999999999</v>
      </c>
      <c r="D117" s="508">
        <v>151.20000000000002</v>
      </c>
      <c r="E117" s="508">
        <v>149.15000000000003</v>
      </c>
      <c r="F117" s="508">
        <v>147.35000000000002</v>
      </c>
      <c r="G117" s="508">
        <v>145.30000000000004</v>
      </c>
      <c r="H117" s="508">
        <v>153.00000000000003</v>
      </c>
      <c r="I117" s="508">
        <v>155.05000000000004</v>
      </c>
      <c r="J117" s="508">
        <v>156.85000000000002</v>
      </c>
      <c r="K117" s="507">
        <v>153.25</v>
      </c>
      <c r="L117" s="507">
        <v>149.4</v>
      </c>
      <c r="M117" s="507">
        <v>107.88943</v>
      </c>
    </row>
    <row r="118" spans="1:13">
      <c r="A118" s="254">
        <v>108</v>
      </c>
      <c r="B118" s="510" t="s">
        <v>336</v>
      </c>
      <c r="C118" s="507">
        <v>381.65</v>
      </c>
      <c r="D118" s="508">
        <v>383.31666666666666</v>
      </c>
      <c r="E118" s="508">
        <v>378.33333333333331</v>
      </c>
      <c r="F118" s="508">
        <v>375.01666666666665</v>
      </c>
      <c r="G118" s="508">
        <v>370.0333333333333</v>
      </c>
      <c r="H118" s="508">
        <v>386.63333333333333</v>
      </c>
      <c r="I118" s="508">
        <v>391.61666666666667</v>
      </c>
      <c r="J118" s="508">
        <v>394.93333333333334</v>
      </c>
      <c r="K118" s="507">
        <v>388.3</v>
      </c>
      <c r="L118" s="507">
        <v>380</v>
      </c>
      <c r="M118" s="507">
        <v>2.4545599999999999</v>
      </c>
    </row>
    <row r="119" spans="1:13">
      <c r="A119" s="254">
        <v>109</v>
      </c>
      <c r="B119" s="510" t="s">
        <v>823</v>
      </c>
      <c r="C119" s="507">
        <v>2734</v>
      </c>
      <c r="D119" s="508">
        <v>2703.6666666666665</v>
      </c>
      <c r="E119" s="508">
        <v>2650.333333333333</v>
      </c>
      <c r="F119" s="508">
        <v>2566.6666666666665</v>
      </c>
      <c r="G119" s="508">
        <v>2513.333333333333</v>
      </c>
      <c r="H119" s="508">
        <v>2787.333333333333</v>
      </c>
      <c r="I119" s="508">
        <v>2840.6666666666661</v>
      </c>
      <c r="J119" s="508">
        <v>2924.333333333333</v>
      </c>
      <c r="K119" s="507">
        <v>2757</v>
      </c>
      <c r="L119" s="507">
        <v>2620</v>
      </c>
      <c r="M119" s="507">
        <v>11.93338</v>
      </c>
    </row>
    <row r="120" spans="1:13">
      <c r="A120" s="254">
        <v>110</v>
      </c>
      <c r="B120" s="510" t="s">
        <v>84</v>
      </c>
      <c r="C120" s="507">
        <v>1647.55</v>
      </c>
      <c r="D120" s="508">
        <v>1640.8500000000001</v>
      </c>
      <c r="E120" s="508">
        <v>1631.7000000000003</v>
      </c>
      <c r="F120" s="508">
        <v>1615.8500000000001</v>
      </c>
      <c r="G120" s="508">
        <v>1606.7000000000003</v>
      </c>
      <c r="H120" s="508">
        <v>1656.7000000000003</v>
      </c>
      <c r="I120" s="508">
        <v>1665.8500000000004</v>
      </c>
      <c r="J120" s="508">
        <v>1681.7000000000003</v>
      </c>
      <c r="K120" s="507">
        <v>1650</v>
      </c>
      <c r="L120" s="507">
        <v>1625</v>
      </c>
      <c r="M120" s="507">
        <v>4.1877800000000001</v>
      </c>
    </row>
    <row r="121" spans="1:13">
      <c r="A121" s="254">
        <v>111</v>
      </c>
      <c r="B121" s="510" t="s">
        <v>85</v>
      </c>
      <c r="C121" s="507">
        <v>573.65</v>
      </c>
      <c r="D121" s="508">
        <v>578.34999999999991</v>
      </c>
      <c r="E121" s="508">
        <v>562.89999999999986</v>
      </c>
      <c r="F121" s="508">
        <v>552.15</v>
      </c>
      <c r="G121" s="508">
        <v>536.69999999999993</v>
      </c>
      <c r="H121" s="508">
        <v>589.0999999999998</v>
      </c>
      <c r="I121" s="508">
        <v>604.54999999999984</v>
      </c>
      <c r="J121" s="508">
        <v>615.29999999999973</v>
      </c>
      <c r="K121" s="507">
        <v>593.79999999999995</v>
      </c>
      <c r="L121" s="507">
        <v>567.6</v>
      </c>
      <c r="M121" s="507">
        <v>25.96632</v>
      </c>
    </row>
    <row r="122" spans="1:13">
      <c r="A122" s="254">
        <v>112</v>
      </c>
      <c r="B122" s="510" t="s">
        <v>232</v>
      </c>
      <c r="C122" s="507">
        <v>773.55</v>
      </c>
      <c r="D122" s="508">
        <v>774.15</v>
      </c>
      <c r="E122" s="508">
        <v>767.4</v>
      </c>
      <c r="F122" s="508">
        <v>761.25</v>
      </c>
      <c r="G122" s="508">
        <v>754.5</v>
      </c>
      <c r="H122" s="508">
        <v>780.3</v>
      </c>
      <c r="I122" s="508">
        <v>787.05</v>
      </c>
      <c r="J122" s="508">
        <v>793.19999999999993</v>
      </c>
      <c r="K122" s="507">
        <v>780.9</v>
      </c>
      <c r="L122" s="507">
        <v>768</v>
      </c>
      <c r="M122" s="507">
        <v>3.8788800000000001</v>
      </c>
    </row>
    <row r="123" spans="1:13">
      <c r="A123" s="254">
        <v>113</v>
      </c>
      <c r="B123" s="510" t="s">
        <v>337</v>
      </c>
      <c r="C123" s="507">
        <v>699.45</v>
      </c>
      <c r="D123" s="508">
        <v>704.61666666666679</v>
      </c>
      <c r="E123" s="508">
        <v>691.78333333333353</v>
      </c>
      <c r="F123" s="508">
        <v>684.11666666666679</v>
      </c>
      <c r="G123" s="508">
        <v>671.28333333333353</v>
      </c>
      <c r="H123" s="508">
        <v>712.28333333333353</v>
      </c>
      <c r="I123" s="508">
        <v>725.11666666666679</v>
      </c>
      <c r="J123" s="508">
        <v>732.78333333333353</v>
      </c>
      <c r="K123" s="507">
        <v>717.45</v>
      </c>
      <c r="L123" s="507">
        <v>696.95</v>
      </c>
      <c r="M123" s="507">
        <v>1.19171</v>
      </c>
    </row>
    <row r="124" spans="1:13">
      <c r="A124" s="254">
        <v>114</v>
      </c>
      <c r="B124" s="510" t="s">
        <v>233</v>
      </c>
      <c r="C124" s="507">
        <v>419.5</v>
      </c>
      <c r="D124" s="508">
        <v>415.7</v>
      </c>
      <c r="E124" s="508">
        <v>410.4</v>
      </c>
      <c r="F124" s="508">
        <v>401.3</v>
      </c>
      <c r="G124" s="508">
        <v>396</v>
      </c>
      <c r="H124" s="508">
        <v>424.79999999999995</v>
      </c>
      <c r="I124" s="508">
        <v>430.1</v>
      </c>
      <c r="J124" s="508">
        <v>439.19999999999993</v>
      </c>
      <c r="K124" s="507">
        <v>421</v>
      </c>
      <c r="L124" s="507">
        <v>406.6</v>
      </c>
      <c r="M124" s="507">
        <v>8.3946400000000008</v>
      </c>
    </row>
    <row r="125" spans="1:13">
      <c r="A125" s="254">
        <v>115</v>
      </c>
      <c r="B125" s="510" t="s">
        <v>86</v>
      </c>
      <c r="C125" s="507">
        <v>879.35</v>
      </c>
      <c r="D125" s="508">
        <v>874.06666666666661</v>
      </c>
      <c r="E125" s="508">
        <v>865.73333333333323</v>
      </c>
      <c r="F125" s="508">
        <v>852.11666666666667</v>
      </c>
      <c r="G125" s="508">
        <v>843.7833333333333</v>
      </c>
      <c r="H125" s="508">
        <v>887.68333333333317</v>
      </c>
      <c r="I125" s="508">
        <v>896.01666666666665</v>
      </c>
      <c r="J125" s="508">
        <v>909.6333333333331</v>
      </c>
      <c r="K125" s="507">
        <v>882.4</v>
      </c>
      <c r="L125" s="507">
        <v>860.45</v>
      </c>
      <c r="M125" s="507">
        <v>11.380750000000001</v>
      </c>
    </row>
    <row r="126" spans="1:13">
      <c r="A126" s="254">
        <v>116</v>
      </c>
      <c r="B126" s="510" t="s">
        <v>338</v>
      </c>
      <c r="C126" s="507">
        <v>657.6</v>
      </c>
      <c r="D126" s="508">
        <v>658.21666666666658</v>
      </c>
      <c r="E126" s="508">
        <v>646.43333333333317</v>
      </c>
      <c r="F126" s="508">
        <v>635.26666666666654</v>
      </c>
      <c r="G126" s="508">
        <v>623.48333333333312</v>
      </c>
      <c r="H126" s="508">
        <v>669.38333333333321</v>
      </c>
      <c r="I126" s="508">
        <v>681.16666666666674</v>
      </c>
      <c r="J126" s="508">
        <v>692.33333333333326</v>
      </c>
      <c r="K126" s="507">
        <v>670</v>
      </c>
      <c r="L126" s="507">
        <v>647.04999999999995</v>
      </c>
      <c r="M126" s="507">
        <v>5.4046500000000002</v>
      </c>
    </row>
    <row r="127" spans="1:13">
      <c r="A127" s="254">
        <v>117</v>
      </c>
      <c r="B127" s="510" t="s">
        <v>339</v>
      </c>
      <c r="C127" s="507">
        <v>98.05</v>
      </c>
      <c r="D127" s="508">
        <v>98.566666666666663</v>
      </c>
      <c r="E127" s="508">
        <v>96.48333333333332</v>
      </c>
      <c r="F127" s="508">
        <v>94.916666666666657</v>
      </c>
      <c r="G127" s="508">
        <v>92.833333333333314</v>
      </c>
      <c r="H127" s="508">
        <v>100.13333333333333</v>
      </c>
      <c r="I127" s="508">
        <v>102.21666666666667</v>
      </c>
      <c r="J127" s="508">
        <v>103.78333333333333</v>
      </c>
      <c r="K127" s="507">
        <v>100.65</v>
      </c>
      <c r="L127" s="507">
        <v>97</v>
      </c>
      <c r="M127" s="507">
        <v>1.4113100000000001</v>
      </c>
    </row>
    <row r="128" spans="1:13">
      <c r="A128" s="254">
        <v>118</v>
      </c>
      <c r="B128" s="510" t="s">
        <v>340</v>
      </c>
      <c r="C128" s="507">
        <v>114.8</v>
      </c>
      <c r="D128" s="508">
        <v>115.63333333333333</v>
      </c>
      <c r="E128" s="508">
        <v>113.66666666666666</v>
      </c>
      <c r="F128" s="508">
        <v>112.53333333333333</v>
      </c>
      <c r="G128" s="508">
        <v>110.56666666666666</v>
      </c>
      <c r="H128" s="508">
        <v>116.76666666666665</v>
      </c>
      <c r="I128" s="508">
        <v>118.73333333333332</v>
      </c>
      <c r="J128" s="508">
        <v>119.86666666666665</v>
      </c>
      <c r="K128" s="507">
        <v>117.6</v>
      </c>
      <c r="L128" s="507">
        <v>114.5</v>
      </c>
      <c r="M128" s="507">
        <v>11.18197</v>
      </c>
    </row>
    <row r="129" spans="1:13">
      <c r="A129" s="254">
        <v>119</v>
      </c>
      <c r="B129" s="510" t="s">
        <v>341</v>
      </c>
      <c r="C129" s="507">
        <v>539.20000000000005</v>
      </c>
      <c r="D129" s="508">
        <v>541.1</v>
      </c>
      <c r="E129" s="508">
        <v>530.15000000000009</v>
      </c>
      <c r="F129" s="508">
        <v>521.1</v>
      </c>
      <c r="G129" s="508">
        <v>510.15000000000009</v>
      </c>
      <c r="H129" s="508">
        <v>550.15000000000009</v>
      </c>
      <c r="I129" s="508">
        <v>561.10000000000014</v>
      </c>
      <c r="J129" s="508">
        <v>570.15000000000009</v>
      </c>
      <c r="K129" s="507">
        <v>552.04999999999995</v>
      </c>
      <c r="L129" s="507">
        <v>532.04999999999995</v>
      </c>
      <c r="M129" s="507">
        <v>0.76534000000000002</v>
      </c>
    </row>
    <row r="130" spans="1:13">
      <c r="A130" s="254">
        <v>120</v>
      </c>
      <c r="B130" s="510" t="s">
        <v>92</v>
      </c>
      <c r="C130" s="507">
        <v>314.25</v>
      </c>
      <c r="D130" s="508">
        <v>314.05</v>
      </c>
      <c r="E130" s="508">
        <v>311.70000000000005</v>
      </c>
      <c r="F130" s="508">
        <v>309.15000000000003</v>
      </c>
      <c r="G130" s="508">
        <v>306.80000000000007</v>
      </c>
      <c r="H130" s="508">
        <v>316.60000000000002</v>
      </c>
      <c r="I130" s="508">
        <v>318.95000000000005</v>
      </c>
      <c r="J130" s="508">
        <v>321.5</v>
      </c>
      <c r="K130" s="507">
        <v>316.39999999999998</v>
      </c>
      <c r="L130" s="507">
        <v>311.5</v>
      </c>
      <c r="M130" s="507">
        <v>48.10951</v>
      </c>
    </row>
    <row r="131" spans="1:13">
      <c r="A131" s="254">
        <v>121</v>
      </c>
      <c r="B131" s="510" t="s">
        <v>87</v>
      </c>
      <c r="C131" s="507">
        <v>531.15</v>
      </c>
      <c r="D131" s="508">
        <v>530.23333333333323</v>
      </c>
      <c r="E131" s="508">
        <v>526.06666666666649</v>
      </c>
      <c r="F131" s="508">
        <v>520.98333333333323</v>
      </c>
      <c r="G131" s="508">
        <v>516.81666666666649</v>
      </c>
      <c r="H131" s="508">
        <v>535.31666666666649</v>
      </c>
      <c r="I131" s="508">
        <v>539.48333333333323</v>
      </c>
      <c r="J131" s="508">
        <v>544.56666666666649</v>
      </c>
      <c r="K131" s="507">
        <v>534.4</v>
      </c>
      <c r="L131" s="507">
        <v>525.15</v>
      </c>
      <c r="M131" s="507">
        <v>21.581569999999999</v>
      </c>
    </row>
    <row r="132" spans="1:13">
      <c r="A132" s="254">
        <v>122</v>
      </c>
      <c r="B132" s="510" t="s">
        <v>234</v>
      </c>
      <c r="C132" s="507">
        <v>1470.3</v>
      </c>
      <c r="D132" s="508">
        <v>1466.1500000000003</v>
      </c>
      <c r="E132" s="508">
        <v>1457.0500000000006</v>
      </c>
      <c r="F132" s="508">
        <v>1443.8000000000004</v>
      </c>
      <c r="G132" s="508">
        <v>1434.7000000000007</v>
      </c>
      <c r="H132" s="508">
        <v>1479.4000000000005</v>
      </c>
      <c r="I132" s="508">
        <v>1488.5000000000005</v>
      </c>
      <c r="J132" s="508">
        <v>1501.7500000000005</v>
      </c>
      <c r="K132" s="507">
        <v>1475.25</v>
      </c>
      <c r="L132" s="507">
        <v>1452.9</v>
      </c>
      <c r="M132" s="507">
        <v>0.54717000000000005</v>
      </c>
    </row>
    <row r="133" spans="1:13">
      <c r="A133" s="254">
        <v>123</v>
      </c>
      <c r="B133" s="510" t="s">
        <v>342</v>
      </c>
      <c r="C133" s="507">
        <v>1599.3</v>
      </c>
      <c r="D133" s="508">
        <v>1576.5</v>
      </c>
      <c r="E133" s="508">
        <v>1547.8</v>
      </c>
      <c r="F133" s="508">
        <v>1496.3</v>
      </c>
      <c r="G133" s="508">
        <v>1467.6</v>
      </c>
      <c r="H133" s="508">
        <v>1628</v>
      </c>
      <c r="I133" s="508">
        <v>1656.6999999999998</v>
      </c>
      <c r="J133" s="508">
        <v>1708.2</v>
      </c>
      <c r="K133" s="507">
        <v>1605.2</v>
      </c>
      <c r="L133" s="507">
        <v>1525</v>
      </c>
      <c r="M133" s="507">
        <v>11.70778</v>
      </c>
    </row>
    <row r="134" spans="1:13">
      <c r="A134" s="254">
        <v>124</v>
      </c>
      <c r="B134" s="510" t="s">
        <v>343</v>
      </c>
      <c r="C134" s="507">
        <v>173.4</v>
      </c>
      <c r="D134" s="508">
        <v>171.04999999999998</v>
      </c>
      <c r="E134" s="508">
        <v>167.59999999999997</v>
      </c>
      <c r="F134" s="508">
        <v>161.79999999999998</v>
      </c>
      <c r="G134" s="508">
        <v>158.34999999999997</v>
      </c>
      <c r="H134" s="508">
        <v>176.84999999999997</v>
      </c>
      <c r="I134" s="508">
        <v>180.29999999999995</v>
      </c>
      <c r="J134" s="508">
        <v>186.09999999999997</v>
      </c>
      <c r="K134" s="507">
        <v>174.5</v>
      </c>
      <c r="L134" s="507">
        <v>165.25</v>
      </c>
      <c r="M134" s="507">
        <v>30.511939999999999</v>
      </c>
    </row>
    <row r="135" spans="1:13">
      <c r="A135" s="254">
        <v>125</v>
      </c>
      <c r="B135" s="510" t="s">
        <v>834</v>
      </c>
      <c r="C135" s="507">
        <v>294.35000000000002</v>
      </c>
      <c r="D135" s="508">
        <v>296</v>
      </c>
      <c r="E135" s="508">
        <v>286.39999999999998</v>
      </c>
      <c r="F135" s="508">
        <v>278.45</v>
      </c>
      <c r="G135" s="508">
        <v>268.84999999999997</v>
      </c>
      <c r="H135" s="508">
        <v>303.95</v>
      </c>
      <c r="I135" s="508">
        <v>313.55</v>
      </c>
      <c r="J135" s="508">
        <v>321.5</v>
      </c>
      <c r="K135" s="507">
        <v>305.60000000000002</v>
      </c>
      <c r="L135" s="507">
        <v>288.05</v>
      </c>
      <c r="M135" s="507">
        <v>24.481020000000001</v>
      </c>
    </row>
    <row r="136" spans="1:13">
      <c r="A136" s="254">
        <v>126</v>
      </c>
      <c r="B136" s="510" t="s">
        <v>740</v>
      </c>
      <c r="C136" s="507">
        <v>720.95</v>
      </c>
      <c r="D136" s="508">
        <v>720.45000000000016</v>
      </c>
      <c r="E136" s="508">
        <v>713.70000000000027</v>
      </c>
      <c r="F136" s="508">
        <v>706.45000000000016</v>
      </c>
      <c r="G136" s="508">
        <v>699.70000000000027</v>
      </c>
      <c r="H136" s="508">
        <v>727.70000000000027</v>
      </c>
      <c r="I136" s="508">
        <v>734.45</v>
      </c>
      <c r="J136" s="508">
        <v>741.70000000000027</v>
      </c>
      <c r="K136" s="507">
        <v>727.2</v>
      </c>
      <c r="L136" s="507">
        <v>713.2</v>
      </c>
      <c r="M136" s="507">
        <v>0.49109999999999998</v>
      </c>
    </row>
    <row r="137" spans="1:13">
      <c r="A137" s="254">
        <v>127</v>
      </c>
      <c r="B137" s="510" t="s">
        <v>345</v>
      </c>
      <c r="C137" s="507">
        <v>645.65</v>
      </c>
      <c r="D137" s="508">
        <v>647.91666666666663</v>
      </c>
      <c r="E137" s="508">
        <v>637.7833333333333</v>
      </c>
      <c r="F137" s="508">
        <v>629.91666666666663</v>
      </c>
      <c r="G137" s="508">
        <v>619.7833333333333</v>
      </c>
      <c r="H137" s="508">
        <v>655.7833333333333</v>
      </c>
      <c r="I137" s="508">
        <v>665.91666666666674</v>
      </c>
      <c r="J137" s="508">
        <v>673.7833333333333</v>
      </c>
      <c r="K137" s="507">
        <v>658.05</v>
      </c>
      <c r="L137" s="507">
        <v>640.04999999999995</v>
      </c>
      <c r="M137" s="507">
        <v>1.5368200000000001</v>
      </c>
    </row>
    <row r="138" spans="1:13">
      <c r="A138" s="254">
        <v>128</v>
      </c>
      <c r="B138" s="510" t="s">
        <v>89</v>
      </c>
      <c r="C138" s="507">
        <v>11.25</v>
      </c>
      <c r="D138" s="508">
        <v>11.333333333333334</v>
      </c>
      <c r="E138" s="508">
        <v>11.166666666666668</v>
      </c>
      <c r="F138" s="508">
        <v>11.083333333333334</v>
      </c>
      <c r="G138" s="508">
        <v>10.916666666666668</v>
      </c>
      <c r="H138" s="508">
        <v>11.416666666666668</v>
      </c>
      <c r="I138" s="508">
        <v>11.583333333333336</v>
      </c>
      <c r="J138" s="508">
        <v>11.666666666666668</v>
      </c>
      <c r="K138" s="507">
        <v>11.5</v>
      </c>
      <c r="L138" s="507">
        <v>11.25</v>
      </c>
      <c r="M138" s="507">
        <v>56.479979999999998</v>
      </c>
    </row>
    <row r="139" spans="1:13">
      <c r="A139" s="254">
        <v>129</v>
      </c>
      <c r="B139" s="510" t="s">
        <v>346</v>
      </c>
      <c r="C139" s="507">
        <v>133.25</v>
      </c>
      <c r="D139" s="508">
        <v>132.13333333333333</v>
      </c>
      <c r="E139" s="508">
        <v>129.11666666666665</v>
      </c>
      <c r="F139" s="508">
        <v>124.98333333333332</v>
      </c>
      <c r="G139" s="508">
        <v>121.96666666666664</v>
      </c>
      <c r="H139" s="508">
        <v>136.26666666666665</v>
      </c>
      <c r="I139" s="508">
        <v>139.2833333333333</v>
      </c>
      <c r="J139" s="508">
        <v>143.41666666666666</v>
      </c>
      <c r="K139" s="507">
        <v>135.15</v>
      </c>
      <c r="L139" s="507">
        <v>128</v>
      </c>
      <c r="M139" s="507">
        <v>7.1861499999999996</v>
      </c>
    </row>
    <row r="140" spans="1:13">
      <c r="A140" s="254">
        <v>130</v>
      </c>
      <c r="B140" s="510" t="s">
        <v>90</v>
      </c>
      <c r="C140" s="507">
        <v>3528.1</v>
      </c>
      <c r="D140" s="508">
        <v>3518.0666666666671</v>
      </c>
      <c r="E140" s="508">
        <v>3492.2833333333342</v>
      </c>
      <c r="F140" s="508">
        <v>3456.4666666666672</v>
      </c>
      <c r="G140" s="508">
        <v>3430.6833333333343</v>
      </c>
      <c r="H140" s="508">
        <v>3553.8833333333341</v>
      </c>
      <c r="I140" s="508">
        <v>3579.666666666667</v>
      </c>
      <c r="J140" s="508">
        <v>3615.483333333334</v>
      </c>
      <c r="K140" s="507">
        <v>3543.85</v>
      </c>
      <c r="L140" s="507">
        <v>3482.25</v>
      </c>
      <c r="M140" s="507">
        <v>4.2179900000000004</v>
      </c>
    </row>
    <row r="141" spans="1:13">
      <c r="A141" s="254">
        <v>131</v>
      </c>
      <c r="B141" s="510" t="s">
        <v>347</v>
      </c>
      <c r="C141" s="507">
        <v>20103.75</v>
      </c>
      <c r="D141" s="508">
        <v>19955.933333333334</v>
      </c>
      <c r="E141" s="508">
        <v>19711.866666666669</v>
      </c>
      <c r="F141" s="508">
        <v>19319.983333333334</v>
      </c>
      <c r="G141" s="508">
        <v>19075.916666666668</v>
      </c>
      <c r="H141" s="508">
        <v>20347.816666666669</v>
      </c>
      <c r="I141" s="508">
        <v>20591.883333333335</v>
      </c>
      <c r="J141" s="508">
        <v>20983.76666666667</v>
      </c>
      <c r="K141" s="507">
        <v>20200</v>
      </c>
      <c r="L141" s="507">
        <v>19564.05</v>
      </c>
      <c r="M141" s="507">
        <v>0.39205000000000001</v>
      </c>
    </row>
    <row r="142" spans="1:13">
      <c r="A142" s="254">
        <v>132</v>
      </c>
      <c r="B142" s="510" t="s">
        <v>348</v>
      </c>
      <c r="C142" s="507">
        <v>2350.15</v>
      </c>
      <c r="D142" s="508">
        <v>2353.4</v>
      </c>
      <c r="E142" s="508">
        <v>2326.8500000000004</v>
      </c>
      <c r="F142" s="508">
        <v>2303.5500000000002</v>
      </c>
      <c r="G142" s="508">
        <v>2277.0000000000005</v>
      </c>
      <c r="H142" s="508">
        <v>2376.7000000000003</v>
      </c>
      <c r="I142" s="508">
        <v>2403.2500000000005</v>
      </c>
      <c r="J142" s="508">
        <v>2426.5500000000002</v>
      </c>
      <c r="K142" s="507">
        <v>2379.9499999999998</v>
      </c>
      <c r="L142" s="507">
        <v>2330.1</v>
      </c>
      <c r="M142" s="507">
        <v>0.66915999999999998</v>
      </c>
    </row>
    <row r="143" spans="1:13">
      <c r="A143" s="254">
        <v>133</v>
      </c>
      <c r="B143" s="510" t="s">
        <v>93</v>
      </c>
      <c r="C143" s="507">
        <v>4500.3999999999996</v>
      </c>
      <c r="D143" s="508">
        <v>4492.0999999999995</v>
      </c>
      <c r="E143" s="508">
        <v>4464.3499999999985</v>
      </c>
      <c r="F143" s="508">
        <v>4428.2999999999993</v>
      </c>
      <c r="G143" s="508">
        <v>4400.5499999999984</v>
      </c>
      <c r="H143" s="508">
        <v>4528.1499999999987</v>
      </c>
      <c r="I143" s="508">
        <v>4555.9000000000005</v>
      </c>
      <c r="J143" s="508">
        <v>4591.9499999999989</v>
      </c>
      <c r="K143" s="507">
        <v>4519.8500000000004</v>
      </c>
      <c r="L143" s="507">
        <v>4456.05</v>
      </c>
      <c r="M143" s="507">
        <v>6.2996100000000004</v>
      </c>
    </row>
    <row r="144" spans="1:13">
      <c r="A144" s="254">
        <v>134</v>
      </c>
      <c r="B144" s="510" t="s">
        <v>349</v>
      </c>
      <c r="C144" s="507">
        <v>361.55</v>
      </c>
      <c r="D144" s="508">
        <v>358.95</v>
      </c>
      <c r="E144" s="508">
        <v>354.65</v>
      </c>
      <c r="F144" s="508">
        <v>347.75</v>
      </c>
      <c r="G144" s="508">
        <v>343.45</v>
      </c>
      <c r="H144" s="508">
        <v>365.84999999999997</v>
      </c>
      <c r="I144" s="508">
        <v>370.15000000000003</v>
      </c>
      <c r="J144" s="508">
        <v>377.04999999999995</v>
      </c>
      <c r="K144" s="507">
        <v>363.25</v>
      </c>
      <c r="L144" s="507">
        <v>352.05</v>
      </c>
      <c r="M144" s="507">
        <v>2.5395300000000001</v>
      </c>
    </row>
    <row r="145" spans="1:13">
      <c r="A145" s="254">
        <v>135</v>
      </c>
      <c r="B145" s="510" t="s">
        <v>350</v>
      </c>
      <c r="C145" s="507">
        <v>107.9</v>
      </c>
      <c r="D145" s="508">
        <v>108.03333333333335</v>
      </c>
      <c r="E145" s="508">
        <v>106.66666666666669</v>
      </c>
      <c r="F145" s="508">
        <v>105.43333333333334</v>
      </c>
      <c r="G145" s="508">
        <v>104.06666666666668</v>
      </c>
      <c r="H145" s="508">
        <v>109.26666666666669</v>
      </c>
      <c r="I145" s="508">
        <v>110.63333333333334</v>
      </c>
      <c r="J145" s="508">
        <v>111.8666666666667</v>
      </c>
      <c r="K145" s="507">
        <v>109.4</v>
      </c>
      <c r="L145" s="507">
        <v>106.8</v>
      </c>
      <c r="M145" s="507">
        <v>3.3403499999999999</v>
      </c>
    </row>
    <row r="146" spans="1:13">
      <c r="A146" s="254">
        <v>136</v>
      </c>
      <c r="B146" s="510" t="s">
        <v>835</v>
      </c>
      <c r="C146" s="507">
        <v>218.9</v>
      </c>
      <c r="D146" s="508">
        <v>219.9</v>
      </c>
      <c r="E146" s="508">
        <v>217</v>
      </c>
      <c r="F146" s="508">
        <v>215.1</v>
      </c>
      <c r="G146" s="508">
        <v>212.2</v>
      </c>
      <c r="H146" s="508">
        <v>221.8</v>
      </c>
      <c r="I146" s="508">
        <v>224.70000000000005</v>
      </c>
      <c r="J146" s="508">
        <v>226.60000000000002</v>
      </c>
      <c r="K146" s="507">
        <v>222.8</v>
      </c>
      <c r="L146" s="507">
        <v>218</v>
      </c>
      <c r="M146" s="507">
        <v>1.78915</v>
      </c>
    </row>
    <row r="147" spans="1:13">
      <c r="A147" s="254">
        <v>137</v>
      </c>
      <c r="B147" s="510" t="s">
        <v>742</v>
      </c>
      <c r="C147" s="507">
        <v>1867.8</v>
      </c>
      <c r="D147" s="508">
        <v>1869.2666666666667</v>
      </c>
      <c r="E147" s="508">
        <v>1854.5333333333333</v>
      </c>
      <c r="F147" s="508">
        <v>1841.2666666666667</v>
      </c>
      <c r="G147" s="508">
        <v>1826.5333333333333</v>
      </c>
      <c r="H147" s="508">
        <v>1882.5333333333333</v>
      </c>
      <c r="I147" s="508">
        <v>1897.2666666666664</v>
      </c>
      <c r="J147" s="508">
        <v>1910.5333333333333</v>
      </c>
      <c r="K147" s="507">
        <v>1884</v>
      </c>
      <c r="L147" s="507">
        <v>1856</v>
      </c>
      <c r="M147" s="507">
        <v>4.1759999999999999E-2</v>
      </c>
    </row>
    <row r="148" spans="1:13">
      <c r="A148" s="254">
        <v>138</v>
      </c>
      <c r="B148" s="510" t="s">
        <v>235</v>
      </c>
      <c r="C148" s="507">
        <v>83.7</v>
      </c>
      <c r="D148" s="508">
        <v>82.033333333333346</v>
      </c>
      <c r="E148" s="508">
        <v>78.666666666666686</v>
      </c>
      <c r="F148" s="508">
        <v>73.63333333333334</v>
      </c>
      <c r="G148" s="508">
        <v>70.26666666666668</v>
      </c>
      <c r="H148" s="508">
        <v>87.066666666666691</v>
      </c>
      <c r="I148" s="508">
        <v>90.433333333333337</v>
      </c>
      <c r="J148" s="508">
        <v>95.466666666666697</v>
      </c>
      <c r="K148" s="507">
        <v>85.4</v>
      </c>
      <c r="L148" s="507">
        <v>77</v>
      </c>
      <c r="M148" s="507">
        <v>119.33408</v>
      </c>
    </row>
    <row r="149" spans="1:13">
      <c r="A149" s="254">
        <v>139</v>
      </c>
      <c r="B149" s="510" t="s">
        <v>94</v>
      </c>
      <c r="C149" s="507">
        <v>2672.3</v>
      </c>
      <c r="D149" s="508">
        <v>2652.7333333333336</v>
      </c>
      <c r="E149" s="508">
        <v>2618.4666666666672</v>
      </c>
      <c r="F149" s="508">
        <v>2564.6333333333337</v>
      </c>
      <c r="G149" s="508">
        <v>2530.3666666666672</v>
      </c>
      <c r="H149" s="508">
        <v>2706.5666666666671</v>
      </c>
      <c r="I149" s="508">
        <v>2740.8333333333335</v>
      </c>
      <c r="J149" s="508">
        <v>2794.666666666667</v>
      </c>
      <c r="K149" s="507">
        <v>2687</v>
      </c>
      <c r="L149" s="507">
        <v>2598.9</v>
      </c>
      <c r="M149" s="507">
        <v>19.774159999999998</v>
      </c>
    </row>
    <row r="150" spans="1:13">
      <c r="A150" s="254">
        <v>140</v>
      </c>
      <c r="B150" s="510" t="s">
        <v>351</v>
      </c>
      <c r="C150" s="507">
        <v>202.1</v>
      </c>
      <c r="D150" s="508">
        <v>202.26666666666665</v>
      </c>
      <c r="E150" s="508">
        <v>197.83333333333331</v>
      </c>
      <c r="F150" s="508">
        <v>193.56666666666666</v>
      </c>
      <c r="G150" s="508">
        <v>189.13333333333333</v>
      </c>
      <c r="H150" s="508">
        <v>206.5333333333333</v>
      </c>
      <c r="I150" s="508">
        <v>210.96666666666664</v>
      </c>
      <c r="J150" s="508">
        <v>215.23333333333329</v>
      </c>
      <c r="K150" s="507">
        <v>206.7</v>
      </c>
      <c r="L150" s="507">
        <v>198</v>
      </c>
      <c r="M150" s="507">
        <v>2.7013500000000001</v>
      </c>
    </row>
    <row r="151" spans="1:13">
      <c r="A151" s="254">
        <v>141</v>
      </c>
      <c r="B151" s="510" t="s">
        <v>236</v>
      </c>
      <c r="C151" s="507">
        <v>482.35</v>
      </c>
      <c r="D151" s="508">
        <v>480.8</v>
      </c>
      <c r="E151" s="508">
        <v>472.6</v>
      </c>
      <c r="F151" s="508">
        <v>462.85</v>
      </c>
      <c r="G151" s="508">
        <v>454.65000000000003</v>
      </c>
      <c r="H151" s="508">
        <v>490.55</v>
      </c>
      <c r="I151" s="508">
        <v>498.74999999999994</v>
      </c>
      <c r="J151" s="508">
        <v>508.5</v>
      </c>
      <c r="K151" s="507">
        <v>489</v>
      </c>
      <c r="L151" s="507">
        <v>471.05</v>
      </c>
      <c r="M151" s="507">
        <v>6.7831999999999999</v>
      </c>
    </row>
    <row r="152" spans="1:13">
      <c r="A152" s="254">
        <v>142</v>
      </c>
      <c r="B152" s="510" t="s">
        <v>237</v>
      </c>
      <c r="C152" s="507">
        <v>1400.55</v>
      </c>
      <c r="D152" s="508">
        <v>1397.6166666666668</v>
      </c>
      <c r="E152" s="508">
        <v>1390.2333333333336</v>
      </c>
      <c r="F152" s="508">
        <v>1379.9166666666667</v>
      </c>
      <c r="G152" s="508">
        <v>1372.5333333333335</v>
      </c>
      <c r="H152" s="508">
        <v>1407.9333333333336</v>
      </c>
      <c r="I152" s="508">
        <v>1415.3166666666668</v>
      </c>
      <c r="J152" s="508">
        <v>1425.6333333333337</v>
      </c>
      <c r="K152" s="507">
        <v>1405</v>
      </c>
      <c r="L152" s="507">
        <v>1387.3</v>
      </c>
      <c r="M152" s="507">
        <v>0.27942</v>
      </c>
    </row>
    <row r="153" spans="1:13">
      <c r="A153" s="254">
        <v>143</v>
      </c>
      <c r="B153" s="510" t="s">
        <v>238</v>
      </c>
      <c r="C153" s="507">
        <v>83.05</v>
      </c>
      <c r="D153" s="508">
        <v>83.666666666666671</v>
      </c>
      <c r="E153" s="508">
        <v>82.13333333333334</v>
      </c>
      <c r="F153" s="508">
        <v>81.216666666666669</v>
      </c>
      <c r="G153" s="508">
        <v>79.683333333333337</v>
      </c>
      <c r="H153" s="508">
        <v>84.583333333333343</v>
      </c>
      <c r="I153" s="508">
        <v>86.116666666666674</v>
      </c>
      <c r="J153" s="508">
        <v>87.033333333333346</v>
      </c>
      <c r="K153" s="507">
        <v>85.2</v>
      </c>
      <c r="L153" s="507">
        <v>82.75</v>
      </c>
      <c r="M153" s="507">
        <v>46.098930000000003</v>
      </c>
    </row>
    <row r="154" spans="1:13">
      <c r="A154" s="254">
        <v>144</v>
      </c>
      <c r="B154" s="510" t="s">
        <v>95</v>
      </c>
      <c r="C154" s="507">
        <v>93.7</v>
      </c>
      <c r="D154" s="508">
        <v>93.033333333333346</v>
      </c>
      <c r="E154" s="508">
        <v>91.666666666666686</v>
      </c>
      <c r="F154" s="508">
        <v>89.63333333333334</v>
      </c>
      <c r="G154" s="508">
        <v>88.26666666666668</v>
      </c>
      <c r="H154" s="508">
        <v>95.066666666666691</v>
      </c>
      <c r="I154" s="508">
        <v>96.433333333333337</v>
      </c>
      <c r="J154" s="508">
        <v>98.466666666666697</v>
      </c>
      <c r="K154" s="507">
        <v>94.4</v>
      </c>
      <c r="L154" s="507">
        <v>91</v>
      </c>
      <c r="M154" s="507">
        <v>17.151499999999999</v>
      </c>
    </row>
    <row r="155" spans="1:13">
      <c r="A155" s="254">
        <v>145</v>
      </c>
      <c r="B155" s="510" t="s">
        <v>352</v>
      </c>
      <c r="C155" s="507">
        <v>589.70000000000005</v>
      </c>
      <c r="D155" s="508">
        <v>586.26666666666677</v>
      </c>
      <c r="E155" s="508">
        <v>580.93333333333351</v>
      </c>
      <c r="F155" s="508">
        <v>572.16666666666674</v>
      </c>
      <c r="G155" s="508">
        <v>566.83333333333348</v>
      </c>
      <c r="H155" s="508">
        <v>595.03333333333353</v>
      </c>
      <c r="I155" s="508">
        <v>600.36666666666679</v>
      </c>
      <c r="J155" s="508">
        <v>609.13333333333355</v>
      </c>
      <c r="K155" s="507">
        <v>591.6</v>
      </c>
      <c r="L155" s="507">
        <v>577.5</v>
      </c>
      <c r="M155" s="507">
        <v>1.5041199999999999</v>
      </c>
    </row>
    <row r="156" spans="1:13">
      <c r="A156" s="254">
        <v>146</v>
      </c>
      <c r="B156" s="510" t="s">
        <v>96</v>
      </c>
      <c r="C156" s="507">
        <v>1365</v>
      </c>
      <c r="D156" s="508">
        <v>1364.6833333333334</v>
      </c>
      <c r="E156" s="508">
        <v>1351.3666666666668</v>
      </c>
      <c r="F156" s="508">
        <v>1337.7333333333333</v>
      </c>
      <c r="G156" s="508">
        <v>1324.4166666666667</v>
      </c>
      <c r="H156" s="508">
        <v>1378.3166666666668</v>
      </c>
      <c r="I156" s="508">
        <v>1391.6333333333334</v>
      </c>
      <c r="J156" s="508">
        <v>1405.2666666666669</v>
      </c>
      <c r="K156" s="507">
        <v>1378</v>
      </c>
      <c r="L156" s="507">
        <v>1351.05</v>
      </c>
      <c r="M156" s="507">
        <v>8.2503600000000006</v>
      </c>
    </row>
    <row r="157" spans="1:13">
      <c r="A157" s="254">
        <v>147</v>
      </c>
      <c r="B157" s="510" t="s">
        <v>97</v>
      </c>
      <c r="C157" s="507">
        <v>202.8</v>
      </c>
      <c r="D157" s="508">
        <v>203.71666666666667</v>
      </c>
      <c r="E157" s="508">
        <v>201.33333333333334</v>
      </c>
      <c r="F157" s="508">
        <v>199.86666666666667</v>
      </c>
      <c r="G157" s="508">
        <v>197.48333333333335</v>
      </c>
      <c r="H157" s="508">
        <v>205.18333333333334</v>
      </c>
      <c r="I157" s="508">
        <v>207.56666666666666</v>
      </c>
      <c r="J157" s="508">
        <v>209.03333333333333</v>
      </c>
      <c r="K157" s="507">
        <v>206.1</v>
      </c>
      <c r="L157" s="507">
        <v>202.25</v>
      </c>
      <c r="M157" s="507">
        <v>32.561019999999999</v>
      </c>
    </row>
    <row r="158" spans="1:13">
      <c r="A158" s="254">
        <v>148</v>
      </c>
      <c r="B158" s="510" t="s">
        <v>354</v>
      </c>
      <c r="C158" s="507">
        <v>290.14999999999998</v>
      </c>
      <c r="D158" s="508">
        <v>291.0333333333333</v>
      </c>
      <c r="E158" s="508">
        <v>288.16666666666663</v>
      </c>
      <c r="F158" s="508">
        <v>286.18333333333334</v>
      </c>
      <c r="G158" s="508">
        <v>283.31666666666666</v>
      </c>
      <c r="H158" s="508">
        <v>293.01666666666659</v>
      </c>
      <c r="I158" s="508">
        <v>295.88333333333327</v>
      </c>
      <c r="J158" s="508">
        <v>297.86666666666656</v>
      </c>
      <c r="K158" s="507">
        <v>293.89999999999998</v>
      </c>
      <c r="L158" s="507">
        <v>289.05</v>
      </c>
      <c r="M158" s="507">
        <v>0.78137000000000001</v>
      </c>
    </row>
    <row r="159" spans="1:13">
      <c r="A159" s="254">
        <v>149</v>
      </c>
      <c r="B159" s="510" t="s">
        <v>98</v>
      </c>
      <c r="C159" s="507">
        <v>86.3</v>
      </c>
      <c r="D159" s="508">
        <v>86.133333333333326</v>
      </c>
      <c r="E159" s="508">
        <v>85.066666666666649</v>
      </c>
      <c r="F159" s="508">
        <v>83.833333333333329</v>
      </c>
      <c r="G159" s="508">
        <v>82.766666666666652</v>
      </c>
      <c r="H159" s="508">
        <v>87.366666666666646</v>
      </c>
      <c r="I159" s="508">
        <v>88.433333333333309</v>
      </c>
      <c r="J159" s="508">
        <v>89.666666666666643</v>
      </c>
      <c r="K159" s="507">
        <v>87.2</v>
      </c>
      <c r="L159" s="507">
        <v>84.9</v>
      </c>
      <c r="M159" s="507">
        <v>174.14100999999999</v>
      </c>
    </row>
    <row r="160" spans="1:13">
      <c r="A160" s="254">
        <v>150</v>
      </c>
      <c r="B160" s="510" t="s">
        <v>355</v>
      </c>
      <c r="C160" s="507">
        <v>2417.25</v>
      </c>
      <c r="D160" s="508">
        <v>2419.0833333333335</v>
      </c>
      <c r="E160" s="508">
        <v>2388.166666666667</v>
      </c>
      <c r="F160" s="508">
        <v>2359.0833333333335</v>
      </c>
      <c r="G160" s="508">
        <v>2328.166666666667</v>
      </c>
      <c r="H160" s="508">
        <v>2448.166666666667</v>
      </c>
      <c r="I160" s="508">
        <v>2479.0833333333339</v>
      </c>
      <c r="J160" s="508">
        <v>2508.166666666667</v>
      </c>
      <c r="K160" s="507">
        <v>2450</v>
      </c>
      <c r="L160" s="507">
        <v>2390</v>
      </c>
      <c r="M160" s="507">
        <v>0.15733</v>
      </c>
    </row>
    <row r="161" spans="1:13">
      <c r="A161" s="254">
        <v>151</v>
      </c>
      <c r="B161" s="510" t="s">
        <v>356</v>
      </c>
      <c r="C161" s="507">
        <v>403.95</v>
      </c>
      <c r="D161" s="508">
        <v>406.08333333333331</v>
      </c>
      <c r="E161" s="508">
        <v>400.31666666666661</v>
      </c>
      <c r="F161" s="508">
        <v>396.68333333333328</v>
      </c>
      <c r="G161" s="508">
        <v>390.91666666666657</v>
      </c>
      <c r="H161" s="508">
        <v>409.71666666666664</v>
      </c>
      <c r="I161" s="508">
        <v>415.48333333333341</v>
      </c>
      <c r="J161" s="508">
        <v>419.11666666666667</v>
      </c>
      <c r="K161" s="507">
        <v>411.85</v>
      </c>
      <c r="L161" s="507">
        <v>402.45</v>
      </c>
      <c r="M161" s="507">
        <v>1.6524000000000001</v>
      </c>
    </row>
    <row r="162" spans="1:13">
      <c r="A162" s="254">
        <v>152</v>
      </c>
      <c r="B162" s="510" t="s">
        <v>357</v>
      </c>
      <c r="C162" s="507">
        <v>650.6</v>
      </c>
      <c r="D162" s="508">
        <v>652.19999999999993</v>
      </c>
      <c r="E162" s="508">
        <v>641.39999999999986</v>
      </c>
      <c r="F162" s="508">
        <v>632.19999999999993</v>
      </c>
      <c r="G162" s="508">
        <v>621.39999999999986</v>
      </c>
      <c r="H162" s="508">
        <v>661.39999999999986</v>
      </c>
      <c r="I162" s="508">
        <v>672.19999999999982</v>
      </c>
      <c r="J162" s="508">
        <v>681.39999999999986</v>
      </c>
      <c r="K162" s="507">
        <v>663</v>
      </c>
      <c r="L162" s="507">
        <v>643</v>
      </c>
      <c r="M162" s="507">
        <v>1.6631499999999999</v>
      </c>
    </row>
    <row r="163" spans="1:13">
      <c r="A163" s="254">
        <v>153</v>
      </c>
      <c r="B163" s="510" t="s">
        <v>358</v>
      </c>
      <c r="C163" s="507">
        <v>103.4</v>
      </c>
      <c r="D163" s="508">
        <v>103.46666666666665</v>
      </c>
      <c r="E163" s="508">
        <v>102.2833333333333</v>
      </c>
      <c r="F163" s="508">
        <v>101.16666666666664</v>
      </c>
      <c r="G163" s="508">
        <v>99.983333333333292</v>
      </c>
      <c r="H163" s="508">
        <v>104.58333333333331</v>
      </c>
      <c r="I163" s="508">
        <v>105.76666666666668</v>
      </c>
      <c r="J163" s="508">
        <v>106.88333333333333</v>
      </c>
      <c r="K163" s="507">
        <v>104.65</v>
      </c>
      <c r="L163" s="507">
        <v>102.35</v>
      </c>
      <c r="M163" s="507">
        <v>24.971219999999999</v>
      </c>
    </row>
    <row r="164" spans="1:13">
      <c r="A164" s="254">
        <v>154</v>
      </c>
      <c r="B164" s="510" t="s">
        <v>359</v>
      </c>
      <c r="C164" s="507">
        <v>179.7</v>
      </c>
      <c r="D164" s="508">
        <v>180.26666666666665</v>
      </c>
      <c r="E164" s="508">
        <v>175.5333333333333</v>
      </c>
      <c r="F164" s="508">
        <v>171.36666666666665</v>
      </c>
      <c r="G164" s="508">
        <v>166.6333333333333</v>
      </c>
      <c r="H164" s="508">
        <v>184.43333333333331</v>
      </c>
      <c r="I164" s="508">
        <v>189.16666666666666</v>
      </c>
      <c r="J164" s="508">
        <v>193.33333333333331</v>
      </c>
      <c r="K164" s="507">
        <v>185</v>
      </c>
      <c r="L164" s="507">
        <v>176.1</v>
      </c>
      <c r="M164" s="507">
        <v>38.566079999999999</v>
      </c>
    </row>
    <row r="165" spans="1:13">
      <c r="A165" s="254">
        <v>155</v>
      </c>
      <c r="B165" s="510" t="s">
        <v>239</v>
      </c>
      <c r="C165" s="507">
        <v>7.9</v>
      </c>
      <c r="D165" s="508">
        <v>7.8833333333333329</v>
      </c>
      <c r="E165" s="508">
        <v>7.6666666666666661</v>
      </c>
      <c r="F165" s="508">
        <v>7.4333333333333336</v>
      </c>
      <c r="G165" s="508">
        <v>7.2166666666666668</v>
      </c>
      <c r="H165" s="508">
        <v>8.1166666666666654</v>
      </c>
      <c r="I165" s="508">
        <v>8.3333333333333321</v>
      </c>
      <c r="J165" s="508">
        <v>8.5666666666666647</v>
      </c>
      <c r="K165" s="507">
        <v>8.1</v>
      </c>
      <c r="L165" s="507">
        <v>7.65</v>
      </c>
      <c r="M165" s="507">
        <v>50.771059999999999</v>
      </c>
    </row>
    <row r="166" spans="1:13">
      <c r="A166" s="254">
        <v>156</v>
      </c>
      <c r="B166" s="510" t="s">
        <v>240</v>
      </c>
      <c r="C166" s="507">
        <v>69</v>
      </c>
      <c r="D166" s="508">
        <v>69.316666666666663</v>
      </c>
      <c r="E166" s="508">
        <v>67.433333333333323</v>
      </c>
      <c r="F166" s="508">
        <v>65.86666666666666</v>
      </c>
      <c r="G166" s="508">
        <v>63.98333333333332</v>
      </c>
      <c r="H166" s="508">
        <v>70.883333333333326</v>
      </c>
      <c r="I166" s="508">
        <v>72.766666666666652</v>
      </c>
      <c r="J166" s="508">
        <v>74.333333333333329</v>
      </c>
      <c r="K166" s="507">
        <v>71.2</v>
      </c>
      <c r="L166" s="507">
        <v>67.75</v>
      </c>
      <c r="M166" s="507">
        <v>36.129820000000002</v>
      </c>
    </row>
    <row r="167" spans="1:13">
      <c r="A167" s="254">
        <v>157</v>
      </c>
      <c r="B167" s="510" t="s">
        <v>99</v>
      </c>
      <c r="C167" s="507">
        <v>147.69999999999999</v>
      </c>
      <c r="D167" s="508">
        <v>148.56666666666669</v>
      </c>
      <c r="E167" s="508">
        <v>146.23333333333338</v>
      </c>
      <c r="F167" s="508">
        <v>144.76666666666668</v>
      </c>
      <c r="G167" s="508">
        <v>142.43333333333337</v>
      </c>
      <c r="H167" s="508">
        <v>150.03333333333339</v>
      </c>
      <c r="I167" s="508">
        <v>152.3666666666667</v>
      </c>
      <c r="J167" s="508">
        <v>153.8333333333334</v>
      </c>
      <c r="K167" s="507">
        <v>150.9</v>
      </c>
      <c r="L167" s="507">
        <v>147.1</v>
      </c>
      <c r="M167" s="507">
        <v>213.45116999999999</v>
      </c>
    </row>
    <row r="168" spans="1:13">
      <c r="A168" s="254">
        <v>158</v>
      </c>
      <c r="B168" s="510" t="s">
        <v>360</v>
      </c>
      <c r="C168" s="507">
        <v>288.10000000000002</v>
      </c>
      <c r="D168" s="508">
        <v>289.83333333333331</v>
      </c>
      <c r="E168" s="508">
        <v>284.66666666666663</v>
      </c>
      <c r="F168" s="508">
        <v>281.23333333333329</v>
      </c>
      <c r="G168" s="508">
        <v>276.06666666666661</v>
      </c>
      <c r="H168" s="508">
        <v>293.26666666666665</v>
      </c>
      <c r="I168" s="508">
        <v>298.43333333333328</v>
      </c>
      <c r="J168" s="508">
        <v>301.86666666666667</v>
      </c>
      <c r="K168" s="507">
        <v>295</v>
      </c>
      <c r="L168" s="507">
        <v>286.39999999999998</v>
      </c>
      <c r="M168" s="507">
        <v>0.86758000000000002</v>
      </c>
    </row>
    <row r="169" spans="1:13">
      <c r="A169" s="254">
        <v>159</v>
      </c>
      <c r="B169" s="510" t="s">
        <v>361</v>
      </c>
      <c r="C169" s="507">
        <v>242.15</v>
      </c>
      <c r="D169" s="508">
        <v>242.29999999999998</v>
      </c>
      <c r="E169" s="508">
        <v>235.24999999999997</v>
      </c>
      <c r="F169" s="508">
        <v>228.35</v>
      </c>
      <c r="G169" s="508">
        <v>221.29999999999998</v>
      </c>
      <c r="H169" s="508">
        <v>249.19999999999996</v>
      </c>
      <c r="I169" s="508">
        <v>256.25</v>
      </c>
      <c r="J169" s="508">
        <v>263.14999999999998</v>
      </c>
      <c r="K169" s="507">
        <v>249.35</v>
      </c>
      <c r="L169" s="507">
        <v>235.4</v>
      </c>
      <c r="M169" s="507">
        <v>5.52684</v>
      </c>
    </row>
    <row r="170" spans="1:13">
      <c r="A170" s="254">
        <v>160</v>
      </c>
      <c r="B170" s="510" t="s">
        <v>744</v>
      </c>
      <c r="C170" s="507">
        <v>4397.6000000000004</v>
      </c>
      <c r="D170" s="508">
        <v>4387.8666666666668</v>
      </c>
      <c r="E170" s="508">
        <v>4331.7333333333336</v>
      </c>
      <c r="F170" s="508">
        <v>4265.8666666666668</v>
      </c>
      <c r="G170" s="508">
        <v>4209.7333333333336</v>
      </c>
      <c r="H170" s="508">
        <v>4453.7333333333336</v>
      </c>
      <c r="I170" s="508">
        <v>4509.8666666666668</v>
      </c>
      <c r="J170" s="508">
        <v>4575.7333333333336</v>
      </c>
      <c r="K170" s="507">
        <v>4444</v>
      </c>
      <c r="L170" s="507">
        <v>4322</v>
      </c>
      <c r="M170" s="507">
        <v>0.44723000000000002</v>
      </c>
    </row>
    <row r="171" spans="1:13">
      <c r="A171" s="254">
        <v>161</v>
      </c>
      <c r="B171" s="510" t="s">
        <v>102</v>
      </c>
      <c r="C171" s="507">
        <v>27.9</v>
      </c>
      <c r="D171" s="508">
        <v>27.866666666666664</v>
      </c>
      <c r="E171" s="508">
        <v>27.383333333333326</v>
      </c>
      <c r="F171" s="508">
        <v>26.866666666666664</v>
      </c>
      <c r="G171" s="508">
        <v>26.383333333333326</v>
      </c>
      <c r="H171" s="508">
        <v>28.383333333333326</v>
      </c>
      <c r="I171" s="508">
        <v>28.866666666666667</v>
      </c>
      <c r="J171" s="508">
        <v>29.383333333333326</v>
      </c>
      <c r="K171" s="507">
        <v>28.35</v>
      </c>
      <c r="L171" s="507">
        <v>27.35</v>
      </c>
      <c r="M171" s="507">
        <v>127.91934000000001</v>
      </c>
    </row>
    <row r="172" spans="1:13">
      <c r="A172" s="254">
        <v>162</v>
      </c>
      <c r="B172" s="510" t="s">
        <v>362</v>
      </c>
      <c r="C172" s="507">
        <v>2356.85</v>
      </c>
      <c r="D172" s="508">
        <v>2358.7833333333333</v>
      </c>
      <c r="E172" s="508">
        <v>2318.0666666666666</v>
      </c>
      <c r="F172" s="508">
        <v>2279.2833333333333</v>
      </c>
      <c r="G172" s="508">
        <v>2238.5666666666666</v>
      </c>
      <c r="H172" s="508">
        <v>2397.5666666666666</v>
      </c>
      <c r="I172" s="508">
        <v>2438.2833333333328</v>
      </c>
      <c r="J172" s="508">
        <v>2477.0666666666666</v>
      </c>
      <c r="K172" s="507">
        <v>2399.5</v>
      </c>
      <c r="L172" s="507">
        <v>2320</v>
      </c>
      <c r="M172" s="507">
        <v>0.23796</v>
      </c>
    </row>
    <row r="173" spans="1:13">
      <c r="A173" s="254">
        <v>163</v>
      </c>
      <c r="B173" s="510" t="s">
        <v>745</v>
      </c>
      <c r="C173" s="507">
        <v>205.35</v>
      </c>
      <c r="D173" s="508">
        <v>205.41666666666666</v>
      </c>
      <c r="E173" s="508">
        <v>203.0333333333333</v>
      </c>
      <c r="F173" s="508">
        <v>200.71666666666664</v>
      </c>
      <c r="G173" s="508">
        <v>198.33333333333329</v>
      </c>
      <c r="H173" s="508">
        <v>207.73333333333332</v>
      </c>
      <c r="I173" s="508">
        <v>210.1166666666667</v>
      </c>
      <c r="J173" s="508">
        <v>212.43333333333334</v>
      </c>
      <c r="K173" s="507">
        <v>207.8</v>
      </c>
      <c r="L173" s="507">
        <v>203.1</v>
      </c>
      <c r="M173" s="507">
        <v>1.2774399999999999</v>
      </c>
    </row>
    <row r="174" spans="1:13">
      <c r="A174" s="254">
        <v>164</v>
      </c>
      <c r="B174" s="510" t="s">
        <v>363</v>
      </c>
      <c r="C174" s="507">
        <v>2572.4499999999998</v>
      </c>
      <c r="D174" s="508">
        <v>2579.9</v>
      </c>
      <c r="E174" s="508">
        <v>2542.6000000000004</v>
      </c>
      <c r="F174" s="508">
        <v>2512.7500000000005</v>
      </c>
      <c r="G174" s="508">
        <v>2475.4500000000007</v>
      </c>
      <c r="H174" s="508">
        <v>2609.75</v>
      </c>
      <c r="I174" s="508">
        <v>2647.05</v>
      </c>
      <c r="J174" s="508">
        <v>2676.8999999999996</v>
      </c>
      <c r="K174" s="507">
        <v>2617.1999999999998</v>
      </c>
      <c r="L174" s="507">
        <v>2550.0500000000002</v>
      </c>
      <c r="M174" s="507">
        <v>0.32332</v>
      </c>
    </row>
    <row r="175" spans="1:13">
      <c r="A175" s="254">
        <v>165</v>
      </c>
      <c r="B175" s="510" t="s">
        <v>241</v>
      </c>
      <c r="C175" s="507">
        <v>200.65</v>
      </c>
      <c r="D175" s="508">
        <v>201.4</v>
      </c>
      <c r="E175" s="508">
        <v>198.95000000000002</v>
      </c>
      <c r="F175" s="508">
        <v>197.25</v>
      </c>
      <c r="G175" s="508">
        <v>194.8</v>
      </c>
      <c r="H175" s="508">
        <v>203.10000000000002</v>
      </c>
      <c r="I175" s="508">
        <v>205.55</v>
      </c>
      <c r="J175" s="508">
        <v>207.25000000000003</v>
      </c>
      <c r="K175" s="507">
        <v>203.85</v>
      </c>
      <c r="L175" s="507">
        <v>199.7</v>
      </c>
      <c r="M175" s="507">
        <v>6.7901600000000002</v>
      </c>
    </row>
    <row r="176" spans="1:13">
      <c r="A176" s="254">
        <v>166</v>
      </c>
      <c r="B176" s="510" t="s">
        <v>364</v>
      </c>
      <c r="C176" s="507">
        <v>5610.2</v>
      </c>
      <c r="D176" s="508">
        <v>5603.4000000000005</v>
      </c>
      <c r="E176" s="508">
        <v>5586.8500000000013</v>
      </c>
      <c r="F176" s="508">
        <v>5563.5000000000009</v>
      </c>
      <c r="G176" s="508">
        <v>5546.9500000000016</v>
      </c>
      <c r="H176" s="508">
        <v>5626.7500000000009</v>
      </c>
      <c r="I176" s="508">
        <v>5643.3</v>
      </c>
      <c r="J176" s="508">
        <v>5666.6500000000005</v>
      </c>
      <c r="K176" s="507">
        <v>5619.95</v>
      </c>
      <c r="L176" s="507">
        <v>5580.05</v>
      </c>
      <c r="M176" s="507">
        <v>3.4709999999999998E-2</v>
      </c>
    </row>
    <row r="177" spans="1:13">
      <c r="A177" s="254">
        <v>167</v>
      </c>
      <c r="B177" s="510" t="s">
        <v>365</v>
      </c>
      <c r="C177" s="507">
        <v>1471.9</v>
      </c>
      <c r="D177" s="508">
        <v>1485.2833333333335</v>
      </c>
      <c r="E177" s="508">
        <v>1450.616666666667</v>
      </c>
      <c r="F177" s="508">
        <v>1429.3333333333335</v>
      </c>
      <c r="G177" s="508">
        <v>1394.666666666667</v>
      </c>
      <c r="H177" s="508">
        <v>1506.5666666666671</v>
      </c>
      <c r="I177" s="508">
        <v>1541.2333333333336</v>
      </c>
      <c r="J177" s="508">
        <v>1562.5166666666671</v>
      </c>
      <c r="K177" s="507">
        <v>1519.95</v>
      </c>
      <c r="L177" s="507">
        <v>1464</v>
      </c>
      <c r="M177" s="507">
        <v>0.55952000000000002</v>
      </c>
    </row>
    <row r="178" spans="1:13">
      <c r="A178" s="254">
        <v>168</v>
      </c>
      <c r="B178" s="510" t="s">
        <v>100</v>
      </c>
      <c r="C178" s="507">
        <v>486.5</v>
      </c>
      <c r="D178" s="508">
        <v>484.7</v>
      </c>
      <c r="E178" s="508">
        <v>477.9</v>
      </c>
      <c r="F178" s="508">
        <v>469.3</v>
      </c>
      <c r="G178" s="508">
        <v>462.5</v>
      </c>
      <c r="H178" s="508">
        <v>493.29999999999995</v>
      </c>
      <c r="I178" s="508">
        <v>500.1</v>
      </c>
      <c r="J178" s="508">
        <v>508.69999999999993</v>
      </c>
      <c r="K178" s="507">
        <v>491.5</v>
      </c>
      <c r="L178" s="507">
        <v>476.1</v>
      </c>
      <c r="M178" s="507">
        <v>20.617809999999999</v>
      </c>
    </row>
    <row r="179" spans="1:13">
      <c r="A179" s="254">
        <v>169</v>
      </c>
      <c r="B179" s="510" t="s">
        <v>366</v>
      </c>
      <c r="C179" s="507">
        <v>903.4</v>
      </c>
      <c r="D179" s="508">
        <v>902.55000000000007</v>
      </c>
      <c r="E179" s="508">
        <v>898.85000000000014</v>
      </c>
      <c r="F179" s="508">
        <v>894.30000000000007</v>
      </c>
      <c r="G179" s="508">
        <v>890.60000000000014</v>
      </c>
      <c r="H179" s="508">
        <v>907.10000000000014</v>
      </c>
      <c r="I179" s="508">
        <v>910.80000000000018</v>
      </c>
      <c r="J179" s="508">
        <v>915.35000000000014</v>
      </c>
      <c r="K179" s="507">
        <v>906.25</v>
      </c>
      <c r="L179" s="507">
        <v>898</v>
      </c>
      <c r="M179" s="507">
        <v>0.30747999999999998</v>
      </c>
    </row>
    <row r="180" spans="1:13">
      <c r="A180" s="254">
        <v>170</v>
      </c>
      <c r="B180" s="510" t="s">
        <v>242</v>
      </c>
      <c r="C180" s="507">
        <v>491</v>
      </c>
      <c r="D180" s="508">
        <v>490.61666666666662</v>
      </c>
      <c r="E180" s="508">
        <v>488.23333333333323</v>
      </c>
      <c r="F180" s="508">
        <v>485.46666666666664</v>
      </c>
      <c r="G180" s="508">
        <v>483.08333333333326</v>
      </c>
      <c r="H180" s="508">
        <v>493.38333333333321</v>
      </c>
      <c r="I180" s="508">
        <v>495.76666666666654</v>
      </c>
      <c r="J180" s="508">
        <v>498.53333333333319</v>
      </c>
      <c r="K180" s="507">
        <v>493</v>
      </c>
      <c r="L180" s="507">
        <v>487.85</v>
      </c>
      <c r="M180" s="507">
        <v>0.72365000000000002</v>
      </c>
    </row>
    <row r="181" spans="1:13">
      <c r="A181" s="254">
        <v>171</v>
      </c>
      <c r="B181" s="510" t="s">
        <v>103</v>
      </c>
      <c r="C181" s="507">
        <v>694.3</v>
      </c>
      <c r="D181" s="508">
        <v>689.6</v>
      </c>
      <c r="E181" s="508">
        <v>683.2</v>
      </c>
      <c r="F181" s="508">
        <v>672.1</v>
      </c>
      <c r="G181" s="508">
        <v>665.7</v>
      </c>
      <c r="H181" s="508">
        <v>700.7</v>
      </c>
      <c r="I181" s="508">
        <v>707.09999999999991</v>
      </c>
      <c r="J181" s="508">
        <v>718.2</v>
      </c>
      <c r="K181" s="507">
        <v>696</v>
      </c>
      <c r="L181" s="507">
        <v>678.5</v>
      </c>
      <c r="M181" s="507">
        <v>10.13808</v>
      </c>
    </row>
    <row r="182" spans="1:13">
      <c r="A182" s="254">
        <v>172</v>
      </c>
      <c r="B182" s="510" t="s">
        <v>243</v>
      </c>
      <c r="C182" s="507">
        <v>493.25</v>
      </c>
      <c r="D182" s="508">
        <v>491.41666666666669</v>
      </c>
      <c r="E182" s="508">
        <v>474.88333333333338</v>
      </c>
      <c r="F182" s="508">
        <v>456.51666666666671</v>
      </c>
      <c r="G182" s="508">
        <v>439.98333333333341</v>
      </c>
      <c r="H182" s="508">
        <v>509.78333333333336</v>
      </c>
      <c r="I182" s="508">
        <v>526.31666666666661</v>
      </c>
      <c r="J182" s="508">
        <v>544.68333333333339</v>
      </c>
      <c r="K182" s="507">
        <v>507.95</v>
      </c>
      <c r="L182" s="507">
        <v>473.05</v>
      </c>
      <c r="M182" s="507">
        <v>18.28595</v>
      </c>
    </row>
    <row r="183" spans="1:13">
      <c r="A183" s="254">
        <v>173</v>
      </c>
      <c r="B183" s="510" t="s">
        <v>244</v>
      </c>
      <c r="C183" s="507">
        <v>1463.35</v>
      </c>
      <c r="D183" s="508">
        <v>1480.2166666666665</v>
      </c>
      <c r="E183" s="508">
        <v>1435.5333333333328</v>
      </c>
      <c r="F183" s="508">
        <v>1407.7166666666665</v>
      </c>
      <c r="G183" s="508">
        <v>1363.0333333333328</v>
      </c>
      <c r="H183" s="508">
        <v>1508.0333333333328</v>
      </c>
      <c r="I183" s="508">
        <v>1552.7166666666667</v>
      </c>
      <c r="J183" s="508">
        <v>1580.5333333333328</v>
      </c>
      <c r="K183" s="507">
        <v>1524.9</v>
      </c>
      <c r="L183" s="507">
        <v>1452.4</v>
      </c>
      <c r="M183" s="507">
        <v>13.537319999999999</v>
      </c>
    </row>
    <row r="184" spans="1:13">
      <c r="A184" s="254">
        <v>174</v>
      </c>
      <c r="B184" s="510" t="s">
        <v>367</v>
      </c>
      <c r="C184" s="507">
        <v>350.35</v>
      </c>
      <c r="D184" s="508">
        <v>348.26666666666665</v>
      </c>
      <c r="E184" s="508">
        <v>343.58333333333331</v>
      </c>
      <c r="F184" s="508">
        <v>336.81666666666666</v>
      </c>
      <c r="G184" s="508">
        <v>332.13333333333333</v>
      </c>
      <c r="H184" s="508">
        <v>355.0333333333333</v>
      </c>
      <c r="I184" s="508">
        <v>359.7166666666667</v>
      </c>
      <c r="J184" s="508">
        <v>366.48333333333329</v>
      </c>
      <c r="K184" s="507">
        <v>352.95</v>
      </c>
      <c r="L184" s="507">
        <v>341.5</v>
      </c>
      <c r="M184" s="507">
        <v>26.556989999999999</v>
      </c>
    </row>
    <row r="185" spans="1:13">
      <c r="A185" s="254">
        <v>175</v>
      </c>
      <c r="B185" s="510" t="s">
        <v>245</v>
      </c>
      <c r="C185" s="507">
        <v>511.45</v>
      </c>
      <c r="D185" s="508">
        <v>500.13333333333327</v>
      </c>
      <c r="E185" s="508">
        <v>481.61666666666656</v>
      </c>
      <c r="F185" s="508">
        <v>451.7833333333333</v>
      </c>
      <c r="G185" s="508">
        <v>433.26666666666659</v>
      </c>
      <c r="H185" s="508">
        <v>529.96666666666647</v>
      </c>
      <c r="I185" s="508">
        <v>548.48333333333335</v>
      </c>
      <c r="J185" s="508">
        <v>578.31666666666649</v>
      </c>
      <c r="K185" s="507">
        <v>518.65</v>
      </c>
      <c r="L185" s="507">
        <v>470.3</v>
      </c>
      <c r="M185" s="507">
        <v>60.173200000000001</v>
      </c>
    </row>
    <row r="186" spans="1:13">
      <c r="A186" s="254">
        <v>176</v>
      </c>
      <c r="B186" s="510" t="s">
        <v>104</v>
      </c>
      <c r="C186" s="507">
        <v>1385.05</v>
      </c>
      <c r="D186" s="508">
        <v>1378.1333333333332</v>
      </c>
      <c r="E186" s="508">
        <v>1366.9166666666665</v>
      </c>
      <c r="F186" s="508">
        <v>1348.7833333333333</v>
      </c>
      <c r="G186" s="508">
        <v>1337.5666666666666</v>
      </c>
      <c r="H186" s="508">
        <v>1396.2666666666664</v>
      </c>
      <c r="I186" s="508">
        <v>1407.4833333333331</v>
      </c>
      <c r="J186" s="508">
        <v>1425.6166666666663</v>
      </c>
      <c r="K186" s="507">
        <v>1389.35</v>
      </c>
      <c r="L186" s="507">
        <v>1360</v>
      </c>
      <c r="M186" s="507">
        <v>10.85941</v>
      </c>
    </row>
    <row r="187" spans="1:13">
      <c r="A187" s="254">
        <v>177</v>
      </c>
      <c r="B187" s="510" t="s">
        <v>368</v>
      </c>
      <c r="C187" s="507">
        <v>315.89999999999998</v>
      </c>
      <c r="D187" s="508">
        <v>317.2</v>
      </c>
      <c r="E187" s="508">
        <v>309.39999999999998</v>
      </c>
      <c r="F187" s="508">
        <v>302.89999999999998</v>
      </c>
      <c r="G187" s="508">
        <v>295.09999999999997</v>
      </c>
      <c r="H187" s="508">
        <v>323.7</v>
      </c>
      <c r="I187" s="508">
        <v>331.50000000000006</v>
      </c>
      <c r="J187" s="508">
        <v>338</v>
      </c>
      <c r="K187" s="507">
        <v>325</v>
      </c>
      <c r="L187" s="507">
        <v>310.7</v>
      </c>
      <c r="M187" s="507">
        <v>2.4353400000000001</v>
      </c>
    </row>
    <row r="188" spans="1:13">
      <c r="A188" s="254">
        <v>178</v>
      </c>
      <c r="B188" s="510" t="s">
        <v>369</v>
      </c>
      <c r="C188" s="507">
        <v>149</v>
      </c>
      <c r="D188" s="508">
        <v>150.21666666666667</v>
      </c>
      <c r="E188" s="508">
        <v>146.43333333333334</v>
      </c>
      <c r="F188" s="508">
        <v>143.86666666666667</v>
      </c>
      <c r="G188" s="508">
        <v>140.08333333333334</v>
      </c>
      <c r="H188" s="508">
        <v>152.78333333333333</v>
      </c>
      <c r="I188" s="508">
        <v>156.56666666666669</v>
      </c>
      <c r="J188" s="508">
        <v>159.13333333333333</v>
      </c>
      <c r="K188" s="507">
        <v>154</v>
      </c>
      <c r="L188" s="507">
        <v>147.65</v>
      </c>
      <c r="M188" s="507">
        <v>13.444929999999999</v>
      </c>
    </row>
    <row r="189" spans="1:13">
      <c r="A189" s="254">
        <v>179</v>
      </c>
      <c r="B189" s="510" t="s">
        <v>370</v>
      </c>
      <c r="C189" s="507">
        <v>934.05</v>
      </c>
      <c r="D189" s="508">
        <v>936.73333333333323</v>
      </c>
      <c r="E189" s="508">
        <v>919.51666666666642</v>
      </c>
      <c r="F189" s="508">
        <v>904.98333333333323</v>
      </c>
      <c r="G189" s="508">
        <v>887.76666666666642</v>
      </c>
      <c r="H189" s="508">
        <v>951.26666666666642</v>
      </c>
      <c r="I189" s="508">
        <v>968.48333333333335</v>
      </c>
      <c r="J189" s="508">
        <v>983.01666666666642</v>
      </c>
      <c r="K189" s="507">
        <v>953.95</v>
      </c>
      <c r="L189" s="507">
        <v>922.2</v>
      </c>
      <c r="M189" s="507">
        <v>1.9698100000000001</v>
      </c>
    </row>
    <row r="190" spans="1:13">
      <c r="A190" s="254">
        <v>180</v>
      </c>
      <c r="B190" s="510" t="s">
        <v>371</v>
      </c>
      <c r="C190" s="507">
        <v>352.5</v>
      </c>
      <c r="D190" s="508">
        <v>352.75</v>
      </c>
      <c r="E190" s="508">
        <v>346.7</v>
      </c>
      <c r="F190" s="508">
        <v>340.9</v>
      </c>
      <c r="G190" s="508">
        <v>334.84999999999997</v>
      </c>
      <c r="H190" s="508">
        <v>358.55</v>
      </c>
      <c r="I190" s="508">
        <v>364.59999999999997</v>
      </c>
      <c r="J190" s="508">
        <v>370.40000000000003</v>
      </c>
      <c r="K190" s="507">
        <v>358.8</v>
      </c>
      <c r="L190" s="507">
        <v>346.95</v>
      </c>
      <c r="M190" s="507">
        <v>2.1271300000000002</v>
      </c>
    </row>
    <row r="191" spans="1:13">
      <c r="A191" s="254">
        <v>181</v>
      </c>
      <c r="B191" s="510" t="s">
        <v>743</v>
      </c>
      <c r="C191" s="507">
        <v>135.6</v>
      </c>
      <c r="D191" s="508">
        <v>137.33333333333334</v>
      </c>
      <c r="E191" s="508">
        <v>133.26666666666668</v>
      </c>
      <c r="F191" s="508">
        <v>130.93333333333334</v>
      </c>
      <c r="G191" s="508">
        <v>126.86666666666667</v>
      </c>
      <c r="H191" s="508">
        <v>139.66666666666669</v>
      </c>
      <c r="I191" s="508">
        <v>143.73333333333335</v>
      </c>
      <c r="J191" s="508">
        <v>146.06666666666669</v>
      </c>
      <c r="K191" s="507">
        <v>141.4</v>
      </c>
      <c r="L191" s="507">
        <v>135</v>
      </c>
      <c r="M191" s="507">
        <v>2.2933599999999998</v>
      </c>
    </row>
    <row r="192" spans="1:13">
      <c r="A192" s="254">
        <v>182</v>
      </c>
      <c r="B192" s="510" t="s">
        <v>773</v>
      </c>
      <c r="C192" s="507">
        <v>592.1</v>
      </c>
      <c r="D192" s="508">
        <v>595.66666666666663</v>
      </c>
      <c r="E192" s="508">
        <v>583.43333333333328</v>
      </c>
      <c r="F192" s="508">
        <v>574.76666666666665</v>
      </c>
      <c r="G192" s="508">
        <v>562.5333333333333</v>
      </c>
      <c r="H192" s="508">
        <v>604.33333333333326</v>
      </c>
      <c r="I192" s="508">
        <v>616.56666666666661</v>
      </c>
      <c r="J192" s="508">
        <v>625.23333333333323</v>
      </c>
      <c r="K192" s="507">
        <v>607.9</v>
      </c>
      <c r="L192" s="507">
        <v>587</v>
      </c>
      <c r="M192" s="507">
        <v>0.33038000000000001</v>
      </c>
    </row>
    <row r="193" spans="1:13">
      <c r="A193" s="254">
        <v>183</v>
      </c>
      <c r="B193" s="510" t="s">
        <v>372</v>
      </c>
      <c r="C193" s="507">
        <v>534.65</v>
      </c>
      <c r="D193" s="508">
        <v>536.68333333333339</v>
      </c>
      <c r="E193" s="508">
        <v>529.36666666666679</v>
      </c>
      <c r="F193" s="508">
        <v>524.08333333333337</v>
      </c>
      <c r="G193" s="508">
        <v>516.76666666666677</v>
      </c>
      <c r="H193" s="508">
        <v>541.96666666666681</v>
      </c>
      <c r="I193" s="508">
        <v>549.28333333333342</v>
      </c>
      <c r="J193" s="508">
        <v>554.56666666666683</v>
      </c>
      <c r="K193" s="507">
        <v>544</v>
      </c>
      <c r="L193" s="507">
        <v>531.4</v>
      </c>
      <c r="M193" s="507">
        <v>5.2299499999999997</v>
      </c>
    </row>
    <row r="194" spans="1:13">
      <c r="A194" s="254">
        <v>184</v>
      </c>
      <c r="B194" s="510" t="s">
        <v>373</v>
      </c>
      <c r="C194" s="507">
        <v>61.85</v>
      </c>
      <c r="D194" s="508">
        <v>62.066666666666663</v>
      </c>
      <c r="E194" s="508">
        <v>59.533333333333331</v>
      </c>
      <c r="F194" s="508">
        <v>57.216666666666669</v>
      </c>
      <c r="G194" s="508">
        <v>54.683333333333337</v>
      </c>
      <c r="H194" s="508">
        <v>64.383333333333326</v>
      </c>
      <c r="I194" s="508">
        <v>66.916666666666657</v>
      </c>
      <c r="J194" s="508">
        <v>69.23333333333332</v>
      </c>
      <c r="K194" s="507">
        <v>64.599999999999994</v>
      </c>
      <c r="L194" s="507">
        <v>59.75</v>
      </c>
      <c r="M194" s="507">
        <v>52.499650000000003</v>
      </c>
    </row>
    <row r="195" spans="1:13">
      <c r="A195" s="254">
        <v>185</v>
      </c>
      <c r="B195" s="510" t="s">
        <v>374</v>
      </c>
      <c r="C195" s="507">
        <v>309.8</v>
      </c>
      <c r="D195" s="508">
        <v>312.08333333333331</v>
      </c>
      <c r="E195" s="508">
        <v>306.36666666666662</v>
      </c>
      <c r="F195" s="508">
        <v>302.93333333333328</v>
      </c>
      <c r="G195" s="508">
        <v>297.21666666666658</v>
      </c>
      <c r="H195" s="508">
        <v>315.51666666666665</v>
      </c>
      <c r="I195" s="508">
        <v>321.23333333333335</v>
      </c>
      <c r="J195" s="508">
        <v>324.66666666666669</v>
      </c>
      <c r="K195" s="507">
        <v>317.8</v>
      </c>
      <c r="L195" s="507">
        <v>308.64999999999998</v>
      </c>
      <c r="M195" s="507">
        <v>9.7294499999999999</v>
      </c>
    </row>
    <row r="196" spans="1:13">
      <c r="A196" s="254">
        <v>186</v>
      </c>
      <c r="B196" s="510" t="s">
        <v>375</v>
      </c>
      <c r="C196" s="507">
        <v>103.95</v>
      </c>
      <c r="D196" s="508">
        <v>104.06666666666666</v>
      </c>
      <c r="E196" s="508">
        <v>102.43333333333332</v>
      </c>
      <c r="F196" s="508">
        <v>100.91666666666666</v>
      </c>
      <c r="G196" s="508">
        <v>99.283333333333317</v>
      </c>
      <c r="H196" s="508">
        <v>105.58333333333333</v>
      </c>
      <c r="I196" s="508">
        <v>107.21666666666665</v>
      </c>
      <c r="J196" s="508">
        <v>108.73333333333333</v>
      </c>
      <c r="K196" s="507">
        <v>105.7</v>
      </c>
      <c r="L196" s="507">
        <v>102.55</v>
      </c>
      <c r="M196" s="507">
        <v>3.1808100000000001</v>
      </c>
    </row>
    <row r="197" spans="1:13">
      <c r="A197" s="254">
        <v>187</v>
      </c>
      <c r="B197" s="510" t="s">
        <v>376</v>
      </c>
      <c r="C197" s="507">
        <v>98.2</v>
      </c>
      <c r="D197" s="508">
        <v>97.516666666666666</v>
      </c>
      <c r="E197" s="508">
        <v>94.333333333333329</v>
      </c>
      <c r="F197" s="508">
        <v>90.466666666666669</v>
      </c>
      <c r="G197" s="508">
        <v>87.283333333333331</v>
      </c>
      <c r="H197" s="508">
        <v>101.38333333333333</v>
      </c>
      <c r="I197" s="508">
        <v>104.56666666666666</v>
      </c>
      <c r="J197" s="508">
        <v>108.43333333333332</v>
      </c>
      <c r="K197" s="507">
        <v>100.7</v>
      </c>
      <c r="L197" s="507">
        <v>93.65</v>
      </c>
      <c r="M197" s="507">
        <v>78.574489999999997</v>
      </c>
    </row>
    <row r="198" spans="1:13">
      <c r="A198" s="254">
        <v>188</v>
      </c>
      <c r="B198" s="510" t="s">
        <v>246</v>
      </c>
      <c r="C198" s="507">
        <v>271.2</v>
      </c>
      <c r="D198" s="508">
        <v>274.18333333333334</v>
      </c>
      <c r="E198" s="508">
        <v>266.81666666666666</v>
      </c>
      <c r="F198" s="508">
        <v>262.43333333333334</v>
      </c>
      <c r="G198" s="508">
        <v>255.06666666666666</v>
      </c>
      <c r="H198" s="508">
        <v>278.56666666666666</v>
      </c>
      <c r="I198" s="508">
        <v>285.93333333333334</v>
      </c>
      <c r="J198" s="508">
        <v>290.31666666666666</v>
      </c>
      <c r="K198" s="507">
        <v>281.55</v>
      </c>
      <c r="L198" s="507">
        <v>269.8</v>
      </c>
      <c r="M198" s="507">
        <v>7.5488499999999998</v>
      </c>
    </row>
    <row r="199" spans="1:13">
      <c r="A199" s="254">
        <v>189</v>
      </c>
      <c r="B199" s="510" t="s">
        <v>377</v>
      </c>
      <c r="C199" s="507">
        <v>742.9</v>
      </c>
      <c r="D199" s="508">
        <v>744.19999999999993</v>
      </c>
      <c r="E199" s="508">
        <v>733.79999999999984</v>
      </c>
      <c r="F199" s="508">
        <v>724.69999999999993</v>
      </c>
      <c r="G199" s="508">
        <v>714.29999999999984</v>
      </c>
      <c r="H199" s="508">
        <v>753.29999999999984</v>
      </c>
      <c r="I199" s="508">
        <v>763.69999999999993</v>
      </c>
      <c r="J199" s="508">
        <v>772.79999999999984</v>
      </c>
      <c r="K199" s="507">
        <v>754.6</v>
      </c>
      <c r="L199" s="507">
        <v>735.1</v>
      </c>
      <c r="M199" s="507">
        <v>0.12556</v>
      </c>
    </row>
    <row r="200" spans="1:13">
      <c r="A200" s="254">
        <v>190</v>
      </c>
      <c r="B200" s="510" t="s">
        <v>247</v>
      </c>
      <c r="C200" s="507">
        <v>1606.45</v>
      </c>
      <c r="D200" s="508">
        <v>1583.7166666666665</v>
      </c>
      <c r="E200" s="508">
        <v>1532.133333333333</v>
      </c>
      <c r="F200" s="508">
        <v>1457.8166666666666</v>
      </c>
      <c r="G200" s="508">
        <v>1406.2333333333331</v>
      </c>
      <c r="H200" s="508">
        <v>1658.0333333333328</v>
      </c>
      <c r="I200" s="508">
        <v>1709.6166666666663</v>
      </c>
      <c r="J200" s="508">
        <v>1783.9333333333327</v>
      </c>
      <c r="K200" s="507">
        <v>1635.3</v>
      </c>
      <c r="L200" s="507">
        <v>1509.4</v>
      </c>
      <c r="M200" s="507">
        <v>14.945029999999999</v>
      </c>
    </row>
    <row r="201" spans="1:13">
      <c r="A201" s="254">
        <v>191</v>
      </c>
      <c r="B201" s="510" t="s">
        <v>107</v>
      </c>
      <c r="C201" s="507">
        <v>988.5</v>
      </c>
      <c r="D201" s="508">
        <v>987.76666666666677</v>
      </c>
      <c r="E201" s="508">
        <v>980.43333333333351</v>
      </c>
      <c r="F201" s="508">
        <v>972.36666666666679</v>
      </c>
      <c r="G201" s="508">
        <v>965.03333333333353</v>
      </c>
      <c r="H201" s="508">
        <v>995.83333333333348</v>
      </c>
      <c r="I201" s="508">
        <v>1003.1666666666667</v>
      </c>
      <c r="J201" s="508">
        <v>1011.2333333333335</v>
      </c>
      <c r="K201" s="507">
        <v>995.1</v>
      </c>
      <c r="L201" s="507">
        <v>979.7</v>
      </c>
      <c r="M201" s="507">
        <v>76.9495</v>
      </c>
    </row>
    <row r="202" spans="1:13">
      <c r="A202" s="254">
        <v>192</v>
      </c>
      <c r="B202" s="510" t="s">
        <v>248</v>
      </c>
      <c r="C202" s="507">
        <v>3118.5</v>
      </c>
      <c r="D202" s="508">
        <v>3139.1833333333329</v>
      </c>
      <c r="E202" s="508">
        <v>3089.3666666666659</v>
      </c>
      <c r="F202" s="508">
        <v>3060.2333333333331</v>
      </c>
      <c r="G202" s="508">
        <v>3010.4166666666661</v>
      </c>
      <c r="H202" s="508">
        <v>3168.3166666666657</v>
      </c>
      <c r="I202" s="508">
        <v>3218.1333333333323</v>
      </c>
      <c r="J202" s="508">
        <v>3247.2666666666655</v>
      </c>
      <c r="K202" s="507">
        <v>3189</v>
      </c>
      <c r="L202" s="507">
        <v>3110.05</v>
      </c>
      <c r="M202" s="507">
        <v>1.4991099999999999</v>
      </c>
    </row>
    <row r="203" spans="1:13">
      <c r="A203" s="254">
        <v>193</v>
      </c>
      <c r="B203" s="510" t="s">
        <v>109</v>
      </c>
      <c r="C203" s="507">
        <v>1555.75</v>
      </c>
      <c r="D203" s="508">
        <v>1560.9666666666665</v>
      </c>
      <c r="E203" s="508">
        <v>1546.9333333333329</v>
      </c>
      <c r="F203" s="508">
        <v>1538.1166666666666</v>
      </c>
      <c r="G203" s="508">
        <v>1524.083333333333</v>
      </c>
      <c r="H203" s="508">
        <v>1569.7833333333328</v>
      </c>
      <c r="I203" s="508">
        <v>1583.8166666666662</v>
      </c>
      <c r="J203" s="508">
        <v>1592.6333333333328</v>
      </c>
      <c r="K203" s="507">
        <v>1575</v>
      </c>
      <c r="L203" s="507">
        <v>1552.15</v>
      </c>
      <c r="M203" s="507">
        <v>55.275080000000003</v>
      </c>
    </row>
    <row r="204" spans="1:13">
      <c r="A204" s="254">
        <v>194</v>
      </c>
      <c r="B204" s="510" t="s">
        <v>249</v>
      </c>
      <c r="C204" s="507">
        <v>731.35</v>
      </c>
      <c r="D204" s="508">
        <v>734.15</v>
      </c>
      <c r="E204" s="508">
        <v>722.3</v>
      </c>
      <c r="F204" s="508">
        <v>713.25</v>
      </c>
      <c r="G204" s="508">
        <v>701.4</v>
      </c>
      <c r="H204" s="508">
        <v>743.19999999999993</v>
      </c>
      <c r="I204" s="508">
        <v>755.05000000000007</v>
      </c>
      <c r="J204" s="508">
        <v>764.09999999999991</v>
      </c>
      <c r="K204" s="507">
        <v>746</v>
      </c>
      <c r="L204" s="507">
        <v>725.1</v>
      </c>
      <c r="M204" s="507">
        <v>24.226420000000001</v>
      </c>
    </row>
    <row r="205" spans="1:13">
      <c r="A205" s="254">
        <v>195</v>
      </c>
      <c r="B205" s="510" t="s">
        <v>382</v>
      </c>
      <c r="C205" s="507">
        <v>28.45</v>
      </c>
      <c r="D205" s="508">
        <v>28.333333333333332</v>
      </c>
      <c r="E205" s="508">
        <v>27.666666666666664</v>
      </c>
      <c r="F205" s="508">
        <v>26.883333333333333</v>
      </c>
      <c r="G205" s="508">
        <v>26.216666666666665</v>
      </c>
      <c r="H205" s="508">
        <v>29.116666666666664</v>
      </c>
      <c r="I205" s="508">
        <v>29.783333333333328</v>
      </c>
      <c r="J205" s="508">
        <v>30.566666666666663</v>
      </c>
      <c r="K205" s="507">
        <v>29</v>
      </c>
      <c r="L205" s="507">
        <v>27.55</v>
      </c>
      <c r="M205" s="507">
        <v>41.97728</v>
      </c>
    </row>
    <row r="206" spans="1:13">
      <c r="A206" s="254">
        <v>196</v>
      </c>
      <c r="B206" s="510" t="s">
        <v>378</v>
      </c>
      <c r="C206" s="507">
        <v>32.4</v>
      </c>
      <c r="D206" s="508">
        <v>32.949999999999996</v>
      </c>
      <c r="E206" s="508">
        <v>31.749999999999993</v>
      </c>
      <c r="F206" s="508">
        <v>31.099999999999994</v>
      </c>
      <c r="G206" s="508">
        <v>29.899999999999991</v>
      </c>
      <c r="H206" s="508">
        <v>33.599999999999994</v>
      </c>
      <c r="I206" s="508">
        <v>34.799999999999997</v>
      </c>
      <c r="J206" s="508">
        <v>35.449999999999996</v>
      </c>
      <c r="K206" s="507">
        <v>34.15</v>
      </c>
      <c r="L206" s="507">
        <v>32.299999999999997</v>
      </c>
      <c r="M206" s="507">
        <v>19.960249999999998</v>
      </c>
    </row>
    <row r="207" spans="1:13">
      <c r="A207" s="254">
        <v>197</v>
      </c>
      <c r="B207" s="510" t="s">
        <v>379</v>
      </c>
      <c r="C207" s="507">
        <v>772.45</v>
      </c>
      <c r="D207" s="508">
        <v>768.15</v>
      </c>
      <c r="E207" s="508">
        <v>758.3</v>
      </c>
      <c r="F207" s="508">
        <v>744.15</v>
      </c>
      <c r="G207" s="508">
        <v>734.3</v>
      </c>
      <c r="H207" s="508">
        <v>782.3</v>
      </c>
      <c r="I207" s="508">
        <v>792.15000000000009</v>
      </c>
      <c r="J207" s="508">
        <v>806.3</v>
      </c>
      <c r="K207" s="507">
        <v>778</v>
      </c>
      <c r="L207" s="507">
        <v>754</v>
      </c>
      <c r="M207" s="507">
        <v>0.43403999999999998</v>
      </c>
    </row>
    <row r="208" spans="1:13">
      <c r="A208" s="254">
        <v>198</v>
      </c>
      <c r="B208" s="510" t="s">
        <v>105</v>
      </c>
      <c r="C208" s="507">
        <v>1120.3</v>
      </c>
      <c r="D208" s="508">
        <v>1115.1333333333334</v>
      </c>
      <c r="E208" s="508">
        <v>1105.2666666666669</v>
      </c>
      <c r="F208" s="508">
        <v>1090.2333333333333</v>
      </c>
      <c r="G208" s="508">
        <v>1080.3666666666668</v>
      </c>
      <c r="H208" s="508">
        <v>1130.166666666667</v>
      </c>
      <c r="I208" s="508">
        <v>1140.0333333333333</v>
      </c>
      <c r="J208" s="508">
        <v>1155.0666666666671</v>
      </c>
      <c r="K208" s="507">
        <v>1125</v>
      </c>
      <c r="L208" s="507">
        <v>1100.0999999999999</v>
      </c>
      <c r="M208" s="507">
        <v>18.915469999999999</v>
      </c>
    </row>
    <row r="209" spans="1:13">
      <c r="A209" s="254">
        <v>199</v>
      </c>
      <c r="B209" s="510" t="s">
        <v>380</v>
      </c>
      <c r="C209" s="507">
        <v>225.95</v>
      </c>
      <c r="D209" s="508">
        <v>225.73333333333335</v>
      </c>
      <c r="E209" s="508">
        <v>224.26666666666671</v>
      </c>
      <c r="F209" s="508">
        <v>222.58333333333337</v>
      </c>
      <c r="G209" s="508">
        <v>221.11666666666673</v>
      </c>
      <c r="H209" s="508">
        <v>227.41666666666669</v>
      </c>
      <c r="I209" s="508">
        <v>228.88333333333333</v>
      </c>
      <c r="J209" s="508">
        <v>230.56666666666666</v>
      </c>
      <c r="K209" s="507">
        <v>227.2</v>
      </c>
      <c r="L209" s="507">
        <v>224.05</v>
      </c>
      <c r="M209" s="507">
        <v>1.8882399999999999</v>
      </c>
    </row>
    <row r="210" spans="1:13">
      <c r="A210" s="254">
        <v>200</v>
      </c>
      <c r="B210" s="510" t="s">
        <v>381</v>
      </c>
      <c r="C210" s="507">
        <v>338.95</v>
      </c>
      <c r="D210" s="508">
        <v>337.13333333333338</v>
      </c>
      <c r="E210" s="508">
        <v>332.26666666666677</v>
      </c>
      <c r="F210" s="508">
        <v>325.58333333333337</v>
      </c>
      <c r="G210" s="508">
        <v>320.71666666666675</v>
      </c>
      <c r="H210" s="508">
        <v>343.81666666666678</v>
      </c>
      <c r="I210" s="508">
        <v>348.68333333333345</v>
      </c>
      <c r="J210" s="508">
        <v>355.36666666666679</v>
      </c>
      <c r="K210" s="507">
        <v>342</v>
      </c>
      <c r="L210" s="507">
        <v>330.45</v>
      </c>
      <c r="M210" s="507">
        <v>2.3741500000000002</v>
      </c>
    </row>
    <row r="211" spans="1:13">
      <c r="A211" s="254">
        <v>201</v>
      </c>
      <c r="B211" s="510" t="s">
        <v>110</v>
      </c>
      <c r="C211" s="507">
        <v>3419.35</v>
      </c>
      <c r="D211" s="508">
        <v>3434.0666666666671</v>
      </c>
      <c r="E211" s="508">
        <v>3393.1333333333341</v>
      </c>
      <c r="F211" s="508">
        <v>3366.916666666667</v>
      </c>
      <c r="G211" s="508">
        <v>3325.983333333334</v>
      </c>
      <c r="H211" s="508">
        <v>3460.2833333333342</v>
      </c>
      <c r="I211" s="508">
        <v>3501.2166666666676</v>
      </c>
      <c r="J211" s="508">
        <v>3527.4333333333343</v>
      </c>
      <c r="K211" s="507">
        <v>3475</v>
      </c>
      <c r="L211" s="507">
        <v>3407.85</v>
      </c>
      <c r="M211" s="507">
        <v>7.8789699999999998</v>
      </c>
    </row>
    <row r="212" spans="1:13">
      <c r="A212" s="254">
        <v>202</v>
      </c>
      <c r="B212" s="510" t="s">
        <v>383</v>
      </c>
      <c r="C212" s="507">
        <v>46.65</v>
      </c>
      <c r="D212" s="508">
        <v>46.35</v>
      </c>
      <c r="E212" s="508">
        <v>45.300000000000004</v>
      </c>
      <c r="F212" s="508">
        <v>43.95</v>
      </c>
      <c r="G212" s="508">
        <v>42.900000000000006</v>
      </c>
      <c r="H212" s="508">
        <v>47.7</v>
      </c>
      <c r="I212" s="508">
        <v>48.75</v>
      </c>
      <c r="J212" s="508">
        <v>50.1</v>
      </c>
      <c r="K212" s="507">
        <v>47.4</v>
      </c>
      <c r="L212" s="507">
        <v>45</v>
      </c>
      <c r="M212" s="507">
        <v>91.263310000000004</v>
      </c>
    </row>
    <row r="213" spans="1:13">
      <c r="A213" s="254">
        <v>203</v>
      </c>
      <c r="B213" s="510" t="s">
        <v>112</v>
      </c>
      <c r="C213" s="507">
        <v>340.35</v>
      </c>
      <c r="D213" s="508">
        <v>337.7166666666667</v>
      </c>
      <c r="E213" s="508">
        <v>333.08333333333337</v>
      </c>
      <c r="F213" s="508">
        <v>325.81666666666666</v>
      </c>
      <c r="G213" s="508">
        <v>321.18333333333334</v>
      </c>
      <c r="H213" s="508">
        <v>344.98333333333341</v>
      </c>
      <c r="I213" s="508">
        <v>349.61666666666673</v>
      </c>
      <c r="J213" s="508">
        <v>356.88333333333344</v>
      </c>
      <c r="K213" s="507">
        <v>342.35</v>
      </c>
      <c r="L213" s="507">
        <v>330.45</v>
      </c>
      <c r="M213" s="507">
        <v>108.86045</v>
      </c>
    </row>
    <row r="214" spans="1:13">
      <c r="A214" s="254">
        <v>204</v>
      </c>
      <c r="B214" s="510" t="s">
        <v>384</v>
      </c>
      <c r="C214" s="507">
        <v>1067.3499999999999</v>
      </c>
      <c r="D214" s="508">
        <v>1069.1000000000001</v>
      </c>
      <c r="E214" s="508">
        <v>1058.2500000000002</v>
      </c>
      <c r="F214" s="508">
        <v>1049.1500000000001</v>
      </c>
      <c r="G214" s="508">
        <v>1038.3000000000002</v>
      </c>
      <c r="H214" s="508">
        <v>1078.2000000000003</v>
      </c>
      <c r="I214" s="508">
        <v>1089.0500000000002</v>
      </c>
      <c r="J214" s="508">
        <v>1098.1500000000003</v>
      </c>
      <c r="K214" s="507">
        <v>1079.95</v>
      </c>
      <c r="L214" s="507">
        <v>1060</v>
      </c>
      <c r="M214" s="507">
        <v>2.0556100000000002</v>
      </c>
    </row>
    <row r="215" spans="1:13">
      <c r="A215" s="254">
        <v>205</v>
      </c>
      <c r="B215" s="510" t="s">
        <v>385</v>
      </c>
      <c r="C215" s="507">
        <v>135.05000000000001</v>
      </c>
      <c r="D215" s="508">
        <v>136.08333333333334</v>
      </c>
      <c r="E215" s="508">
        <v>131.4666666666667</v>
      </c>
      <c r="F215" s="508">
        <v>127.88333333333335</v>
      </c>
      <c r="G215" s="508">
        <v>123.26666666666671</v>
      </c>
      <c r="H215" s="508">
        <v>139.66666666666669</v>
      </c>
      <c r="I215" s="508">
        <v>144.2833333333333</v>
      </c>
      <c r="J215" s="508">
        <v>147.86666666666667</v>
      </c>
      <c r="K215" s="507">
        <v>140.69999999999999</v>
      </c>
      <c r="L215" s="507">
        <v>132.5</v>
      </c>
      <c r="M215" s="507">
        <v>37.920969999999997</v>
      </c>
    </row>
    <row r="216" spans="1:13">
      <c r="A216" s="254">
        <v>206</v>
      </c>
      <c r="B216" s="510" t="s">
        <v>113</v>
      </c>
      <c r="C216" s="507">
        <v>241</v>
      </c>
      <c r="D216" s="508">
        <v>243.06666666666669</v>
      </c>
      <c r="E216" s="508">
        <v>236.63333333333338</v>
      </c>
      <c r="F216" s="508">
        <v>232.26666666666668</v>
      </c>
      <c r="G216" s="508">
        <v>225.83333333333337</v>
      </c>
      <c r="H216" s="508">
        <v>247.43333333333339</v>
      </c>
      <c r="I216" s="508">
        <v>253.86666666666673</v>
      </c>
      <c r="J216" s="508">
        <v>258.23333333333341</v>
      </c>
      <c r="K216" s="507">
        <v>249.5</v>
      </c>
      <c r="L216" s="507">
        <v>238.7</v>
      </c>
      <c r="M216" s="507">
        <v>108.253</v>
      </c>
    </row>
    <row r="217" spans="1:13">
      <c r="A217" s="254">
        <v>207</v>
      </c>
      <c r="B217" s="510" t="s">
        <v>114</v>
      </c>
      <c r="C217" s="507">
        <v>2227.85</v>
      </c>
      <c r="D217" s="508">
        <v>2219.3166666666666</v>
      </c>
      <c r="E217" s="508">
        <v>2201.7333333333331</v>
      </c>
      <c r="F217" s="508">
        <v>2175.6166666666663</v>
      </c>
      <c r="G217" s="508">
        <v>2158.0333333333328</v>
      </c>
      <c r="H217" s="508">
        <v>2245.4333333333334</v>
      </c>
      <c r="I217" s="508">
        <v>2263.0166666666673</v>
      </c>
      <c r="J217" s="508">
        <v>2289.1333333333337</v>
      </c>
      <c r="K217" s="507">
        <v>2236.9</v>
      </c>
      <c r="L217" s="507">
        <v>2193.1999999999998</v>
      </c>
      <c r="M217" s="507">
        <v>26.960850000000001</v>
      </c>
    </row>
    <row r="218" spans="1:13">
      <c r="A218" s="254">
        <v>208</v>
      </c>
      <c r="B218" s="510" t="s">
        <v>250</v>
      </c>
      <c r="C218" s="507">
        <v>305.45</v>
      </c>
      <c r="D218" s="508">
        <v>302.75</v>
      </c>
      <c r="E218" s="508">
        <v>297.95</v>
      </c>
      <c r="F218" s="508">
        <v>290.45</v>
      </c>
      <c r="G218" s="508">
        <v>285.64999999999998</v>
      </c>
      <c r="H218" s="508">
        <v>310.25</v>
      </c>
      <c r="I218" s="508">
        <v>315.04999999999995</v>
      </c>
      <c r="J218" s="508">
        <v>322.55</v>
      </c>
      <c r="K218" s="507">
        <v>307.55</v>
      </c>
      <c r="L218" s="507">
        <v>295.25</v>
      </c>
      <c r="M218" s="507">
        <v>7.2620399999999998</v>
      </c>
    </row>
    <row r="219" spans="1:13">
      <c r="A219" s="254">
        <v>209</v>
      </c>
      <c r="B219" s="510" t="s">
        <v>386</v>
      </c>
      <c r="C219" s="507">
        <v>49049.85</v>
      </c>
      <c r="D219" s="508">
        <v>48813.5</v>
      </c>
      <c r="E219" s="508">
        <v>48467</v>
      </c>
      <c r="F219" s="508">
        <v>47884.15</v>
      </c>
      <c r="G219" s="508">
        <v>47537.65</v>
      </c>
      <c r="H219" s="508">
        <v>49396.35</v>
      </c>
      <c r="I219" s="508">
        <v>49742.85</v>
      </c>
      <c r="J219" s="508">
        <v>50325.7</v>
      </c>
      <c r="K219" s="507">
        <v>49160</v>
      </c>
      <c r="L219" s="507">
        <v>48230.65</v>
      </c>
      <c r="M219" s="507">
        <v>7.492E-2</v>
      </c>
    </row>
    <row r="220" spans="1:13">
      <c r="A220" s="254">
        <v>210</v>
      </c>
      <c r="B220" s="510" t="s">
        <v>251</v>
      </c>
      <c r="C220" s="507">
        <v>50.95</v>
      </c>
      <c r="D220" s="508">
        <v>50.216666666666661</v>
      </c>
      <c r="E220" s="508">
        <v>48.533333333333324</v>
      </c>
      <c r="F220" s="508">
        <v>46.11666666666666</v>
      </c>
      <c r="G220" s="508">
        <v>44.433333333333323</v>
      </c>
      <c r="H220" s="508">
        <v>52.633333333333326</v>
      </c>
      <c r="I220" s="508">
        <v>54.316666666666663</v>
      </c>
      <c r="J220" s="508">
        <v>56.733333333333327</v>
      </c>
      <c r="K220" s="507">
        <v>51.9</v>
      </c>
      <c r="L220" s="507">
        <v>47.8</v>
      </c>
      <c r="M220" s="507">
        <v>75.228899999999996</v>
      </c>
    </row>
    <row r="221" spans="1:13">
      <c r="A221" s="254">
        <v>211</v>
      </c>
      <c r="B221" s="510" t="s">
        <v>108</v>
      </c>
      <c r="C221" s="507">
        <v>2599.8000000000002</v>
      </c>
      <c r="D221" s="508">
        <v>2596.6000000000004</v>
      </c>
      <c r="E221" s="508">
        <v>2583.8000000000006</v>
      </c>
      <c r="F221" s="508">
        <v>2567.8000000000002</v>
      </c>
      <c r="G221" s="508">
        <v>2555.0000000000005</v>
      </c>
      <c r="H221" s="508">
        <v>2612.6000000000008</v>
      </c>
      <c r="I221" s="508">
        <v>2625.4</v>
      </c>
      <c r="J221" s="508">
        <v>2641.400000000001</v>
      </c>
      <c r="K221" s="507">
        <v>2609.4</v>
      </c>
      <c r="L221" s="507">
        <v>2580.6</v>
      </c>
      <c r="M221" s="507">
        <v>25.6936</v>
      </c>
    </row>
    <row r="222" spans="1:13">
      <c r="A222" s="254">
        <v>212</v>
      </c>
      <c r="B222" s="510" t="s">
        <v>836</v>
      </c>
      <c r="C222" s="507">
        <v>278</v>
      </c>
      <c r="D222" s="508">
        <v>278.5</v>
      </c>
      <c r="E222" s="508">
        <v>276.5</v>
      </c>
      <c r="F222" s="508">
        <v>275</v>
      </c>
      <c r="G222" s="508">
        <v>273</v>
      </c>
      <c r="H222" s="508">
        <v>280</v>
      </c>
      <c r="I222" s="508">
        <v>282</v>
      </c>
      <c r="J222" s="508">
        <v>283.5</v>
      </c>
      <c r="K222" s="507">
        <v>280.5</v>
      </c>
      <c r="L222" s="507">
        <v>277</v>
      </c>
      <c r="M222" s="507">
        <v>0.39677000000000001</v>
      </c>
    </row>
    <row r="223" spans="1:13">
      <c r="A223" s="254">
        <v>213</v>
      </c>
      <c r="B223" s="510" t="s">
        <v>116</v>
      </c>
      <c r="C223" s="507">
        <v>625.6</v>
      </c>
      <c r="D223" s="508">
        <v>625.96666666666658</v>
      </c>
      <c r="E223" s="508">
        <v>621.43333333333317</v>
      </c>
      <c r="F223" s="508">
        <v>617.26666666666654</v>
      </c>
      <c r="G223" s="508">
        <v>612.73333333333312</v>
      </c>
      <c r="H223" s="508">
        <v>630.13333333333321</v>
      </c>
      <c r="I223" s="508">
        <v>634.66666666666674</v>
      </c>
      <c r="J223" s="508">
        <v>638.83333333333326</v>
      </c>
      <c r="K223" s="507">
        <v>630.5</v>
      </c>
      <c r="L223" s="507">
        <v>621.79999999999995</v>
      </c>
      <c r="M223" s="507">
        <v>158.38994</v>
      </c>
    </row>
    <row r="224" spans="1:13">
      <c r="A224" s="254">
        <v>214</v>
      </c>
      <c r="B224" s="510" t="s">
        <v>252</v>
      </c>
      <c r="C224" s="507">
        <v>1471.1</v>
      </c>
      <c r="D224" s="508">
        <v>1470</v>
      </c>
      <c r="E224" s="508">
        <v>1452.15</v>
      </c>
      <c r="F224" s="508">
        <v>1433.2</v>
      </c>
      <c r="G224" s="508">
        <v>1415.3500000000001</v>
      </c>
      <c r="H224" s="508">
        <v>1488.95</v>
      </c>
      <c r="I224" s="508">
        <v>1506.8</v>
      </c>
      <c r="J224" s="508">
        <v>1525.75</v>
      </c>
      <c r="K224" s="507">
        <v>1487.85</v>
      </c>
      <c r="L224" s="507">
        <v>1451.05</v>
      </c>
      <c r="M224" s="507">
        <v>3.9704100000000002</v>
      </c>
    </row>
    <row r="225" spans="1:13">
      <c r="A225" s="254">
        <v>215</v>
      </c>
      <c r="B225" s="510" t="s">
        <v>117</v>
      </c>
      <c r="C225" s="507">
        <v>484</v>
      </c>
      <c r="D225" s="508">
        <v>485.18333333333334</v>
      </c>
      <c r="E225" s="508">
        <v>479.81666666666666</v>
      </c>
      <c r="F225" s="508">
        <v>475.63333333333333</v>
      </c>
      <c r="G225" s="508">
        <v>470.26666666666665</v>
      </c>
      <c r="H225" s="508">
        <v>489.36666666666667</v>
      </c>
      <c r="I225" s="508">
        <v>494.73333333333335</v>
      </c>
      <c r="J225" s="508">
        <v>498.91666666666669</v>
      </c>
      <c r="K225" s="507">
        <v>490.55</v>
      </c>
      <c r="L225" s="507">
        <v>481</v>
      </c>
      <c r="M225" s="507">
        <v>16.172450000000001</v>
      </c>
    </row>
    <row r="226" spans="1:13">
      <c r="A226" s="254">
        <v>216</v>
      </c>
      <c r="B226" s="510" t="s">
        <v>387</v>
      </c>
      <c r="C226" s="507">
        <v>406.25</v>
      </c>
      <c r="D226" s="508">
        <v>407.7833333333333</v>
      </c>
      <c r="E226" s="508">
        <v>403.56666666666661</v>
      </c>
      <c r="F226" s="508">
        <v>400.88333333333333</v>
      </c>
      <c r="G226" s="508">
        <v>396.66666666666663</v>
      </c>
      <c r="H226" s="508">
        <v>410.46666666666658</v>
      </c>
      <c r="I226" s="508">
        <v>414.68333333333328</v>
      </c>
      <c r="J226" s="508">
        <v>417.36666666666656</v>
      </c>
      <c r="K226" s="507">
        <v>412</v>
      </c>
      <c r="L226" s="507">
        <v>405.1</v>
      </c>
      <c r="M226" s="507">
        <v>1.88344</v>
      </c>
    </row>
    <row r="227" spans="1:13">
      <c r="A227" s="254">
        <v>217</v>
      </c>
      <c r="B227" s="510" t="s">
        <v>388</v>
      </c>
      <c r="C227" s="507">
        <v>2751.6</v>
      </c>
      <c r="D227" s="508">
        <v>2768.5333333333333</v>
      </c>
      <c r="E227" s="508">
        <v>2727.0666666666666</v>
      </c>
      <c r="F227" s="508">
        <v>2702.5333333333333</v>
      </c>
      <c r="G227" s="508">
        <v>2661.0666666666666</v>
      </c>
      <c r="H227" s="508">
        <v>2793.0666666666666</v>
      </c>
      <c r="I227" s="508">
        <v>2834.5333333333328</v>
      </c>
      <c r="J227" s="508">
        <v>2859.0666666666666</v>
      </c>
      <c r="K227" s="507">
        <v>2810</v>
      </c>
      <c r="L227" s="507">
        <v>2744</v>
      </c>
      <c r="M227" s="507">
        <v>9.715E-2</v>
      </c>
    </row>
    <row r="228" spans="1:13">
      <c r="A228" s="254">
        <v>218</v>
      </c>
      <c r="B228" s="510" t="s">
        <v>253</v>
      </c>
      <c r="C228" s="507">
        <v>38.25</v>
      </c>
      <c r="D228" s="508">
        <v>37.699999999999996</v>
      </c>
      <c r="E228" s="508">
        <v>35.899999999999991</v>
      </c>
      <c r="F228" s="508">
        <v>33.549999999999997</v>
      </c>
      <c r="G228" s="508">
        <v>31.749999999999993</v>
      </c>
      <c r="H228" s="508">
        <v>40.04999999999999</v>
      </c>
      <c r="I228" s="508">
        <v>41.849999999999987</v>
      </c>
      <c r="J228" s="508">
        <v>44.199999999999989</v>
      </c>
      <c r="K228" s="507">
        <v>39.5</v>
      </c>
      <c r="L228" s="507">
        <v>35.35</v>
      </c>
      <c r="M228" s="507">
        <v>617.62302999999997</v>
      </c>
    </row>
    <row r="229" spans="1:13">
      <c r="A229" s="254">
        <v>219</v>
      </c>
      <c r="B229" s="510" t="s">
        <v>119</v>
      </c>
      <c r="C229" s="507">
        <v>66.849999999999994</v>
      </c>
      <c r="D229" s="508">
        <v>66.966666666666669</v>
      </c>
      <c r="E229" s="508">
        <v>66.233333333333334</v>
      </c>
      <c r="F229" s="508">
        <v>65.61666666666666</v>
      </c>
      <c r="G229" s="508">
        <v>64.883333333333326</v>
      </c>
      <c r="H229" s="508">
        <v>67.583333333333343</v>
      </c>
      <c r="I229" s="508">
        <v>68.316666666666691</v>
      </c>
      <c r="J229" s="508">
        <v>68.933333333333351</v>
      </c>
      <c r="K229" s="507">
        <v>67.7</v>
      </c>
      <c r="L229" s="507">
        <v>66.349999999999994</v>
      </c>
      <c r="M229" s="507">
        <v>222.66795999999999</v>
      </c>
    </row>
    <row r="230" spans="1:13">
      <c r="A230" s="254">
        <v>220</v>
      </c>
      <c r="B230" s="510" t="s">
        <v>389</v>
      </c>
      <c r="C230" s="507">
        <v>53.05</v>
      </c>
      <c r="D230" s="508">
        <v>53.483333333333327</v>
      </c>
      <c r="E230" s="508">
        <v>52.066666666666656</v>
      </c>
      <c r="F230" s="508">
        <v>51.083333333333329</v>
      </c>
      <c r="G230" s="508">
        <v>49.666666666666657</v>
      </c>
      <c r="H230" s="508">
        <v>54.466666666666654</v>
      </c>
      <c r="I230" s="508">
        <v>55.883333333333326</v>
      </c>
      <c r="J230" s="508">
        <v>56.866666666666653</v>
      </c>
      <c r="K230" s="507">
        <v>54.9</v>
      </c>
      <c r="L230" s="507">
        <v>52.5</v>
      </c>
      <c r="M230" s="507">
        <v>72.840940000000003</v>
      </c>
    </row>
    <row r="231" spans="1:13">
      <c r="A231" s="254">
        <v>221</v>
      </c>
      <c r="B231" s="510" t="s">
        <v>390</v>
      </c>
      <c r="C231" s="507">
        <v>1127.5</v>
      </c>
      <c r="D231" s="508">
        <v>1127.4833333333333</v>
      </c>
      <c r="E231" s="508">
        <v>1110.0166666666667</v>
      </c>
      <c r="F231" s="508">
        <v>1092.5333333333333</v>
      </c>
      <c r="G231" s="508">
        <v>1075.0666666666666</v>
      </c>
      <c r="H231" s="508">
        <v>1144.9666666666667</v>
      </c>
      <c r="I231" s="508">
        <v>1162.4333333333334</v>
      </c>
      <c r="J231" s="508">
        <v>1179.9166666666667</v>
      </c>
      <c r="K231" s="507">
        <v>1144.95</v>
      </c>
      <c r="L231" s="507">
        <v>1110</v>
      </c>
      <c r="M231" s="507">
        <v>0.34095999999999999</v>
      </c>
    </row>
    <row r="232" spans="1:13">
      <c r="A232" s="254">
        <v>222</v>
      </c>
      <c r="B232" s="510" t="s">
        <v>391</v>
      </c>
      <c r="C232" s="507">
        <v>299.55</v>
      </c>
      <c r="D232" s="508">
        <v>300.18333333333334</v>
      </c>
      <c r="E232" s="508">
        <v>296.16666666666669</v>
      </c>
      <c r="F232" s="508">
        <v>292.78333333333336</v>
      </c>
      <c r="G232" s="508">
        <v>288.76666666666671</v>
      </c>
      <c r="H232" s="508">
        <v>303.56666666666666</v>
      </c>
      <c r="I232" s="508">
        <v>307.58333333333331</v>
      </c>
      <c r="J232" s="508">
        <v>310.96666666666664</v>
      </c>
      <c r="K232" s="507">
        <v>304.2</v>
      </c>
      <c r="L232" s="507">
        <v>296.8</v>
      </c>
      <c r="M232" s="507">
        <v>5.5681700000000003</v>
      </c>
    </row>
    <row r="233" spans="1:13">
      <c r="A233" s="254">
        <v>223</v>
      </c>
      <c r="B233" s="510" t="s">
        <v>746</v>
      </c>
      <c r="C233" s="507">
        <v>1198.45</v>
      </c>
      <c r="D233" s="508">
        <v>1199.8333333333335</v>
      </c>
      <c r="E233" s="508">
        <v>1181.2666666666669</v>
      </c>
      <c r="F233" s="508">
        <v>1164.0833333333335</v>
      </c>
      <c r="G233" s="508">
        <v>1145.5166666666669</v>
      </c>
      <c r="H233" s="508">
        <v>1217.0166666666669</v>
      </c>
      <c r="I233" s="508">
        <v>1235.5833333333335</v>
      </c>
      <c r="J233" s="508">
        <v>1252.7666666666669</v>
      </c>
      <c r="K233" s="507">
        <v>1218.4000000000001</v>
      </c>
      <c r="L233" s="507">
        <v>1182.6500000000001</v>
      </c>
      <c r="M233" s="507">
        <v>0.12626000000000001</v>
      </c>
    </row>
    <row r="234" spans="1:13">
      <c r="A234" s="254">
        <v>224</v>
      </c>
      <c r="B234" s="510" t="s">
        <v>750</v>
      </c>
      <c r="C234" s="507">
        <v>622.6</v>
      </c>
      <c r="D234" s="508">
        <v>627.55000000000007</v>
      </c>
      <c r="E234" s="508">
        <v>613.70000000000016</v>
      </c>
      <c r="F234" s="508">
        <v>604.80000000000007</v>
      </c>
      <c r="G234" s="508">
        <v>590.95000000000016</v>
      </c>
      <c r="H234" s="508">
        <v>636.45000000000016</v>
      </c>
      <c r="I234" s="508">
        <v>650.30000000000007</v>
      </c>
      <c r="J234" s="508">
        <v>659.20000000000016</v>
      </c>
      <c r="K234" s="507">
        <v>641.4</v>
      </c>
      <c r="L234" s="507">
        <v>618.65</v>
      </c>
      <c r="M234" s="507">
        <v>3.55457</v>
      </c>
    </row>
    <row r="235" spans="1:13">
      <c r="A235" s="254">
        <v>225</v>
      </c>
      <c r="B235" s="510" t="s">
        <v>392</v>
      </c>
      <c r="C235" s="507">
        <v>122.15</v>
      </c>
      <c r="D235" s="508">
        <v>122.30000000000001</v>
      </c>
      <c r="E235" s="508">
        <v>119.90000000000002</v>
      </c>
      <c r="F235" s="508">
        <v>117.65</v>
      </c>
      <c r="G235" s="508">
        <v>115.25000000000001</v>
      </c>
      <c r="H235" s="508">
        <v>124.55000000000003</v>
      </c>
      <c r="I235" s="508">
        <v>126.95</v>
      </c>
      <c r="J235" s="508">
        <v>129.20000000000005</v>
      </c>
      <c r="K235" s="507">
        <v>124.7</v>
      </c>
      <c r="L235" s="507">
        <v>120.05</v>
      </c>
      <c r="M235" s="507">
        <v>19.64996</v>
      </c>
    </row>
    <row r="236" spans="1:13">
      <c r="A236" s="254">
        <v>226</v>
      </c>
      <c r="B236" s="510" t="s">
        <v>393</v>
      </c>
      <c r="C236" s="507">
        <v>88.1</v>
      </c>
      <c r="D236" s="508">
        <v>88.533333333333346</v>
      </c>
      <c r="E236" s="508">
        <v>87.566666666666691</v>
      </c>
      <c r="F236" s="508">
        <v>87.033333333333346</v>
      </c>
      <c r="G236" s="508">
        <v>86.066666666666691</v>
      </c>
      <c r="H236" s="508">
        <v>89.066666666666691</v>
      </c>
      <c r="I236" s="508">
        <v>90.03333333333336</v>
      </c>
      <c r="J236" s="508">
        <v>90.566666666666691</v>
      </c>
      <c r="K236" s="507">
        <v>89.5</v>
      </c>
      <c r="L236" s="507">
        <v>88</v>
      </c>
      <c r="M236" s="507">
        <v>34.265700000000002</v>
      </c>
    </row>
    <row r="237" spans="1:13">
      <c r="A237" s="254">
        <v>227</v>
      </c>
      <c r="B237" s="510" t="s">
        <v>126</v>
      </c>
      <c r="C237" s="507">
        <v>206.5</v>
      </c>
      <c r="D237" s="508">
        <v>207.16666666666666</v>
      </c>
      <c r="E237" s="508">
        <v>205.13333333333333</v>
      </c>
      <c r="F237" s="508">
        <v>203.76666666666668</v>
      </c>
      <c r="G237" s="508">
        <v>201.73333333333335</v>
      </c>
      <c r="H237" s="508">
        <v>208.5333333333333</v>
      </c>
      <c r="I237" s="508">
        <v>210.56666666666666</v>
      </c>
      <c r="J237" s="508">
        <v>211.93333333333328</v>
      </c>
      <c r="K237" s="507">
        <v>209.2</v>
      </c>
      <c r="L237" s="507">
        <v>205.8</v>
      </c>
      <c r="M237" s="507">
        <v>196.03214</v>
      </c>
    </row>
    <row r="238" spans="1:13">
      <c r="A238" s="254">
        <v>228</v>
      </c>
      <c r="B238" s="510" t="s">
        <v>395</v>
      </c>
      <c r="C238" s="507">
        <v>128.69999999999999</v>
      </c>
      <c r="D238" s="508">
        <v>129.28333333333333</v>
      </c>
      <c r="E238" s="508">
        <v>126.46666666666667</v>
      </c>
      <c r="F238" s="508">
        <v>124.23333333333333</v>
      </c>
      <c r="G238" s="508">
        <v>121.41666666666667</v>
      </c>
      <c r="H238" s="508">
        <v>131.51666666666665</v>
      </c>
      <c r="I238" s="508">
        <v>134.33333333333331</v>
      </c>
      <c r="J238" s="508">
        <v>136.56666666666666</v>
      </c>
      <c r="K238" s="507">
        <v>132.1</v>
      </c>
      <c r="L238" s="507">
        <v>127.05</v>
      </c>
      <c r="M238" s="507">
        <v>8.7464700000000004</v>
      </c>
    </row>
    <row r="239" spans="1:13">
      <c r="A239" s="254">
        <v>229</v>
      </c>
      <c r="B239" s="510" t="s">
        <v>396</v>
      </c>
      <c r="C239" s="507">
        <v>170.95</v>
      </c>
      <c r="D239" s="508">
        <v>171.81666666666669</v>
      </c>
      <c r="E239" s="508">
        <v>168.93333333333339</v>
      </c>
      <c r="F239" s="508">
        <v>166.91666666666671</v>
      </c>
      <c r="G239" s="508">
        <v>164.03333333333342</v>
      </c>
      <c r="H239" s="508">
        <v>173.83333333333337</v>
      </c>
      <c r="I239" s="508">
        <v>176.71666666666664</v>
      </c>
      <c r="J239" s="508">
        <v>178.73333333333335</v>
      </c>
      <c r="K239" s="507">
        <v>174.7</v>
      </c>
      <c r="L239" s="507">
        <v>169.8</v>
      </c>
      <c r="M239" s="507">
        <v>12.6066</v>
      </c>
    </row>
    <row r="240" spans="1:13">
      <c r="A240" s="254">
        <v>230</v>
      </c>
      <c r="B240" s="510" t="s">
        <v>115</v>
      </c>
      <c r="C240" s="507">
        <v>230.2</v>
      </c>
      <c r="D240" s="508">
        <v>230.35</v>
      </c>
      <c r="E240" s="508">
        <v>226.25</v>
      </c>
      <c r="F240" s="508">
        <v>222.3</v>
      </c>
      <c r="G240" s="508">
        <v>218.20000000000002</v>
      </c>
      <c r="H240" s="508">
        <v>234.29999999999998</v>
      </c>
      <c r="I240" s="508">
        <v>238.39999999999995</v>
      </c>
      <c r="J240" s="508">
        <v>242.34999999999997</v>
      </c>
      <c r="K240" s="507">
        <v>234.45</v>
      </c>
      <c r="L240" s="507">
        <v>226.4</v>
      </c>
      <c r="M240" s="507">
        <v>117.06744</v>
      </c>
    </row>
    <row r="241" spans="1:13">
      <c r="A241" s="254">
        <v>231</v>
      </c>
      <c r="B241" s="510" t="s">
        <v>397</v>
      </c>
      <c r="C241" s="507">
        <v>114.95</v>
      </c>
      <c r="D241" s="508">
        <v>114.81666666666666</v>
      </c>
      <c r="E241" s="508">
        <v>111.63333333333333</v>
      </c>
      <c r="F241" s="508">
        <v>108.31666666666666</v>
      </c>
      <c r="G241" s="508">
        <v>105.13333333333333</v>
      </c>
      <c r="H241" s="508">
        <v>118.13333333333333</v>
      </c>
      <c r="I241" s="508">
        <v>121.31666666666666</v>
      </c>
      <c r="J241" s="508">
        <v>124.63333333333333</v>
      </c>
      <c r="K241" s="507">
        <v>118</v>
      </c>
      <c r="L241" s="507">
        <v>111.5</v>
      </c>
      <c r="M241" s="507">
        <v>124.77143</v>
      </c>
    </row>
    <row r="242" spans="1:13">
      <c r="A242" s="254">
        <v>232</v>
      </c>
      <c r="B242" s="510" t="s">
        <v>747</v>
      </c>
      <c r="C242" s="507">
        <v>8401.0499999999993</v>
      </c>
      <c r="D242" s="508">
        <v>8217.0166666666664</v>
      </c>
      <c r="E242" s="508">
        <v>7984.0333333333328</v>
      </c>
      <c r="F242" s="508">
        <v>7567.0166666666664</v>
      </c>
      <c r="G242" s="508">
        <v>7334.0333333333328</v>
      </c>
      <c r="H242" s="508">
        <v>8634.0333333333328</v>
      </c>
      <c r="I242" s="508">
        <v>8867.0166666666664</v>
      </c>
      <c r="J242" s="508">
        <v>9284.0333333333328</v>
      </c>
      <c r="K242" s="507">
        <v>8450</v>
      </c>
      <c r="L242" s="507">
        <v>7800</v>
      </c>
      <c r="M242" s="507">
        <v>3.89886</v>
      </c>
    </row>
    <row r="243" spans="1:13">
      <c r="A243" s="254">
        <v>233</v>
      </c>
      <c r="B243" s="510" t="s">
        <v>254</v>
      </c>
      <c r="C243" s="507">
        <v>134.80000000000001</v>
      </c>
      <c r="D243" s="508">
        <v>136.33333333333334</v>
      </c>
      <c r="E243" s="508">
        <v>132.9666666666667</v>
      </c>
      <c r="F243" s="508">
        <v>131.13333333333335</v>
      </c>
      <c r="G243" s="508">
        <v>127.76666666666671</v>
      </c>
      <c r="H243" s="508">
        <v>138.16666666666669</v>
      </c>
      <c r="I243" s="508">
        <v>141.5333333333333</v>
      </c>
      <c r="J243" s="508">
        <v>143.36666666666667</v>
      </c>
      <c r="K243" s="507">
        <v>139.69999999999999</v>
      </c>
      <c r="L243" s="507">
        <v>134.5</v>
      </c>
      <c r="M243" s="507">
        <v>15.020200000000001</v>
      </c>
    </row>
    <row r="244" spans="1:13">
      <c r="A244" s="254">
        <v>234</v>
      </c>
      <c r="B244" s="510" t="s">
        <v>398</v>
      </c>
      <c r="C244" s="507">
        <v>307.95</v>
      </c>
      <c r="D244" s="508">
        <v>309.13333333333327</v>
      </c>
      <c r="E244" s="508">
        <v>300.61666666666656</v>
      </c>
      <c r="F244" s="508">
        <v>293.2833333333333</v>
      </c>
      <c r="G244" s="508">
        <v>284.76666666666659</v>
      </c>
      <c r="H244" s="508">
        <v>316.46666666666653</v>
      </c>
      <c r="I244" s="508">
        <v>324.98333333333329</v>
      </c>
      <c r="J244" s="508">
        <v>332.31666666666649</v>
      </c>
      <c r="K244" s="507">
        <v>317.64999999999998</v>
      </c>
      <c r="L244" s="507">
        <v>301.8</v>
      </c>
      <c r="M244" s="507">
        <v>26.343589999999999</v>
      </c>
    </row>
    <row r="245" spans="1:13">
      <c r="A245" s="254">
        <v>235</v>
      </c>
      <c r="B245" s="510" t="s">
        <v>255</v>
      </c>
      <c r="C245" s="507">
        <v>125.9</v>
      </c>
      <c r="D245" s="508">
        <v>126.21666666666668</v>
      </c>
      <c r="E245" s="508">
        <v>124.48333333333336</v>
      </c>
      <c r="F245" s="508">
        <v>123.06666666666668</v>
      </c>
      <c r="G245" s="508">
        <v>121.33333333333336</v>
      </c>
      <c r="H245" s="508">
        <v>127.63333333333337</v>
      </c>
      <c r="I245" s="508">
        <v>129.36666666666667</v>
      </c>
      <c r="J245" s="508">
        <v>130.78333333333336</v>
      </c>
      <c r="K245" s="507">
        <v>127.95</v>
      </c>
      <c r="L245" s="507">
        <v>124.8</v>
      </c>
      <c r="M245" s="507">
        <v>9.5044000000000004</v>
      </c>
    </row>
    <row r="246" spans="1:13">
      <c r="A246" s="254">
        <v>236</v>
      </c>
      <c r="B246" s="510" t="s">
        <v>125</v>
      </c>
      <c r="C246" s="507">
        <v>98.85</v>
      </c>
      <c r="D246" s="508">
        <v>99.816666666666663</v>
      </c>
      <c r="E246" s="508">
        <v>97.73333333333332</v>
      </c>
      <c r="F246" s="508">
        <v>96.61666666666666</v>
      </c>
      <c r="G246" s="508">
        <v>94.533333333333317</v>
      </c>
      <c r="H246" s="508">
        <v>100.93333333333332</v>
      </c>
      <c r="I246" s="508">
        <v>103.01666666666667</v>
      </c>
      <c r="J246" s="508">
        <v>104.13333333333333</v>
      </c>
      <c r="K246" s="507">
        <v>101.9</v>
      </c>
      <c r="L246" s="507">
        <v>98.7</v>
      </c>
      <c r="M246" s="507">
        <v>211.6071</v>
      </c>
    </row>
    <row r="247" spans="1:13">
      <c r="A247" s="254">
        <v>237</v>
      </c>
      <c r="B247" s="510" t="s">
        <v>399</v>
      </c>
      <c r="C247" s="507">
        <v>17.25</v>
      </c>
      <c r="D247" s="508">
        <v>17.383333333333333</v>
      </c>
      <c r="E247" s="508">
        <v>17.016666666666666</v>
      </c>
      <c r="F247" s="508">
        <v>16.783333333333331</v>
      </c>
      <c r="G247" s="508">
        <v>16.416666666666664</v>
      </c>
      <c r="H247" s="508">
        <v>17.616666666666667</v>
      </c>
      <c r="I247" s="508">
        <v>17.983333333333334</v>
      </c>
      <c r="J247" s="508">
        <v>18.216666666666669</v>
      </c>
      <c r="K247" s="507">
        <v>17.75</v>
      </c>
      <c r="L247" s="507">
        <v>17.149999999999999</v>
      </c>
      <c r="M247" s="507">
        <v>56.248260000000002</v>
      </c>
    </row>
    <row r="248" spans="1:13">
      <c r="A248" s="254">
        <v>238</v>
      </c>
      <c r="B248" s="510" t="s">
        <v>772</v>
      </c>
      <c r="C248" s="507">
        <v>2018.5</v>
      </c>
      <c r="D248" s="508">
        <v>2024.4333333333334</v>
      </c>
      <c r="E248" s="508">
        <v>2001.0666666666668</v>
      </c>
      <c r="F248" s="508">
        <v>1983.6333333333334</v>
      </c>
      <c r="G248" s="508">
        <v>1960.2666666666669</v>
      </c>
      <c r="H248" s="508">
        <v>2041.8666666666668</v>
      </c>
      <c r="I248" s="508">
        <v>2065.2333333333336</v>
      </c>
      <c r="J248" s="508">
        <v>2082.666666666667</v>
      </c>
      <c r="K248" s="507">
        <v>2047.8</v>
      </c>
      <c r="L248" s="507">
        <v>2007</v>
      </c>
      <c r="M248" s="507">
        <v>16.958130000000001</v>
      </c>
    </row>
    <row r="249" spans="1:13">
      <c r="A249" s="254">
        <v>239</v>
      </c>
      <c r="B249" s="510" t="s">
        <v>748</v>
      </c>
      <c r="C249" s="507">
        <v>286.14999999999998</v>
      </c>
      <c r="D249" s="508">
        <v>286.86666666666662</v>
      </c>
      <c r="E249" s="508">
        <v>283.03333333333325</v>
      </c>
      <c r="F249" s="508">
        <v>279.91666666666663</v>
      </c>
      <c r="G249" s="508">
        <v>276.08333333333326</v>
      </c>
      <c r="H249" s="508">
        <v>289.98333333333323</v>
      </c>
      <c r="I249" s="508">
        <v>293.81666666666661</v>
      </c>
      <c r="J249" s="508">
        <v>296.93333333333322</v>
      </c>
      <c r="K249" s="507">
        <v>290.7</v>
      </c>
      <c r="L249" s="507">
        <v>283.75</v>
      </c>
      <c r="M249" s="507">
        <v>1.34619</v>
      </c>
    </row>
    <row r="250" spans="1:13">
      <c r="A250" s="254">
        <v>240</v>
      </c>
      <c r="B250" s="510" t="s">
        <v>120</v>
      </c>
      <c r="C250" s="507">
        <v>510.7</v>
      </c>
      <c r="D250" s="508">
        <v>513.85</v>
      </c>
      <c r="E250" s="508">
        <v>504.85</v>
      </c>
      <c r="F250" s="508">
        <v>499</v>
      </c>
      <c r="G250" s="508">
        <v>490</v>
      </c>
      <c r="H250" s="508">
        <v>519.70000000000005</v>
      </c>
      <c r="I250" s="508">
        <v>528.70000000000005</v>
      </c>
      <c r="J250" s="508">
        <v>534.55000000000007</v>
      </c>
      <c r="K250" s="507">
        <v>522.85</v>
      </c>
      <c r="L250" s="507">
        <v>508</v>
      </c>
      <c r="M250" s="507">
        <v>20.418099999999999</v>
      </c>
    </row>
    <row r="251" spans="1:13">
      <c r="A251" s="254">
        <v>241</v>
      </c>
      <c r="B251" s="510" t="s">
        <v>827</v>
      </c>
      <c r="C251" s="507">
        <v>254.8</v>
      </c>
      <c r="D251" s="508">
        <v>253.26666666666668</v>
      </c>
      <c r="E251" s="508">
        <v>250.63333333333335</v>
      </c>
      <c r="F251" s="508">
        <v>246.46666666666667</v>
      </c>
      <c r="G251" s="508">
        <v>243.83333333333334</v>
      </c>
      <c r="H251" s="508">
        <v>257.43333333333339</v>
      </c>
      <c r="I251" s="508">
        <v>260.06666666666672</v>
      </c>
      <c r="J251" s="508">
        <v>264.23333333333335</v>
      </c>
      <c r="K251" s="507">
        <v>255.9</v>
      </c>
      <c r="L251" s="507">
        <v>249.1</v>
      </c>
      <c r="M251" s="507">
        <v>16.997070000000001</v>
      </c>
    </row>
    <row r="252" spans="1:13">
      <c r="A252" s="254">
        <v>242</v>
      </c>
      <c r="B252" s="510" t="s">
        <v>122</v>
      </c>
      <c r="C252" s="507">
        <v>1039.8499999999999</v>
      </c>
      <c r="D252" s="508">
        <v>1044.3</v>
      </c>
      <c r="E252" s="508">
        <v>1028.5999999999999</v>
      </c>
      <c r="F252" s="508">
        <v>1017.3499999999999</v>
      </c>
      <c r="G252" s="508">
        <v>1001.6499999999999</v>
      </c>
      <c r="H252" s="508">
        <v>1055.55</v>
      </c>
      <c r="I252" s="508">
        <v>1071.2500000000002</v>
      </c>
      <c r="J252" s="508">
        <v>1082.5</v>
      </c>
      <c r="K252" s="507">
        <v>1060</v>
      </c>
      <c r="L252" s="507">
        <v>1033.05</v>
      </c>
      <c r="M252" s="507">
        <v>88.326139999999995</v>
      </c>
    </row>
    <row r="253" spans="1:13">
      <c r="A253" s="254">
        <v>243</v>
      </c>
      <c r="B253" s="510" t="s">
        <v>256</v>
      </c>
      <c r="C253" s="507">
        <v>4869.8</v>
      </c>
      <c r="D253" s="508">
        <v>4889</v>
      </c>
      <c r="E253" s="508">
        <v>4808</v>
      </c>
      <c r="F253" s="508">
        <v>4746.2</v>
      </c>
      <c r="G253" s="508">
        <v>4665.2</v>
      </c>
      <c r="H253" s="508">
        <v>4950.8</v>
      </c>
      <c r="I253" s="508">
        <v>5031.8</v>
      </c>
      <c r="J253" s="508">
        <v>5093.6000000000004</v>
      </c>
      <c r="K253" s="507">
        <v>4970</v>
      </c>
      <c r="L253" s="507">
        <v>4827.2</v>
      </c>
      <c r="M253" s="507">
        <v>5.1865399999999999</v>
      </c>
    </row>
    <row r="254" spans="1:13">
      <c r="A254" s="254">
        <v>244</v>
      </c>
      <c r="B254" s="510" t="s">
        <v>124</v>
      </c>
      <c r="C254" s="507">
        <v>1368.15</v>
      </c>
      <c r="D254" s="508">
        <v>1365.7166666666665</v>
      </c>
      <c r="E254" s="508">
        <v>1357.4333333333329</v>
      </c>
      <c r="F254" s="508">
        <v>1346.7166666666665</v>
      </c>
      <c r="G254" s="508">
        <v>1338.4333333333329</v>
      </c>
      <c r="H254" s="508">
        <v>1376.4333333333329</v>
      </c>
      <c r="I254" s="508">
        <v>1384.7166666666662</v>
      </c>
      <c r="J254" s="508">
        <v>1395.4333333333329</v>
      </c>
      <c r="K254" s="507">
        <v>1374</v>
      </c>
      <c r="L254" s="507">
        <v>1355</v>
      </c>
      <c r="M254" s="507">
        <v>79.259839999999997</v>
      </c>
    </row>
    <row r="255" spans="1:13">
      <c r="A255" s="254">
        <v>245</v>
      </c>
      <c r="B255" s="510" t="s">
        <v>749</v>
      </c>
      <c r="C255" s="507">
        <v>731.2</v>
      </c>
      <c r="D255" s="508">
        <v>732.16666666666663</v>
      </c>
      <c r="E255" s="508">
        <v>727.33333333333326</v>
      </c>
      <c r="F255" s="508">
        <v>723.46666666666658</v>
      </c>
      <c r="G255" s="508">
        <v>718.63333333333321</v>
      </c>
      <c r="H255" s="508">
        <v>736.0333333333333</v>
      </c>
      <c r="I255" s="508">
        <v>740.86666666666656</v>
      </c>
      <c r="J255" s="508">
        <v>744.73333333333335</v>
      </c>
      <c r="K255" s="507">
        <v>737</v>
      </c>
      <c r="L255" s="507">
        <v>728.3</v>
      </c>
      <c r="M255" s="507">
        <v>9.5100000000000004E-2</v>
      </c>
    </row>
    <row r="256" spans="1:13">
      <c r="A256" s="254">
        <v>246</v>
      </c>
      <c r="B256" s="510" t="s">
        <v>400</v>
      </c>
      <c r="C256" s="507">
        <v>326.39999999999998</v>
      </c>
      <c r="D256" s="508">
        <v>326.81666666666666</v>
      </c>
      <c r="E256" s="508">
        <v>323.63333333333333</v>
      </c>
      <c r="F256" s="508">
        <v>320.86666666666667</v>
      </c>
      <c r="G256" s="508">
        <v>317.68333333333334</v>
      </c>
      <c r="H256" s="508">
        <v>329.58333333333331</v>
      </c>
      <c r="I256" s="508">
        <v>332.76666666666659</v>
      </c>
      <c r="J256" s="508">
        <v>335.5333333333333</v>
      </c>
      <c r="K256" s="507">
        <v>330</v>
      </c>
      <c r="L256" s="507">
        <v>324.05</v>
      </c>
      <c r="M256" s="507">
        <v>3.5533600000000001</v>
      </c>
    </row>
    <row r="257" spans="1:13">
      <c r="A257" s="254">
        <v>247</v>
      </c>
      <c r="B257" s="510" t="s">
        <v>121</v>
      </c>
      <c r="C257" s="507">
        <v>1684.55</v>
      </c>
      <c r="D257" s="508">
        <v>1690.1000000000001</v>
      </c>
      <c r="E257" s="508">
        <v>1672.5000000000002</v>
      </c>
      <c r="F257" s="508">
        <v>1660.45</v>
      </c>
      <c r="G257" s="508">
        <v>1642.8500000000001</v>
      </c>
      <c r="H257" s="508">
        <v>1702.1500000000003</v>
      </c>
      <c r="I257" s="508">
        <v>1719.7500000000002</v>
      </c>
      <c r="J257" s="508">
        <v>1731.8000000000004</v>
      </c>
      <c r="K257" s="507">
        <v>1707.7</v>
      </c>
      <c r="L257" s="507">
        <v>1678.05</v>
      </c>
      <c r="M257" s="507">
        <v>4.17598</v>
      </c>
    </row>
    <row r="258" spans="1:13">
      <c r="A258" s="254">
        <v>248</v>
      </c>
      <c r="B258" s="510" t="s">
        <v>257</v>
      </c>
      <c r="C258" s="507">
        <v>1938.75</v>
      </c>
      <c r="D258" s="508">
        <v>1935.8833333333332</v>
      </c>
      <c r="E258" s="508">
        <v>1922.8666666666663</v>
      </c>
      <c r="F258" s="508">
        <v>1906.9833333333331</v>
      </c>
      <c r="G258" s="508">
        <v>1893.9666666666662</v>
      </c>
      <c r="H258" s="508">
        <v>1951.7666666666664</v>
      </c>
      <c r="I258" s="508">
        <v>1964.7833333333333</v>
      </c>
      <c r="J258" s="508">
        <v>1980.6666666666665</v>
      </c>
      <c r="K258" s="507">
        <v>1948.9</v>
      </c>
      <c r="L258" s="507">
        <v>1920</v>
      </c>
      <c r="M258" s="507">
        <v>1.53284</v>
      </c>
    </row>
    <row r="259" spans="1:13">
      <c r="A259" s="254">
        <v>249</v>
      </c>
      <c r="B259" s="510" t="s">
        <v>401</v>
      </c>
      <c r="C259" s="507">
        <v>1207.6500000000001</v>
      </c>
      <c r="D259" s="508">
        <v>1207.75</v>
      </c>
      <c r="E259" s="508">
        <v>1201.5</v>
      </c>
      <c r="F259" s="508">
        <v>1195.3499999999999</v>
      </c>
      <c r="G259" s="508">
        <v>1189.0999999999999</v>
      </c>
      <c r="H259" s="508">
        <v>1213.9000000000001</v>
      </c>
      <c r="I259" s="508">
        <v>1220.1500000000001</v>
      </c>
      <c r="J259" s="508">
        <v>1226.3000000000002</v>
      </c>
      <c r="K259" s="507">
        <v>1214</v>
      </c>
      <c r="L259" s="507">
        <v>1201.5999999999999</v>
      </c>
      <c r="M259" s="507">
        <v>0.91793999999999998</v>
      </c>
    </row>
    <row r="260" spans="1:13">
      <c r="A260" s="254">
        <v>250</v>
      </c>
      <c r="B260" s="510" t="s">
        <v>402</v>
      </c>
      <c r="C260" s="507">
        <v>2898.35</v>
      </c>
      <c r="D260" s="508">
        <v>2929.4833333333336</v>
      </c>
      <c r="E260" s="508">
        <v>2833.9666666666672</v>
      </c>
      <c r="F260" s="508">
        <v>2769.5833333333335</v>
      </c>
      <c r="G260" s="508">
        <v>2674.0666666666671</v>
      </c>
      <c r="H260" s="508">
        <v>2993.8666666666672</v>
      </c>
      <c r="I260" s="508">
        <v>3089.3833333333337</v>
      </c>
      <c r="J260" s="508">
        <v>3153.7666666666673</v>
      </c>
      <c r="K260" s="507">
        <v>3025</v>
      </c>
      <c r="L260" s="507">
        <v>2865.1</v>
      </c>
      <c r="M260" s="507">
        <v>1.7233000000000001</v>
      </c>
    </row>
    <row r="261" spans="1:13">
      <c r="A261" s="254">
        <v>251</v>
      </c>
      <c r="B261" s="510" t="s">
        <v>403</v>
      </c>
      <c r="C261" s="507">
        <v>428.8</v>
      </c>
      <c r="D261" s="508">
        <v>431.95</v>
      </c>
      <c r="E261" s="508">
        <v>423.9</v>
      </c>
      <c r="F261" s="508">
        <v>419</v>
      </c>
      <c r="G261" s="508">
        <v>410.95</v>
      </c>
      <c r="H261" s="508">
        <v>436.84999999999997</v>
      </c>
      <c r="I261" s="508">
        <v>444.90000000000003</v>
      </c>
      <c r="J261" s="508">
        <v>449.79999999999995</v>
      </c>
      <c r="K261" s="507">
        <v>440</v>
      </c>
      <c r="L261" s="507">
        <v>427.05</v>
      </c>
      <c r="M261" s="507">
        <v>4.0201099999999999</v>
      </c>
    </row>
    <row r="262" spans="1:13">
      <c r="A262" s="254">
        <v>252</v>
      </c>
      <c r="B262" s="510" t="s">
        <v>404</v>
      </c>
      <c r="C262" s="507">
        <v>150.55000000000001</v>
      </c>
      <c r="D262" s="508">
        <v>151.58333333333334</v>
      </c>
      <c r="E262" s="508">
        <v>148.51666666666668</v>
      </c>
      <c r="F262" s="508">
        <v>146.48333333333335</v>
      </c>
      <c r="G262" s="508">
        <v>143.41666666666669</v>
      </c>
      <c r="H262" s="508">
        <v>153.61666666666667</v>
      </c>
      <c r="I262" s="508">
        <v>156.68333333333334</v>
      </c>
      <c r="J262" s="508">
        <v>158.71666666666667</v>
      </c>
      <c r="K262" s="507">
        <v>154.65</v>
      </c>
      <c r="L262" s="507">
        <v>149.55000000000001</v>
      </c>
      <c r="M262" s="507">
        <v>5.7143199999999998</v>
      </c>
    </row>
    <row r="263" spans="1:13">
      <c r="A263" s="254">
        <v>253</v>
      </c>
      <c r="B263" s="510" t="s">
        <v>405</v>
      </c>
      <c r="C263" s="507">
        <v>123.15</v>
      </c>
      <c r="D263" s="508">
        <v>123.53333333333335</v>
      </c>
      <c r="E263" s="508">
        <v>122.06666666666669</v>
      </c>
      <c r="F263" s="508">
        <v>120.98333333333335</v>
      </c>
      <c r="G263" s="508">
        <v>119.51666666666669</v>
      </c>
      <c r="H263" s="508">
        <v>124.61666666666669</v>
      </c>
      <c r="I263" s="508">
        <v>126.08333333333336</v>
      </c>
      <c r="J263" s="508">
        <v>127.16666666666669</v>
      </c>
      <c r="K263" s="507">
        <v>125</v>
      </c>
      <c r="L263" s="507">
        <v>122.45</v>
      </c>
      <c r="M263" s="507">
        <v>10.20055</v>
      </c>
    </row>
    <row r="264" spans="1:13">
      <c r="A264" s="254">
        <v>254</v>
      </c>
      <c r="B264" s="510" t="s">
        <v>406</v>
      </c>
      <c r="C264" s="507">
        <v>94.55</v>
      </c>
      <c r="D264" s="508">
        <v>95.666666666666671</v>
      </c>
      <c r="E264" s="508">
        <v>92.88333333333334</v>
      </c>
      <c r="F264" s="508">
        <v>91.216666666666669</v>
      </c>
      <c r="G264" s="508">
        <v>88.433333333333337</v>
      </c>
      <c r="H264" s="508">
        <v>97.333333333333343</v>
      </c>
      <c r="I264" s="508">
        <v>100.11666666666667</v>
      </c>
      <c r="J264" s="508">
        <v>101.78333333333335</v>
      </c>
      <c r="K264" s="507">
        <v>98.45</v>
      </c>
      <c r="L264" s="507">
        <v>94</v>
      </c>
      <c r="M264" s="507">
        <v>23.78594</v>
      </c>
    </row>
    <row r="265" spans="1:13">
      <c r="A265" s="254">
        <v>255</v>
      </c>
      <c r="B265" s="510" t="s">
        <v>258</v>
      </c>
      <c r="C265" s="507">
        <v>86.85</v>
      </c>
      <c r="D265" s="508">
        <v>86.783333333333346</v>
      </c>
      <c r="E265" s="508">
        <v>84.566666666666691</v>
      </c>
      <c r="F265" s="508">
        <v>82.283333333333346</v>
      </c>
      <c r="G265" s="508">
        <v>80.066666666666691</v>
      </c>
      <c r="H265" s="508">
        <v>89.066666666666691</v>
      </c>
      <c r="I265" s="508">
        <v>91.28333333333336</v>
      </c>
      <c r="J265" s="508">
        <v>93.566666666666691</v>
      </c>
      <c r="K265" s="507">
        <v>89</v>
      </c>
      <c r="L265" s="507">
        <v>84.5</v>
      </c>
      <c r="M265" s="507">
        <v>114.68549</v>
      </c>
    </row>
    <row r="266" spans="1:13">
      <c r="A266" s="254">
        <v>256</v>
      </c>
      <c r="B266" s="510" t="s">
        <v>128</v>
      </c>
      <c r="C266" s="507">
        <v>414</v>
      </c>
      <c r="D266" s="508">
        <v>410.93333333333334</v>
      </c>
      <c r="E266" s="508">
        <v>406.56666666666666</v>
      </c>
      <c r="F266" s="508">
        <v>399.13333333333333</v>
      </c>
      <c r="G266" s="508">
        <v>394.76666666666665</v>
      </c>
      <c r="H266" s="508">
        <v>418.36666666666667</v>
      </c>
      <c r="I266" s="508">
        <v>422.73333333333335</v>
      </c>
      <c r="J266" s="508">
        <v>430.16666666666669</v>
      </c>
      <c r="K266" s="507">
        <v>415.3</v>
      </c>
      <c r="L266" s="507">
        <v>403.5</v>
      </c>
      <c r="M266" s="507">
        <v>65.362530000000007</v>
      </c>
    </row>
    <row r="267" spans="1:13">
      <c r="A267" s="254">
        <v>257</v>
      </c>
      <c r="B267" s="510" t="s">
        <v>751</v>
      </c>
      <c r="C267" s="507">
        <v>90</v>
      </c>
      <c r="D267" s="508">
        <v>90.600000000000009</v>
      </c>
      <c r="E267" s="508">
        <v>88.90000000000002</v>
      </c>
      <c r="F267" s="508">
        <v>87.800000000000011</v>
      </c>
      <c r="G267" s="508">
        <v>86.100000000000023</v>
      </c>
      <c r="H267" s="508">
        <v>91.700000000000017</v>
      </c>
      <c r="I267" s="508">
        <v>93.4</v>
      </c>
      <c r="J267" s="508">
        <v>94.500000000000014</v>
      </c>
      <c r="K267" s="507">
        <v>92.3</v>
      </c>
      <c r="L267" s="507">
        <v>89.5</v>
      </c>
      <c r="M267" s="507">
        <v>1.6158600000000001</v>
      </c>
    </row>
    <row r="268" spans="1:13">
      <c r="A268" s="254">
        <v>258</v>
      </c>
      <c r="B268" s="510" t="s">
        <v>407</v>
      </c>
      <c r="C268" s="507">
        <v>56.25</v>
      </c>
      <c r="D268" s="508">
        <v>56.416666666666664</v>
      </c>
      <c r="E268" s="508">
        <v>55.833333333333329</v>
      </c>
      <c r="F268" s="508">
        <v>55.416666666666664</v>
      </c>
      <c r="G268" s="508">
        <v>54.833333333333329</v>
      </c>
      <c r="H268" s="508">
        <v>56.833333333333329</v>
      </c>
      <c r="I268" s="508">
        <v>57.416666666666657</v>
      </c>
      <c r="J268" s="508">
        <v>57.833333333333329</v>
      </c>
      <c r="K268" s="507">
        <v>57</v>
      </c>
      <c r="L268" s="507">
        <v>56</v>
      </c>
      <c r="M268" s="507">
        <v>3.4010400000000001</v>
      </c>
    </row>
    <row r="269" spans="1:13">
      <c r="A269" s="254">
        <v>259</v>
      </c>
      <c r="B269" s="510" t="s">
        <v>408</v>
      </c>
      <c r="C269" s="507">
        <v>99.65</v>
      </c>
      <c r="D269" s="508">
        <v>100.41666666666667</v>
      </c>
      <c r="E269" s="508">
        <v>98.433333333333337</v>
      </c>
      <c r="F269" s="508">
        <v>97.216666666666669</v>
      </c>
      <c r="G269" s="508">
        <v>95.233333333333334</v>
      </c>
      <c r="H269" s="508">
        <v>101.63333333333334</v>
      </c>
      <c r="I269" s="508">
        <v>103.61666666666666</v>
      </c>
      <c r="J269" s="508">
        <v>104.83333333333334</v>
      </c>
      <c r="K269" s="507">
        <v>102.4</v>
      </c>
      <c r="L269" s="507">
        <v>99.2</v>
      </c>
      <c r="M269" s="507">
        <v>14.50606</v>
      </c>
    </row>
    <row r="270" spans="1:13">
      <c r="A270" s="254">
        <v>260</v>
      </c>
      <c r="B270" s="510" t="s">
        <v>409</v>
      </c>
      <c r="C270" s="507">
        <v>29.05</v>
      </c>
      <c r="D270" s="508">
        <v>29.216666666666669</v>
      </c>
      <c r="E270" s="508">
        <v>28.833333333333336</v>
      </c>
      <c r="F270" s="508">
        <v>28.616666666666667</v>
      </c>
      <c r="G270" s="508">
        <v>28.233333333333334</v>
      </c>
      <c r="H270" s="508">
        <v>29.433333333333337</v>
      </c>
      <c r="I270" s="508">
        <v>29.81666666666667</v>
      </c>
      <c r="J270" s="508">
        <v>30.033333333333339</v>
      </c>
      <c r="K270" s="507">
        <v>29.6</v>
      </c>
      <c r="L270" s="507">
        <v>29</v>
      </c>
      <c r="M270" s="507">
        <v>11.745979999999999</v>
      </c>
    </row>
    <row r="271" spans="1:13">
      <c r="A271" s="254">
        <v>261</v>
      </c>
      <c r="B271" s="510" t="s">
        <v>410</v>
      </c>
      <c r="C271" s="507">
        <v>69.95</v>
      </c>
      <c r="D271" s="508">
        <v>70.25</v>
      </c>
      <c r="E271" s="508">
        <v>68.5</v>
      </c>
      <c r="F271" s="508">
        <v>67.05</v>
      </c>
      <c r="G271" s="508">
        <v>65.3</v>
      </c>
      <c r="H271" s="508">
        <v>71.7</v>
      </c>
      <c r="I271" s="508">
        <v>73.45</v>
      </c>
      <c r="J271" s="508">
        <v>74.900000000000006</v>
      </c>
      <c r="K271" s="507">
        <v>72</v>
      </c>
      <c r="L271" s="507">
        <v>68.8</v>
      </c>
      <c r="M271" s="507">
        <v>25.996690000000001</v>
      </c>
    </row>
    <row r="272" spans="1:13">
      <c r="A272" s="254">
        <v>262</v>
      </c>
      <c r="B272" s="510" t="s">
        <v>411</v>
      </c>
      <c r="C272" s="507">
        <v>83.55</v>
      </c>
      <c r="D272" s="508">
        <v>83.233333333333334</v>
      </c>
      <c r="E272" s="508">
        <v>82.166666666666671</v>
      </c>
      <c r="F272" s="508">
        <v>80.783333333333331</v>
      </c>
      <c r="G272" s="508">
        <v>79.716666666666669</v>
      </c>
      <c r="H272" s="508">
        <v>84.616666666666674</v>
      </c>
      <c r="I272" s="508">
        <v>85.683333333333337</v>
      </c>
      <c r="J272" s="508">
        <v>87.066666666666677</v>
      </c>
      <c r="K272" s="507">
        <v>84.3</v>
      </c>
      <c r="L272" s="507">
        <v>81.849999999999994</v>
      </c>
      <c r="M272" s="507">
        <v>17.185569999999998</v>
      </c>
    </row>
    <row r="273" spans="1:13">
      <c r="A273" s="254">
        <v>263</v>
      </c>
      <c r="B273" s="510" t="s">
        <v>412</v>
      </c>
      <c r="C273" s="507">
        <v>123.7</v>
      </c>
      <c r="D273" s="508">
        <v>123.81666666666666</v>
      </c>
      <c r="E273" s="508">
        <v>122.08333333333333</v>
      </c>
      <c r="F273" s="508">
        <v>120.46666666666667</v>
      </c>
      <c r="G273" s="508">
        <v>118.73333333333333</v>
      </c>
      <c r="H273" s="508">
        <v>125.43333333333332</v>
      </c>
      <c r="I273" s="508">
        <v>127.16666666666667</v>
      </c>
      <c r="J273" s="508">
        <v>128.7833333333333</v>
      </c>
      <c r="K273" s="507">
        <v>125.55</v>
      </c>
      <c r="L273" s="507">
        <v>122.2</v>
      </c>
      <c r="M273" s="507">
        <v>2.2818200000000002</v>
      </c>
    </row>
    <row r="274" spans="1:13">
      <c r="A274" s="254">
        <v>264</v>
      </c>
      <c r="B274" s="510" t="s">
        <v>413</v>
      </c>
      <c r="C274" s="507">
        <v>72.75</v>
      </c>
      <c r="D274" s="508">
        <v>72.8</v>
      </c>
      <c r="E274" s="508">
        <v>72</v>
      </c>
      <c r="F274" s="508">
        <v>71.25</v>
      </c>
      <c r="G274" s="508">
        <v>70.45</v>
      </c>
      <c r="H274" s="508">
        <v>73.55</v>
      </c>
      <c r="I274" s="508">
        <v>74.34999999999998</v>
      </c>
      <c r="J274" s="508">
        <v>75.099999999999994</v>
      </c>
      <c r="K274" s="507">
        <v>73.599999999999994</v>
      </c>
      <c r="L274" s="507">
        <v>72.05</v>
      </c>
      <c r="M274" s="507">
        <v>4.4479699999999998</v>
      </c>
    </row>
    <row r="275" spans="1:13">
      <c r="A275" s="254">
        <v>265</v>
      </c>
      <c r="B275" s="510" t="s">
        <v>127</v>
      </c>
      <c r="C275" s="507">
        <v>320.35000000000002</v>
      </c>
      <c r="D275" s="508">
        <v>318.01666666666671</v>
      </c>
      <c r="E275" s="508">
        <v>313.73333333333341</v>
      </c>
      <c r="F275" s="508">
        <v>307.11666666666667</v>
      </c>
      <c r="G275" s="508">
        <v>302.83333333333337</v>
      </c>
      <c r="H275" s="508">
        <v>324.63333333333344</v>
      </c>
      <c r="I275" s="508">
        <v>328.91666666666674</v>
      </c>
      <c r="J275" s="508">
        <v>335.53333333333347</v>
      </c>
      <c r="K275" s="507">
        <v>322.3</v>
      </c>
      <c r="L275" s="507">
        <v>311.39999999999998</v>
      </c>
      <c r="M275" s="507">
        <v>69.034099999999995</v>
      </c>
    </row>
    <row r="276" spans="1:13">
      <c r="A276" s="254">
        <v>266</v>
      </c>
      <c r="B276" s="510" t="s">
        <v>414</v>
      </c>
      <c r="C276" s="507">
        <v>2732.8</v>
      </c>
      <c r="D276" s="508">
        <v>2754.2666666666664</v>
      </c>
      <c r="E276" s="508">
        <v>2678.5333333333328</v>
      </c>
      <c r="F276" s="508">
        <v>2624.2666666666664</v>
      </c>
      <c r="G276" s="508">
        <v>2548.5333333333328</v>
      </c>
      <c r="H276" s="508">
        <v>2808.5333333333328</v>
      </c>
      <c r="I276" s="508">
        <v>2884.2666666666664</v>
      </c>
      <c r="J276" s="508">
        <v>2938.5333333333328</v>
      </c>
      <c r="K276" s="507">
        <v>2830</v>
      </c>
      <c r="L276" s="507">
        <v>2700</v>
      </c>
      <c r="M276" s="507">
        <v>0.1447</v>
      </c>
    </row>
    <row r="277" spans="1:13">
      <c r="A277" s="254">
        <v>267</v>
      </c>
      <c r="B277" s="510" t="s">
        <v>129</v>
      </c>
      <c r="C277" s="507">
        <v>3001.6</v>
      </c>
      <c r="D277" s="508">
        <v>3011.5333333333333</v>
      </c>
      <c r="E277" s="508">
        <v>2968.0666666666666</v>
      </c>
      <c r="F277" s="508">
        <v>2934.5333333333333</v>
      </c>
      <c r="G277" s="508">
        <v>2891.0666666666666</v>
      </c>
      <c r="H277" s="508">
        <v>3045.0666666666666</v>
      </c>
      <c r="I277" s="508">
        <v>3088.5333333333328</v>
      </c>
      <c r="J277" s="508">
        <v>3122.0666666666666</v>
      </c>
      <c r="K277" s="507">
        <v>3055</v>
      </c>
      <c r="L277" s="507">
        <v>2978</v>
      </c>
      <c r="M277" s="507">
        <v>4.5329899999999999</v>
      </c>
    </row>
    <row r="278" spans="1:13">
      <c r="A278" s="254">
        <v>268</v>
      </c>
      <c r="B278" s="510" t="s">
        <v>130</v>
      </c>
      <c r="C278" s="507">
        <v>988.1</v>
      </c>
      <c r="D278" s="508">
        <v>996.46666666666658</v>
      </c>
      <c r="E278" s="508">
        <v>966.93333333333317</v>
      </c>
      <c r="F278" s="508">
        <v>945.76666666666654</v>
      </c>
      <c r="G278" s="508">
        <v>916.23333333333312</v>
      </c>
      <c r="H278" s="508">
        <v>1017.6333333333332</v>
      </c>
      <c r="I278" s="508">
        <v>1047.1666666666667</v>
      </c>
      <c r="J278" s="508">
        <v>1068.3333333333333</v>
      </c>
      <c r="K278" s="507">
        <v>1026</v>
      </c>
      <c r="L278" s="507">
        <v>975.3</v>
      </c>
      <c r="M278" s="507">
        <v>17.9833</v>
      </c>
    </row>
    <row r="279" spans="1:13">
      <c r="A279" s="254">
        <v>269</v>
      </c>
      <c r="B279" s="510" t="s">
        <v>415</v>
      </c>
      <c r="C279" s="507">
        <v>148.65</v>
      </c>
      <c r="D279" s="508">
        <v>149.04999999999998</v>
      </c>
      <c r="E279" s="508">
        <v>147.24999999999997</v>
      </c>
      <c r="F279" s="508">
        <v>145.85</v>
      </c>
      <c r="G279" s="508">
        <v>144.04999999999998</v>
      </c>
      <c r="H279" s="508">
        <v>150.44999999999996</v>
      </c>
      <c r="I279" s="508">
        <v>152.24999999999997</v>
      </c>
      <c r="J279" s="508">
        <v>153.64999999999995</v>
      </c>
      <c r="K279" s="507">
        <v>150.85</v>
      </c>
      <c r="L279" s="507">
        <v>147.65</v>
      </c>
      <c r="M279" s="507">
        <v>7.8895799999999996</v>
      </c>
    </row>
    <row r="280" spans="1:13">
      <c r="A280" s="254">
        <v>270</v>
      </c>
      <c r="B280" s="510" t="s">
        <v>417</v>
      </c>
      <c r="C280" s="507">
        <v>490.9</v>
      </c>
      <c r="D280" s="508">
        <v>493.63333333333338</v>
      </c>
      <c r="E280" s="508">
        <v>486.26666666666677</v>
      </c>
      <c r="F280" s="508">
        <v>481.63333333333338</v>
      </c>
      <c r="G280" s="508">
        <v>474.26666666666677</v>
      </c>
      <c r="H280" s="508">
        <v>498.26666666666677</v>
      </c>
      <c r="I280" s="508">
        <v>505.63333333333344</v>
      </c>
      <c r="J280" s="508">
        <v>510.26666666666677</v>
      </c>
      <c r="K280" s="507">
        <v>501</v>
      </c>
      <c r="L280" s="507">
        <v>489</v>
      </c>
      <c r="M280" s="507">
        <v>0.61211000000000004</v>
      </c>
    </row>
    <row r="281" spans="1:13">
      <c r="A281" s="254">
        <v>271</v>
      </c>
      <c r="B281" s="510" t="s">
        <v>418</v>
      </c>
      <c r="C281" s="507">
        <v>215.05</v>
      </c>
      <c r="D281" s="508">
        <v>214.01666666666665</v>
      </c>
      <c r="E281" s="508">
        <v>208.5333333333333</v>
      </c>
      <c r="F281" s="508">
        <v>202.01666666666665</v>
      </c>
      <c r="G281" s="508">
        <v>196.5333333333333</v>
      </c>
      <c r="H281" s="508">
        <v>220.5333333333333</v>
      </c>
      <c r="I281" s="508">
        <v>226.01666666666665</v>
      </c>
      <c r="J281" s="508">
        <v>232.5333333333333</v>
      </c>
      <c r="K281" s="507">
        <v>219.5</v>
      </c>
      <c r="L281" s="507">
        <v>207.5</v>
      </c>
      <c r="M281" s="507">
        <v>10.479509999999999</v>
      </c>
    </row>
    <row r="282" spans="1:13">
      <c r="A282" s="254">
        <v>272</v>
      </c>
      <c r="B282" s="510" t="s">
        <v>419</v>
      </c>
      <c r="C282" s="507">
        <v>191.55</v>
      </c>
      <c r="D282" s="508">
        <v>193.43333333333331</v>
      </c>
      <c r="E282" s="508">
        <v>189.11666666666662</v>
      </c>
      <c r="F282" s="508">
        <v>186.68333333333331</v>
      </c>
      <c r="G282" s="508">
        <v>182.36666666666662</v>
      </c>
      <c r="H282" s="508">
        <v>195.86666666666662</v>
      </c>
      <c r="I282" s="508">
        <v>200.18333333333328</v>
      </c>
      <c r="J282" s="508">
        <v>202.61666666666662</v>
      </c>
      <c r="K282" s="507">
        <v>197.75</v>
      </c>
      <c r="L282" s="507">
        <v>191</v>
      </c>
      <c r="M282" s="507">
        <v>6.1858399999999998</v>
      </c>
    </row>
    <row r="283" spans="1:13">
      <c r="A283" s="254">
        <v>273</v>
      </c>
      <c r="B283" s="510" t="s">
        <v>752</v>
      </c>
      <c r="C283" s="507">
        <v>810.1</v>
      </c>
      <c r="D283" s="508">
        <v>815.29999999999984</v>
      </c>
      <c r="E283" s="508">
        <v>801.59999999999968</v>
      </c>
      <c r="F283" s="508">
        <v>793.0999999999998</v>
      </c>
      <c r="G283" s="508">
        <v>779.39999999999964</v>
      </c>
      <c r="H283" s="508">
        <v>823.79999999999973</v>
      </c>
      <c r="I283" s="508">
        <v>837.49999999999977</v>
      </c>
      <c r="J283" s="508">
        <v>845.99999999999977</v>
      </c>
      <c r="K283" s="507">
        <v>829</v>
      </c>
      <c r="L283" s="507">
        <v>806.8</v>
      </c>
      <c r="M283" s="507">
        <v>0.13797999999999999</v>
      </c>
    </row>
    <row r="284" spans="1:13">
      <c r="A284" s="254">
        <v>274</v>
      </c>
      <c r="B284" s="510" t="s">
        <v>420</v>
      </c>
      <c r="C284" s="507">
        <v>996.7</v>
      </c>
      <c r="D284" s="508">
        <v>988.9666666666667</v>
      </c>
      <c r="E284" s="508">
        <v>978.93333333333339</v>
      </c>
      <c r="F284" s="508">
        <v>961.16666666666674</v>
      </c>
      <c r="G284" s="508">
        <v>951.13333333333344</v>
      </c>
      <c r="H284" s="508">
        <v>1006.7333333333333</v>
      </c>
      <c r="I284" s="508">
        <v>1016.7666666666667</v>
      </c>
      <c r="J284" s="508">
        <v>1034.5333333333333</v>
      </c>
      <c r="K284" s="507">
        <v>999</v>
      </c>
      <c r="L284" s="507">
        <v>971.2</v>
      </c>
      <c r="M284" s="507">
        <v>2.0018500000000001</v>
      </c>
    </row>
    <row r="285" spans="1:13">
      <c r="A285" s="254">
        <v>275</v>
      </c>
      <c r="B285" s="510" t="s">
        <v>421</v>
      </c>
      <c r="C285" s="507">
        <v>386.65</v>
      </c>
      <c r="D285" s="508">
        <v>390.75</v>
      </c>
      <c r="E285" s="508">
        <v>380.75</v>
      </c>
      <c r="F285" s="508">
        <v>374.85</v>
      </c>
      <c r="G285" s="508">
        <v>364.85</v>
      </c>
      <c r="H285" s="508">
        <v>396.65</v>
      </c>
      <c r="I285" s="508">
        <v>406.65</v>
      </c>
      <c r="J285" s="508">
        <v>412.54999999999995</v>
      </c>
      <c r="K285" s="507">
        <v>400.75</v>
      </c>
      <c r="L285" s="507">
        <v>384.85</v>
      </c>
      <c r="M285" s="507">
        <v>1.75857</v>
      </c>
    </row>
    <row r="286" spans="1:13">
      <c r="A286" s="254">
        <v>276</v>
      </c>
      <c r="B286" s="510" t="s">
        <v>422</v>
      </c>
      <c r="C286" s="507">
        <v>577.35</v>
      </c>
      <c r="D286" s="508">
        <v>582.23333333333323</v>
      </c>
      <c r="E286" s="508">
        <v>569.71666666666647</v>
      </c>
      <c r="F286" s="508">
        <v>562.08333333333326</v>
      </c>
      <c r="G286" s="508">
        <v>549.56666666666649</v>
      </c>
      <c r="H286" s="508">
        <v>589.86666666666645</v>
      </c>
      <c r="I286" s="508">
        <v>602.3833333333331</v>
      </c>
      <c r="J286" s="508">
        <v>610.01666666666642</v>
      </c>
      <c r="K286" s="507">
        <v>594.75</v>
      </c>
      <c r="L286" s="507">
        <v>574.6</v>
      </c>
      <c r="M286" s="507">
        <v>3.7554400000000001</v>
      </c>
    </row>
    <row r="287" spans="1:13">
      <c r="A287" s="254">
        <v>277</v>
      </c>
      <c r="B287" s="510" t="s">
        <v>423</v>
      </c>
      <c r="C287" s="507">
        <v>68.05</v>
      </c>
      <c r="D287" s="508">
        <v>68.11666666666666</v>
      </c>
      <c r="E287" s="508">
        <v>67.533333333333317</v>
      </c>
      <c r="F287" s="508">
        <v>67.016666666666652</v>
      </c>
      <c r="G287" s="508">
        <v>66.433333333333309</v>
      </c>
      <c r="H287" s="508">
        <v>68.633333333333326</v>
      </c>
      <c r="I287" s="508">
        <v>69.216666666666669</v>
      </c>
      <c r="J287" s="508">
        <v>69.733333333333334</v>
      </c>
      <c r="K287" s="507">
        <v>68.7</v>
      </c>
      <c r="L287" s="507">
        <v>67.599999999999994</v>
      </c>
      <c r="M287" s="507">
        <v>18.75188</v>
      </c>
    </row>
    <row r="288" spans="1:13">
      <c r="A288" s="254">
        <v>278</v>
      </c>
      <c r="B288" s="510" t="s">
        <v>424</v>
      </c>
      <c r="C288" s="507">
        <v>61.05</v>
      </c>
      <c r="D288" s="508">
        <v>61.300000000000004</v>
      </c>
      <c r="E288" s="508">
        <v>60.400000000000006</v>
      </c>
      <c r="F288" s="508">
        <v>59.75</v>
      </c>
      <c r="G288" s="508">
        <v>58.85</v>
      </c>
      <c r="H288" s="508">
        <v>61.95000000000001</v>
      </c>
      <c r="I288" s="508">
        <v>62.85</v>
      </c>
      <c r="J288" s="508">
        <v>63.500000000000014</v>
      </c>
      <c r="K288" s="507">
        <v>62.2</v>
      </c>
      <c r="L288" s="507">
        <v>60.65</v>
      </c>
      <c r="M288" s="507">
        <v>17.348710000000001</v>
      </c>
    </row>
    <row r="289" spans="1:13">
      <c r="A289" s="254">
        <v>279</v>
      </c>
      <c r="B289" s="510" t="s">
        <v>425</v>
      </c>
      <c r="C289" s="507">
        <v>508.35</v>
      </c>
      <c r="D289" s="508">
        <v>510.56666666666666</v>
      </c>
      <c r="E289" s="508">
        <v>503.33333333333337</v>
      </c>
      <c r="F289" s="508">
        <v>498.31666666666672</v>
      </c>
      <c r="G289" s="508">
        <v>491.08333333333343</v>
      </c>
      <c r="H289" s="508">
        <v>515.58333333333326</v>
      </c>
      <c r="I289" s="508">
        <v>522.81666666666661</v>
      </c>
      <c r="J289" s="508">
        <v>527.83333333333326</v>
      </c>
      <c r="K289" s="507">
        <v>517.79999999999995</v>
      </c>
      <c r="L289" s="507">
        <v>505.55</v>
      </c>
      <c r="M289" s="507">
        <v>1.7178899999999999</v>
      </c>
    </row>
    <row r="290" spans="1:13">
      <c r="A290" s="254">
        <v>280</v>
      </c>
      <c r="B290" s="510" t="s">
        <v>426</v>
      </c>
      <c r="C290" s="507">
        <v>448.75</v>
      </c>
      <c r="D290" s="508">
        <v>452.98333333333335</v>
      </c>
      <c r="E290" s="508">
        <v>442.56666666666672</v>
      </c>
      <c r="F290" s="508">
        <v>436.38333333333338</v>
      </c>
      <c r="G290" s="508">
        <v>425.96666666666675</v>
      </c>
      <c r="H290" s="508">
        <v>459.16666666666669</v>
      </c>
      <c r="I290" s="508">
        <v>469.58333333333331</v>
      </c>
      <c r="J290" s="508">
        <v>475.76666666666665</v>
      </c>
      <c r="K290" s="507">
        <v>463.4</v>
      </c>
      <c r="L290" s="507">
        <v>446.8</v>
      </c>
      <c r="M290" s="507">
        <v>1.10762</v>
      </c>
    </row>
    <row r="291" spans="1:13">
      <c r="A291" s="254">
        <v>281</v>
      </c>
      <c r="B291" s="510" t="s">
        <v>427</v>
      </c>
      <c r="C291" s="507">
        <v>245.6</v>
      </c>
      <c r="D291" s="508">
        <v>244.25</v>
      </c>
      <c r="E291" s="508">
        <v>240.5</v>
      </c>
      <c r="F291" s="508">
        <v>235.4</v>
      </c>
      <c r="G291" s="508">
        <v>231.65</v>
      </c>
      <c r="H291" s="508">
        <v>249.35</v>
      </c>
      <c r="I291" s="508">
        <v>253.1</v>
      </c>
      <c r="J291" s="508">
        <v>258.2</v>
      </c>
      <c r="K291" s="507">
        <v>248</v>
      </c>
      <c r="L291" s="507">
        <v>239.15</v>
      </c>
      <c r="M291" s="507">
        <v>1.0310999999999999</v>
      </c>
    </row>
    <row r="292" spans="1:13">
      <c r="A292" s="254">
        <v>282</v>
      </c>
      <c r="B292" s="510" t="s">
        <v>131</v>
      </c>
      <c r="C292" s="507">
        <v>1963.95</v>
      </c>
      <c r="D292" s="508">
        <v>1973.5</v>
      </c>
      <c r="E292" s="508">
        <v>1947.65</v>
      </c>
      <c r="F292" s="508">
        <v>1931.3500000000001</v>
      </c>
      <c r="G292" s="508">
        <v>1905.5000000000002</v>
      </c>
      <c r="H292" s="508">
        <v>1989.8</v>
      </c>
      <c r="I292" s="508">
        <v>2015.6499999999999</v>
      </c>
      <c r="J292" s="508">
        <v>2031.9499999999998</v>
      </c>
      <c r="K292" s="507">
        <v>1999.35</v>
      </c>
      <c r="L292" s="507">
        <v>1957.2</v>
      </c>
      <c r="M292" s="507">
        <v>27.614699999999999</v>
      </c>
    </row>
    <row r="293" spans="1:13">
      <c r="A293" s="254">
        <v>283</v>
      </c>
      <c r="B293" s="510" t="s">
        <v>132</v>
      </c>
      <c r="C293" s="507">
        <v>106</v>
      </c>
      <c r="D293" s="508">
        <v>105.91666666666667</v>
      </c>
      <c r="E293" s="508">
        <v>104.88333333333334</v>
      </c>
      <c r="F293" s="508">
        <v>103.76666666666667</v>
      </c>
      <c r="G293" s="508">
        <v>102.73333333333333</v>
      </c>
      <c r="H293" s="508">
        <v>107.03333333333335</v>
      </c>
      <c r="I293" s="508">
        <v>108.06666666666668</v>
      </c>
      <c r="J293" s="508">
        <v>109.18333333333335</v>
      </c>
      <c r="K293" s="507">
        <v>106.95</v>
      </c>
      <c r="L293" s="507">
        <v>104.8</v>
      </c>
      <c r="M293" s="507">
        <v>84.372860000000003</v>
      </c>
    </row>
    <row r="294" spans="1:13">
      <c r="A294" s="254">
        <v>284</v>
      </c>
      <c r="B294" s="510" t="s">
        <v>259</v>
      </c>
      <c r="C294" s="507">
        <v>2759.95</v>
      </c>
      <c r="D294" s="508">
        <v>2784.1</v>
      </c>
      <c r="E294" s="508">
        <v>2715.95</v>
      </c>
      <c r="F294" s="508">
        <v>2671.95</v>
      </c>
      <c r="G294" s="508">
        <v>2603.7999999999997</v>
      </c>
      <c r="H294" s="508">
        <v>2828.1</v>
      </c>
      <c r="I294" s="508">
        <v>2896.2500000000005</v>
      </c>
      <c r="J294" s="508">
        <v>2940.25</v>
      </c>
      <c r="K294" s="507">
        <v>2852.25</v>
      </c>
      <c r="L294" s="507">
        <v>2740.1</v>
      </c>
      <c r="M294" s="507">
        <v>7.4564199999999996</v>
      </c>
    </row>
    <row r="295" spans="1:13">
      <c r="A295" s="254">
        <v>285</v>
      </c>
      <c r="B295" s="510" t="s">
        <v>133</v>
      </c>
      <c r="C295" s="507">
        <v>433.15</v>
      </c>
      <c r="D295" s="508">
        <v>433.35000000000008</v>
      </c>
      <c r="E295" s="508">
        <v>429.90000000000015</v>
      </c>
      <c r="F295" s="508">
        <v>426.65000000000009</v>
      </c>
      <c r="G295" s="508">
        <v>423.20000000000016</v>
      </c>
      <c r="H295" s="508">
        <v>436.60000000000014</v>
      </c>
      <c r="I295" s="508">
        <v>440.05000000000007</v>
      </c>
      <c r="J295" s="508">
        <v>443.30000000000013</v>
      </c>
      <c r="K295" s="507">
        <v>436.8</v>
      </c>
      <c r="L295" s="507">
        <v>430.1</v>
      </c>
      <c r="M295" s="507">
        <v>19.206630000000001</v>
      </c>
    </row>
    <row r="296" spans="1:13">
      <c r="A296" s="254">
        <v>286</v>
      </c>
      <c r="B296" s="510" t="s">
        <v>753</v>
      </c>
      <c r="C296" s="507">
        <v>226.15</v>
      </c>
      <c r="D296" s="508">
        <v>226.95000000000002</v>
      </c>
      <c r="E296" s="508">
        <v>223.00000000000003</v>
      </c>
      <c r="F296" s="508">
        <v>219.85000000000002</v>
      </c>
      <c r="G296" s="508">
        <v>215.90000000000003</v>
      </c>
      <c r="H296" s="508">
        <v>230.10000000000002</v>
      </c>
      <c r="I296" s="508">
        <v>234.05</v>
      </c>
      <c r="J296" s="508">
        <v>237.20000000000002</v>
      </c>
      <c r="K296" s="507">
        <v>230.9</v>
      </c>
      <c r="L296" s="507">
        <v>223.8</v>
      </c>
      <c r="M296" s="507">
        <v>2.0868799999999998</v>
      </c>
    </row>
    <row r="297" spans="1:13">
      <c r="A297" s="254">
        <v>287</v>
      </c>
      <c r="B297" s="510" t="s">
        <v>428</v>
      </c>
      <c r="C297" s="507">
        <v>6741.7</v>
      </c>
      <c r="D297" s="508">
        <v>6660.8833333333341</v>
      </c>
      <c r="E297" s="508">
        <v>6531.8166666666684</v>
      </c>
      <c r="F297" s="508">
        <v>6321.9333333333343</v>
      </c>
      <c r="G297" s="508">
        <v>6192.8666666666686</v>
      </c>
      <c r="H297" s="508">
        <v>6870.7666666666682</v>
      </c>
      <c r="I297" s="508">
        <v>6999.8333333333339</v>
      </c>
      <c r="J297" s="508">
        <v>7209.7166666666681</v>
      </c>
      <c r="K297" s="507">
        <v>6789.95</v>
      </c>
      <c r="L297" s="507">
        <v>6451</v>
      </c>
      <c r="M297" s="507">
        <v>0.15459000000000001</v>
      </c>
    </row>
    <row r="298" spans="1:13">
      <c r="A298" s="254">
        <v>288</v>
      </c>
      <c r="B298" s="510" t="s">
        <v>260</v>
      </c>
      <c r="C298" s="507">
        <v>4128.95</v>
      </c>
      <c r="D298" s="508">
        <v>4071.6666666666665</v>
      </c>
      <c r="E298" s="508">
        <v>3993.333333333333</v>
      </c>
      <c r="F298" s="508">
        <v>3857.7166666666667</v>
      </c>
      <c r="G298" s="508">
        <v>3779.3833333333332</v>
      </c>
      <c r="H298" s="508">
        <v>4207.2833333333328</v>
      </c>
      <c r="I298" s="508">
        <v>4285.6166666666659</v>
      </c>
      <c r="J298" s="508">
        <v>4421.2333333333327</v>
      </c>
      <c r="K298" s="507">
        <v>4150</v>
      </c>
      <c r="L298" s="507">
        <v>3936.05</v>
      </c>
      <c r="M298" s="507">
        <v>10.966530000000001</v>
      </c>
    </row>
    <row r="299" spans="1:13">
      <c r="A299" s="254">
        <v>289</v>
      </c>
      <c r="B299" s="510" t="s">
        <v>134</v>
      </c>
      <c r="C299" s="507">
        <v>1524.2</v>
      </c>
      <c r="D299" s="508">
        <v>1522.1499999999999</v>
      </c>
      <c r="E299" s="508">
        <v>1509.5499999999997</v>
      </c>
      <c r="F299" s="508">
        <v>1494.8999999999999</v>
      </c>
      <c r="G299" s="508">
        <v>1482.2999999999997</v>
      </c>
      <c r="H299" s="508">
        <v>1536.7999999999997</v>
      </c>
      <c r="I299" s="508">
        <v>1549.3999999999996</v>
      </c>
      <c r="J299" s="508">
        <v>1564.0499999999997</v>
      </c>
      <c r="K299" s="507">
        <v>1534.75</v>
      </c>
      <c r="L299" s="507">
        <v>1507.5</v>
      </c>
      <c r="M299" s="507">
        <v>22.10547</v>
      </c>
    </row>
    <row r="300" spans="1:13">
      <c r="A300" s="254">
        <v>290</v>
      </c>
      <c r="B300" s="510" t="s">
        <v>429</v>
      </c>
      <c r="C300" s="507">
        <v>365</v>
      </c>
      <c r="D300" s="508">
        <v>361.3</v>
      </c>
      <c r="E300" s="508">
        <v>355.1</v>
      </c>
      <c r="F300" s="508">
        <v>345.2</v>
      </c>
      <c r="G300" s="508">
        <v>339</v>
      </c>
      <c r="H300" s="508">
        <v>371.20000000000005</v>
      </c>
      <c r="I300" s="508">
        <v>377.4</v>
      </c>
      <c r="J300" s="508">
        <v>387.30000000000007</v>
      </c>
      <c r="K300" s="507">
        <v>367.5</v>
      </c>
      <c r="L300" s="507">
        <v>351.4</v>
      </c>
      <c r="M300" s="507">
        <v>40.602249999999998</v>
      </c>
    </row>
    <row r="301" spans="1:13">
      <c r="A301" s="254">
        <v>291</v>
      </c>
      <c r="B301" s="510" t="s">
        <v>430</v>
      </c>
      <c r="C301" s="507">
        <v>41.9</v>
      </c>
      <c r="D301" s="508">
        <v>42.15</v>
      </c>
      <c r="E301" s="508">
        <v>41.55</v>
      </c>
      <c r="F301" s="508">
        <v>41.199999999999996</v>
      </c>
      <c r="G301" s="508">
        <v>40.599999999999994</v>
      </c>
      <c r="H301" s="508">
        <v>42.5</v>
      </c>
      <c r="I301" s="508">
        <v>43.100000000000009</v>
      </c>
      <c r="J301" s="508">
        <v>43.45</v>
      </c>
      <c r="K301" s="507">
        <v>42.75</v>
      </c>
      <c r="L301" s="507">
        <v>41.8</v>
      </c>
      <c r="M301" s="507">
        <v>7.0510799999999998</v>
      </c>
    </row>
    <row r="302" spans="1:13">
      <c r="A302" s="254">
        <v>292</v>
      </c>
      <c r="B302" s="510" t="s">
        <v>431</v>
      </c>
      <c r="C302" s="507">
        <v>1630.05</v>
      </c>
      <c r="D302" s="508">
        <v>1627.8333333333333</v>
      </c>
      <c r="E302" s="508">
        <v>1602.2166666666665</v>
      </c>
      <c r="F302" s="508">
        <v>1574.3833333333332</v>
      </c>
      <c r="G302" s="508">
        <v>1548.7666666666664</v>
      </c>
      <c r="H302" s="508">
        <v>1655.6666666666665</v>
      </c>
      <c r="I302" s="508">
        <v>1681.2833333333333</v>
      </c>
      <c r="J302" s="508">
        <v>1709.1166666666666</v>
      </c>
      <c r="K302" s="507">
        <v>1653.45</v>
      </c>
      <c r="L302" s="507">
        <v>1600</v>
      </c>
      <c r="M302" s="507">
        <v>0.38867000000000002</v>
      </c>
    </row>
    <row r="303" spans="1:13">
      <c r="A303" s="254">
        <v>293</v>
      </c>
      <c r="B303" s="510" t="s">
        <v>135</v>
      </c>
      <c r="C303" s="507">
        <v>1057.75</v>
      </c>
      <c r="D303" s="508">
        <v>1051.45</v>
      </c>
      <c r="E303" s="508">
        <v>1041.4000000000001</v>
      </c>
      <c r="F303" s="508">
        <v>1025.05</v>
      </c>
      <c r="G303" s="508">
        <v>1015</v>
      </c>
      <c r="H303" s="508">
        <v>1067.8000000000002</v>
      </c>
      <c r="I303" s="508">
        <v>1077.8499999999999</v>
      </c>
      <c r="J303" s="508">
        <v>1094.2000000000003</v>
      </c>
      <c r="K303" s="507">
        <v>1061.5</v>
      </c>
      <c r="L303" s="507">
        <v>1035.0999999999999</v>
      </c>
      <c r="M303" s="507">
        <v>15.987640000000001</v>
      </c>
    </row>
    <row r="304" spans="1:13">
      <c r="A304" s="254">
        <v>294</v>
      </c>
      <c r="B304" s="510" t="s">
        <v>432</v>
      </c>
      <c r="C304" s="507">
        <v>1784.55</v>
      </c>
      <c r="D304" s="508">
        <v>1774.8500000000001</v>
      </c>
      <c r="E304" s="508">
        <v>1754.7000000000003</v>
      </c>
      <c r="F304" s="508">
        <v>1724.8500000000001</v>
      </c>
      <c r="G304" s="508">
        <v>1704.7000000000003</v>
      </c>
      <c r="H304" s="508">
        <v>1804.7000000000003</v>
      </c>
      <c r="I304" s="508">
        <v>1824.8500000000004</v>
      </c>
      <c r="J304" s="508">
        <v>1854.7000000000003</v>
      </c>
      <c r="K304" s="507">
        <v>1795</v>
      </c>
      <c r="L304" s="507">
        <v>1745</v>
      </c>
      <c r="M304" s="507">
        <v>0.90251000000000003</v>
      </c>
    </row>
    <row r="305" spans="1:13">
      <c r="A305" s="254">
        <v>295</v>
      </c>
      <c r="B305" s="510" t="s">
        <v>433</v>
      </c>
      <c r="C305" s="507">
        <v>866.05</v>
      </c>
      <c r="D305" s="508">
        <v>874.33333333333337</v>
      </c>
      <c r="E305" s="508">
        <v>854.76666666666677</v>
      </c>
      <c r="F305" s="508">
        <v>843.48333333333335</v>
      </c>
      <c r="G305" s="508">
        <v>823.91666666666674</v>
      </c>
      <c r="H305" s="508">
        <v>885.61666666666679</v>
      </c>
      <c r="I305" s="508">
        <v>905.18333333333339</v>
      </c>
      <c r="J305" s="508">
        <v>916.46666666666681</v>
      </c>
      <c r="K305" s="507">
        <v>893.9</v>
      </c>
      <c r="L305" s="507">
        <v>863.05</v>
      </c>
      <c r="M305" s="507">
        <v>0.22677</v>
      </c>
    </row>
    <row r="306" spans="1:13">
      <c r="A306" s="254">
        <v>296</v>
      </c>
      <c r="B306" s="510" t="s">
        <v>434</v>
      </c>
      <c r="C306" s="507">
        <v>45.8</v>
      </c>
      <c r="D306" s="508">
        <v>44.5</v>
      </c>
      <c r="E306" s="508">
        <v>43.2</v>
      </c>
      <c r="F306" s="508">
        <v>40.6</v>
      </c>
      <c r="G306" s="508">
        <v>39.300000000000004</v>
      </c>
      <c r="H306" s="508">
        <v>47.1</v>
      </c>
      <c r="I306" s="508">
        <v>48.4</v>
      </c>
      <c r="J306" s="508">
        <v>51</v>
      </c>
      <c r="K306" s="507">
        <v>45.8</v>
      </c>
      <c r="L306" s="507">
        <v>41.9</v>
      </c>
      <c r="M306" s="507">
        <v>97.167450000000002</v>
      </c>
    </row>
    <row r="307" spans="1:13">
      <c r="A307" s="254">
        <v>297</v>
      </c>
      <c r="B307" s="510" t="s">
        <v>435</v>
      </c>
      <c r="C307" s="507">
        <v>159.05000000000001</v>
      </c>
      <c r="D307" s="508">
        <v>160.13333333333335</v>
      </c>
      <c r="E307" s="508">
        <v>157.1166666666667</v>
      </c>
      <c r="F307" s="508">
        <v>155.18333333333334</v>
      </c>
      <c r="G307" s="508">
        <v>152.16666666666669</v>
      </c>
      <c r="H307" s="508">
        <v>162.06666666666672</v>
      </c>
      <c r="I307" s="508">
        <v>165.08333333333337</v>
      </c>
      <c r="J307" s="508">
        <v>167.01666666666674</v>
      </c>
      <c r="K307" s="507">
        <v>163.15</v>
      </c>
      <c r="L307" s="507">
        <v>158.19999999999999</v>
      </c>
      <c r="M307" s="507">
        <v>3.35467</v>
      </c>
    </row>
    <row r="308" spans="1:13">
      <c r="A308" s="254">
        <v>298</v>
      </c>
      <c r="B308" s="510" t="s">
        <v>146</v>
      </c>
      <c r="C308" s="507">
        <v>88684.1</v>
      </c>
      <c r="D308" s="508">
        <v>88922.183333333334</v>
      </c>
      <c r="E308" s="508">
        <v>88141.366666666669</v>
      </c>
      <c r="F308" s="508">
        <v>87598.633333333331</v>
      </c>
      <c r="G308" s="508">
        <v>86817.816666666666</v>
      </c>
      <c r="H308" s="508">
        <v>89464.916666666672</v>
      </c>
      <c r="I308" s="508">
        <v>90245.733333333352</v>
      </c>
      <c r="J308" s="508">
        <v>90788.466666666674</v>
      </c>
      <c r="K308" s="507">
        <v>89703</v>
      </c>
      <c r="L308" s="507">
        <v>88379.45</v>
      </c>
      <c r="M308" s="507">
        <v>0.16991999999999999</v>
      </c>
    </row>
    <row r="309" spans="1:13">
      <c r="A309" s="254">
        <v>299</v>
      </c>
      <c r="B309" s="510" t="s">
        <v>143</v>
      </c>
      <c r="C309" s="507">
        <v>1169.1500000000001</v>
      </c>
      <c r="D309" s="508">
        <v>1175.9833333333333</v>
      </c>
      <c r="E309" s="508">
        <v>1154.6666666666667</v>
      </c>
      <c r="F309" s="508">
        <v>1140.1833333333334</v>
      </c>
      <c r="G309" s="508">
        <v>1118.8666666666668</v>
      </c>
      <c r="H309" s="508">
        <v>1190.4666666666667</v>
      </c>
      <c r="I309" s="508">
        <v>1211.7833333333333</v>
      </c>
      <c r="J309" s="508">
        <v>1226.2666666666667</v>
      </c>
      <c r="K309" s="507">
        <v>1197.3</v>
      </c>
      <c r="L309" s="507">
        <v>1161.5</v>
      </c>
      <c r="M309" s="507">
        <v>4.4734299999999996</v>
      </c>
    </row>
    <row r="310" spans="1:13">
      <c r="A310" s="254">
        <v>300</v>
      </c>
      <c r="B310" s="510" t="s">
        <v>436</v>
      </c>
      <c r="C310" s="507">
        <v>3676.25</v>
      </c>
      <c r="D310" s="508">
        <v>3694.9</v>
      </c>
      <c r="E310" s="508">
        <v>3649.8</v>
      </c>
      <c r="F310" s="508">
        <v>3623.35</v>
      </c>
      <c r="G310" s="508">
        <v>3578.25</v>
      </c>
      <c r="H310" s="508">
        <v>3721.3500000000004</v>
      </c>
      <c r="I310" s="508">
        <v>3766.45</v>
      </c>
      <c r="J310" s="508">
        <v>3792.9000000000005</v>
      </c>
      <c r="K310" s="507">
        <v>3740</v>
      </c>
      <c r="L310" s="507">
        <v>3668.45</v>
      </c>
      <c r="M310" s="507">
        <v>2.5409999999999999E-2</v>
      </c>
    </row>
    <row r="311" spans="1:13">
      <c r="A311" s="254">
        <v>301</v>
      </c>
      <c r="B311" s="510" t="s">
        <v>437</v>
      </c>
      <c r="C311" s="507">
        <v>284.60000000000002</v>
      </c>
      <c r="D311" s="508">
        <v>289.93333333333334</v>
      </c>
      <c r="E311" s="508">
        <v>278.56666666666666</v>
      </c>
      <c r="F311" s="508">
        <v>272.5333333333333</v>
      </c>
      <c r="G311" s="508">
        <v>261.16666666666663</v>
      </c>
      <c r="H311" s="508">
        <v>295.9666666666667</v>
      </c>
      <c r="I311" s="508">
        <v>307.33333333333337</v>
      </c>
      <c r="J311" s="508">
        <v>313.36666666666673</v>
      </c>
      <c r="K311" s="507">
        <v>301.3</v>
      </c>
      <c r="L311" s="507">
        <v>283.89999999999998</v>
      </c>
      <c r="M311" s="507">
        <v>1.4771000000000001</v>
      </c>
    </row>
    <row r="312" spans="1:13">
      <c r="A312" s="254">
        <v>302</v>
      </c>
      <c r="B312" s="510" t="s">
        <v>137</v>
      </c>
      <c r="C312" s="507">
        <v>211.55</v>
      </c>
      <c r="D312" s="508">
        <v>210.98333333333335</v>
      </c>
      <c r="E312" s="508">
        <v>209.3666666666667</v>
      </c>
      <c r="F312" s="508">
        <v>207.18333333333337</v>
      </c>
      <c r="G312" s="508">
        <v>205.56666666666672</v>
      </c>
      <c r="H312" s="508">
        <v>213.16666666666669</v>
      </c>
      <c r="I312" s="508">
        <v>214.78333333333336</v>
      </c>
      <c r="J312" s="508">
        <v>216.96666666666667</v>
      </c>
      <c r="K312" s="507">
        <v>212.6</v>
      </c>
      <c r="L312" s="507">
        <v>208.8</v>
      </c>
      <c r="M312" s="507">
        <v>43.529519999999998</v>
      </c>
    </row>
    <row r="313" spans="1:13">
      <c r="A313" s="254">
        <v>303</v>
      </c>
      <c r="B313" s="510" t="s">
        <v>136</v>
      </c>
      <c r="C313" s="507">
        <v>863.8</v>
      </c>
      <c r="D313" s="508">
        <v>862.6</v>
      </c>
      <c r="E313" s="508">
        <v>850.2</v>
      </c>
      <c r="F313" s="508">
        <v>836.6</v>
      </c>
      <c r="G313" s="508">
        <v>824.2</v>
      </c>
      <c r="H313" s="508">
        <v>876.2</v>
      </c>
      <c r="I313" s="508">
        <v>888.59999999999991</v>
      </c>
      <c r="J313" s="508">
        <v>902.2</v>
      </c>
      <c r="K313" s="507">
        <v>875</v>
      </c>
      <c r="L313" s="507">
        <v>849</v>
      </c>
      <c r="M313" s="507">
        <v>39.713529999999999</v>
      </c>
    </row>
    <row r="314" spans="1:13">
      <c r="A314" s="254">
        <v>304</v>
      </c>
      <c r="B314" s="510" t="s">
        <v>438</v>
      </c>
      <c r="C314" s="507">
        <v>171.35</v>
      </c>
      <c r="D314" s="508">
        <v>173.93333333333331</v>
      </c>
      <c r="E314" s="508">
        <v>167.91666666666663</v>
      </c>
      <c r="F314" s="508">
        <v>164.48333333333332</v>
      </c>
      <c r="G314" s="508">
        <v>158.46666666666664</v>
      </c>
      <c r="H314" s="508">
        <v>177.36666666666662</v>
      </c>
      <c r="I314" s="508">
        <v>183.38333333333333</v>
      </c>
      <c r="J314" s="508">
        <v>186.81666666666661</v>
      </c>
      <c r="K314" s="507">
        <v>179.95</v>
      </c>
      <c r="L314" s="507">
        <v>170.5</v>
      </c>
      <c r="M314" s="507">
        <v>2.8159900000000002</v>
      </c>
    </row>
    <row r="315" spans="1:13">
      <c r="A315" s="254">
        <v>305</v>
      </c>
      <c r="B315" s="510" t="s">
        <v>439</v>
      </c>
      <c r="C315" s="507">
        <v>229.2</v>
      </c>
      <c r="D315" s="508">
        <v>229.63333333333333</v>
      </c>
      <c r="E315" s="508">
        <v>227.51666666666665</v>
      </c>
      <c r="F315" s="508">
        <v>225.83333333333331</v>
      </c>
      <c r="G315" s="508">
        <v>223.71666666666664</v>
      </c>
      <c r="H315" s="508">
        <v>231.31666666666666</v>
      </c>
      <c r="I315" s="508">
        <v>233.43333333333334</v>
      </c>
      <c r="J315" s="508">
        <v>235.11666666666667</v>
      </c>
      <c r="K315" s="507">
        <v>231.75</v>
      </c>
      <c r="L315" s="507">
        <v>227.95</v>
      </c>
      <c r="M315" s="507">
        <v>0.23993</v>
      </c>
    </row>
    <row r="316" spans="1:13">
      <c r="A316" s="254">
        <v>306</v>
      </c>
      <c r="B316" s="510" t="s">
        <v>440</v>
      </c>
      <c r="C316" s="507">
        <v>551.9</v>
      </c>
      <c r="D316" s="508">
        <v>551.63333333333333</v>
      </c>
      <c r="E316" s="508">
        <v>541.26666666666665</v>
      </c>
      <c r="F316" s="508">
        <v>530.63333333333333</v>
      </c>
      <c r="G316" s="508">
        <v>520.26666666666665</v>
      </c>
      <c r="H316" s="508">
        <v>562.26666666666665</v>
      </c>
      <c r="I316" s="508">
        <v>572.63333333333321</v>
      </c>
      <c r="J316" s="508">
        <v>583.26666666666665</v>
      </c>
      <c r="K316" s="507">
        <v>562</v>
      </c>
      <c r="L316" s="507">
        <v>541</v>
      </c>
      <c r="M316" s="507">
        <v>2.4369499999999999</v>
      </c>
    </row>
    <row r="317" spans="1:13">
      <c r="A317" s="254">
        <v>307</v>
      </c>
      <c r="B317" s="510" t="s">
        <v>138</v>
      </c>
      <c r="C317" s="507">
        <v>162.6</v>
      </c>
      <c r="D317" s="508">
        <v>162.80000000000001</v>
      </c>
      <c r="E317" s="508">
        <v>160.85000000000002</v>
      </c>
      <c r="F317" s="508">
        <v>159.10000000000002</v>
      </c>
      <c r="G317" s="508">
        <v>157.15000000000003</v>
      </c>
      <c r="H317" s="508">
        <v>164.55</v>
      </c>
      <c r="I317" s="508">
        <v>166.5</v>
      </c>
      <c r="J317" s="508">
        <v>168.25</v>
      </c>
      <c r="K317" s="507">
        <v>164.75</v>
      </c>
      <c r="L317" s="507">
        <v>161.05000000000001</v>
      </c>
      <c r="M317" s="507">
        <v>51.389119999999998</v>
      </c>
    </row>
    <row r="318" spans="1:13">
      <c r="A318" s="254">
        <v>308</v>
      </c>
      <c r="B318" s="510" t="s">
        <v>261</v>
      </c>
      <c r="C318" s="507">
        <v>43.05</v>
      </c>
      <c r="D318" s="508">
        <v>42.9</v>
      </c>
      <c r="E318" s="508">
        <v>42.3</v>
      </c>
      <c r="F318" s="508">
        <v>41.55</v>
      </c>
      <c r="G318" s="508">
        <v>40.949999999999996</v>
      </c>
      <c r="H318" s="508">
        <v>43.65</v>
      </c>
      <c r="I318" s="508">
        <v>44.250000000000007</v>
      </c>
      <c r="J318" s="508">
        <v>45</v>
      </c>
      <c r="K318" s="507">
        <v>43.5</v>
      </c>
      <c r="L318" s="507">
        <v>42.15</v>
      </c>
      <c r="M318" s="507">
        <v>32.407739999999997</v>
      </c>
    </row>
    <row r="319" spans="1:13">
      <c r="A319" s="254">
        <v>309</v>
      </c>
      <c r="B319" s="510" t="s">
        <v>139</v>
      </c>
      <c r="C319" s="507">
        <v>399.25</v>
      </c>
      <c r="D319" s="508">
        <v>399.9666666666667</v>
      </c>
      <c r="E319" s="508">
        <v>397.38333333333338</v>
      </c>
      <c r="F319" s="508">
        <v>395.51666666666671</v>
      </c>
      <c r="G319" s="508">
        <v>392.93333333333339</v>
      </c>
      <c r="H319" s="508">
        <v>401.83333333333337</v>
      </c>
      <c r="I319" s="508">
        <v>404.41666666666663</v>
      </c>
      <c r="J319" s="508">
        <v>406.28333333333336</v>
      </c>
      <c r="K319" s="507">
        <v>402.55</v>
      </c>
      <c r="L319" s="507">
        <v>398.1</v>
      </c>
      <c r="M319" s="507">
        <v>16.732340000000001</v>
      </c>
    </row>
    <row r="320" spans="1:13">
      <c r="A320" s="254">
        <v>310</v>
      </c>
      <c r="B320" s="510" t="s">
        <v>140</v>
      </c>
      <c r="C320" s="507">
        <v>7272.1</v>
      </c>
      <c r="D320" s="508">
        <v>7303.3666666666659</v>
      </c>
      <c r="E320" s="508">
        <v>7219.7333333333318</v>
      </c>
      <c r="F320" s="508">
        <v>7167.3666666666659</v>
      </c>
      <c r="G320" s="508">
        <v>7083.7333333333318</v>
      </c>
      <c r="H320" s="508">
        <v>7355.7333333333318</v>
      </c>
      <c r="I320" s="508">
        <v>7439.366666666665</v>
      </c>
      <c r="J320" s="508">
        <v>7491.7333333333318</v>
      </c>
      <c r="K320" s="507">
        <v>7387</v>
      </c>
      <c r="L320" s="507">
        <v>7251</v>
      </c>
      <c r="M320" s="507">
        <v>6.5926999999999998</v>
      </c>
    </row>
    <row r="321" spans="1:13">
      <c r="A321" s="254">
        <v>311</v>
      </c>
      <c r="B321" s="510" t="s">
        <v>142</v>
      </c>
      <c r="C321" s="507">
        <v>931.45</v>
      </c>
      <c r="D321" s="508">
        <v>927.76666666666677</v>
      </c>
      <c r="E321" s="508">
        <v>919.73333333333358</v>
      </c>
      <c r="F321" s="508">
        <v>908.01666666666677</v>
      </c>
      <c r="G321" s="508">
        <v>899.98333333333358</v>
      </c>
      <c r="H321" s="508">
        <v>939.48333333333358</v>
      </c>
      <c r="I321" s="508">
        <v>947.51666666666665</v>
      </c>
      <c r="J321" s="508">
        <v>959.23333333333358</v>
      </c>
      <c r="K321" s="507">
        <v>935.8</v>
      </c>
      <c r="L321" s="507">
        <v>916.05</v>
      </c>
      <c r="M321" s="507">
        <v>6.2852399999999999</v>
      </c>
    </row>
    <row r="322" spans="1:13">
      <c r="A322" s="254">
        <v>312</v>
      </c>
      <c r="B322" s="510" t="s">
        <v>441</v>
      </c>
      <c r="C322" s="507">
        <v>1925.35</v>
      </c>
      <c r="D322" s="508">
        <v>1928.2</v>
      </c>
      <c r="E322" s="508">
        <v>1907.65</v>
      </c>
      <c r="F322" s="508">
        <v>1889.95</v>
      </c>
      <c r="G322" s="508">
        <v>1869.4</v>
      </c>
      <c r="H322" s="508">
        <v>1945.9</v>
      </c>
      <c r="I322" s="508">
        <v>1966.4499999999998</v>
      </c>
      <c r="J322" s="508">
        <v>1984.15</v>
      </c>
      <c r="K322" s="507">
        <v>1948.75</v>
      </c>
      <c r="L322" s="507">
        <v>1910.5</v>
      </c>
      <c r="M322" s="507">
        <v>0.27051999999999998</v>
      </c>
    </row>
    <row r="323" spans="1:13">
      <c r="A323" s="254">
        <v>313</v>
      </c>
      <c r="B323" s="510" t="s">
        <v>144</v>
      </c>
      <c r="C323" s="507">
        <v>1892.45</v>
      </c>
      <c r="D323" s="508">
        <v>1868.6666666666667</v>
      </c>
      <c r="E323" s="508">
        <v>1835.3333333333335</v>
      </c>
      <c r="F323" s="508">
        <v>1778.2166666666667</v>
      </c>
      <c r="G323" s="508">
        <v>1744.8833333333334</v>
      </c>
      <c r="H323" s="508">
        <v>1925.7833333333335</v>
      </c>
      <c r="I323" s="508">
        <v>1959.116666666667</v>
      </c>
      <c r="J323" s="508">
        <v>2016.2333333333336</v>
      </c>
      <c r="K323" s="507">
        <v>1902</v>
      </c>
      <c r="L323" s="507">
        <v>1811.55</v>
      </c>
      <c r="M323" s="507">
        <v>33.295549999999999</v>
      </c>
    </row>
    <row r="324" spans="1:13">
      <c r="A324" s="254">
        <v>314</v>
      </c>
      <c r="B324" s="510" t="s">
        <v>442</v>
      </c>
      <c r="C324" s="507">
        <v>103.25</v>
      </c>
      <c r="D324" s="508">
        <v>103.06666666666666</v>
      </c>
      <c r="E324" s="508">
        <v>101.98333333333332</v>
      </c>
      <c r="F324" s="508">
        <v>100.71666666666665</v>
      </c>
      <c r="G324" s="508">
        <v>99.633333333333312</v>
      </c>
      <c r="H324" s="508">
        <v>104.33333333333333</v>
      </c>
      <c r="I324" s="508">
        <v>105.41666666666667</v>
      </c>
      <c r="J324" s="508">
        <v>106.68333333333334</v>
      </c>
      <c r="K324" s="507">
        <v>104.15</v>
      </c>
      <c r="L324" s="507">
        <v>101.8</v>
      </c>
      <c r="M324" s="507">
        <v>4.3414700000000002</v>
      </c>
    </row>
    <row r="325" spans="1:13">
      <c r="A325" s="254">
        <v>315</v>
      </c>
      <c r="B325" s="510" t="s">
        <v>443</v>
      </c>
      <c r="C325" s="507">
        <v>542.75</v>
      </c>
      <c r="D325" s="508">
        <v>545.88333333333333</v>
      </c>
      <c r="E325" s="508">
        <v>535.91666666666663</v>
      </c>
      <c r="F325" s="508">
        <v>529.08333333333326</v>
      </c>
      <c r="G325" s="508">
        <v>519.11666666666656</v>
      </c>
      <c r="H325" s="508">
        <v>552.7166666666667</v>
      </c>
      <c r="I325" s="508">
        <v>562.68333333333339</v>
      </c>
      <c r="J325" s="508">
        <v>569.51666666666677</v>
      </c>
      <c r="K325" s="507">
        <v>555.85</v>
      </c>
      <c r="L325" s="507">
        <v>539.04999999999995</v>
      </c>
      <c r="M325" s="507">
        <v>0.70972000000000002</v>
      </c>
    </row>
    <row r="326" spans="1:13">
      <c r="A326" s="254">
        <v>316</v>
      </c>
      <c r="B326" s="510" t="s">
        <v>754</v>
      </c>
      <c r="C326" s="507">
        <v>195.4</v>
      </c>
      <c r="D326" s="508">
        <v>196.23333333333335</v>
      </c>
      <c r="E326" s="508">
        <v>194.16666666666669</v>
      </c>
      <c r="F326" s="508">
        <v>192.93333333333334</v>
      </c>
      <c r="G326" s="508">
        <v>190.86666666666667</v>
      </c>
      <c r="H326" s="508">
        <v>197.4666666666667</v>
      </c>
      <c r="I326" s="508">
        <v>199.53333333333336</v>
      </c>
      <c r="J326" s="508">
        <v>200.76666666666671</v>
      </c>
      <c r="K326" s="507">
        <v>198.3</v>
      </c>
      <c r="L326" s="507">
        <v>195</v>
      </c>
      <c r="M326" s="507">
        <v>4.1544999999999996</v>
      </c>
    </row>
    <row r="327" spans="1:13">
      <c r="A327" s="254">
        <v>317</v>
      </c>
      <c r="B327" s="510" t="s">
        <v>145</v>
      </c>
      <c r="C327" s="507">
        <v>219</v>
      </c>
      <c r="D327" s="508">
        <v>219.45000000000002</v>
      </c>
      <c r="E327" s="508">
        <v>216.90000000000003</v>
      </c>
      <c r="F327" s="508">
        <v>214.8</v>
      </c>
      <c r="G327" s="508">
        <v>212.25000000000003</v>
      </c>
      <c r="H327" s="508">
        <v>221.55000000000004</v>
      </c>
      <c r="I327" s="508">
        <v>224.10000000000005</v>
      </c>
      <c r="J327" s="508">
        <v>226.20000000000005</v>
      </c>
      <c r="K327" s="507">
        <v>222</v>
      </c>
      <c r="L327" s="507">
        <v>217.35</v>
      </c>
      <c r="M327" s="507">
        <v>143.21621999999999</v>
      </c>
    </row>
    <row r="328" spans="1:13">
      <c r="A328" s="254">
        <v>318</v>
      </c>
      <c r="B328" s="510" t="s">
        <v>444</v>
      </c>
      <c r="C328" s="507">
        <v>657.4</v>
      </c>
      <c r="D328" s="508">
        <v>661.4666666666667</v>
      </c>
      <c r="E328" s="508">
        <v>648.18333333333339</v>
      </c>
      <c r="F328" s="508">
        <v>638.9666666666667</v>
      </c>
      <c r="G328" s="508">
        <v>625.68333333333339</v>
      </c>
      <c r="H328" s="508">
        <v>670.68333333333339</v>
      </c>
      <c r="I328" s="508">
        <v>683.9666666666667</v>
      </c>
      <c r="J328" s="508">
        <v>693.18333333333339</v>
      </c>
      <c r="K328" s="507">
        <v>674.75</v>
      </c>
      <c r="L328" s="507">
        <v>652.25</v>
      </c>
      <c r="M328" s="507">
        <v>1.1292199999999999</v>
      </c>
    </row>
    <row r="329" spans="1:13">
      <c r="A329" s="254">
        <v>319</v>
      </c>
      <c r="B329" s="510" t="s">
        <v>262</v>
      </c>
      <c r="C329" s="507">
        <v>1646.7</v>
      </c>
      <c r="D329" s="508">
        <v>1639.8999999999999</v>
      </c>
      <c r="E329" s="508">
        <v>1604.7999999999997</v>
      </c>
      <c r="F329" s="508">
        <v>1562.8999999999999</v>
      </c>
      <c r="G329" s="508">
        <v>1527.7999999999997</v>
      </c>
      <c r="H329" s="508">
        <v>1681.7999999999997</v>
      </c>
      <c r="I329" s="508">
        <v>1716.8999999999996</v>
      </c>
      <c r="J329" s="508">
        <v>1758.7999999999997</v>
      </c>
      <c r="K329" s="507">
        <v>1675</v>
      </c>
      <c r="L329" s="507">
        <v>1598</v>
      </c>
      <c r="M329" s="507">
        <v>5.9915399999999996</v>
      </c>
    </row>
    <row r="330" spans="1:13">
      <c r="A330" s="254">
        <v>320</v>
      </c>
      <c r="B330" s="510" t="s">
        <v>445</v>
      </c>
      <c r="C330" s="507">
        <v>1516.4</v>
      </c>
      <c r="D330" s="508">
        <v>1518.1500000000003</v>
      </c>
      <c r="E330" s="508">
        <v>1503.3500000000006</v>
      </c>
      <c r="F330" s="508">
        <v>1490.3000000000002</v>
      </c>
      <c r="G330" s="508">
        <v>1475.5000000000005</v>
      </c>
      <c r="H330" s="508">
        <v>1531.2000000000007</v>
      </c>
      <c r="I330" s="508">
        <v>1546.0000000000005</v>
      </c>
      <c r="J330" s="508">
        <v>1559.0500000000009</v>
      </c>
      <c r="K330" s="507">
        <v>1532.95</v>
      </c>
      <c r="L330" s="507">
        <v>1505.1</v>
      </c>
      <c r="M330" s="507">
        <v>1.65787</v>
      </c>
    </row>
    <row r="331" spans="1:13">
      <c r="A331" s="254">
        <v>321</v>
      </c>
      <c r="B331" s="510" t="s">
        <v>147</v>
      </c>
      <c r="C331" s="507">
        <v>1304.9000000000001</v>
      </c>
      <c r="D331" s="508">
        <v>1294.5333333333333</v>
      </c>
      <c r="E331" s="508">
        <v>1276.2166666666667</v>
      </c>
      <c r="F331" s="508">
        <v>1247.5333333333333</v>
      </c>
      <c r="G331" s="508">
        <v>1229.2166666666667</v>
      </c>
      <c r="H331" s="508">
        <v>1323.2166666666667</v>
      </c>
      <c r="I331" s="508">
        <v>1341.5333333333333</v>
      </c>
      <c r="J331" s="508">
        <v>1370.2166666666667</v>
      </c>
      <c r="K331" s="507">
        <v>1312.85</v>
      </c>
      <c r="L331" s="507">
        <v>1265.8499999999999</v>
      </c>
      <c r="M331" s="507">
        <v>17.424320000000002</v>
      </c>
    </row>
    <row r="332" spans="1:13">
      <c r="A332" s="254">
        <v>322</v>
      </c>
      <c r="B332" s="510" t="s">
        <v>263</v>
      </c>
      <c r="C332" s="507">
        <v>824.6</v>
      </c>
      <c r="D332" s="508">
        <v>833.4</v>
      </c>
      <c r="E332" s="508">
        <v>811.8</v>
      </c>
      <c r="F332" s="508">
        <v>799</v>
      </c>
      <c r="G332" s="508">
        <v>777.4</v>
      </c>
      <c r="H332" s="508">
        <v>846.19999999999993</v>
      </c>
      <c r="I332" s="508">
        <v>867.80000000000007</v>
      </c>
      <c r="J332" s="508">
        <v>880.59999999999991</v>
      </c>
      <c r="K332" s="507">
        <v>855</v>
      </c>
      <c r="L332" s="507">
        <v>820.6</v>
      </c>
      <c r="M332" s="507">
        <v>3.3670399999999998</v>
      </c>
    </row>
    <row r="333" spans="1:13">
      <c r="A333" s="254">
        <v>323</v>
      </c>
      <c r="B333" s="510" t="s">
        <v>149</v>
      </c>
      <c r="C333" s="507">
        <v>49.3</v>
      </c>
      <c r="D333" s="508">
        <v>49.333333333333336</v>
      </c>
      <c r="E333" s="508">
        <v>48.266666666666673</v>
      </c>
      <c r="F333" s="508">
        <v>47.233333333333334</v>
      </c>
      <c r="G333" s="508">
        <v>46.166666666666671</v>
      </c>
      <c r="H333" s="508">
        <v>50.366666666666674</v>
      </c>
      <c r="I333" s="508">
        <v>51.433333333333337</v>
      </c>
      <c r="J333" s="508">
        <v>52.466666666666676</v>
      </c>
      <c r="K333" s="507">
        <v>50.4</v>
      </c>
      <c r="L333" s="507">
        <v>48.3</v>
      </c>
      <c r="M333" s="507">
        <v>130.67132000000001</v>
      </c>
    </row>
    <row r="334" spans="1:13">
      <c r="A334" s="254">
        <v>324</v>
      </c>
      <c r="B334" s="510" t="s">
        <v>150</v>
      </c>
      <c r="C334" s="507">
        <v>86.8</v>
      </c>
      <c r="D334" s="508">
        <v>86.666666666666671</v>
      </c>
      <c r="E334" s="508">
        <v>84.683333333333337</v>
      </c>
      <c r="F334" s="508">
        <v>82.566666666666663</v>
      </c>
      <c r="G334" s="508">
        <v>80.583333333333329</v>
      </c>
      <c r="H334" s="508">
        <v>88.783333333333346</v>
      </c>
      <c r="I334" s="508">
        <v>90.766666666666666</v>
      </c>
      <c r="J334" s="508">
        <v>92.883333333333354</v>
      </c>
      <c r="K334" s="507">
        <v>88.65</v>
      </c>
      <c r="L334" s="507">
        <v>84.55</v>
      </c>
      <c r="M334" s="507">
        <v>37.809069999999998</v>
      </c>
    </row>
    <row r="335" spans="1:13">
      <c r="A335" s="254">
        <v>325</v>
      </c>
      <c r="B335" s="510" t="s">
        <v>446</v>
      </c>
      <c r="C335" s="507">
        <v>585.25</v>
      </c>
      <c r="D335" s="508">
        <v>587.85</v>
      </c>
      <c r="E335" s="508">
        <v>579.75</v>
      </c>
      <c r="F335" s="508">
        <v>574.25</v>
      </c>
      <c r="G335" s="508">
        <v>566.15</v>
      </c>
      <c r="H335" s="508">
        <v>593.35</v>
      </c>
      <c r="I335" s="508">
        <v>601.45000000000016</v>
      </c>
      <c r="J335" s="508">
        <v>606.95000000000005</v>
      </c>
      <c r="K335" s="507">
        <v>595.95000000000005</v>
      </c>
      <c r="L335" s="507">
        <v>582.35</v>
      </c>
      <c r="M335" s="507">
        <v>0.63461999999999996</v>
      </c>
    </row>
    <row r="336" spans="1:13">
      <c r="A336" s="254">
        <v>326</v>
      </c>
      <c r="B336" s="510" t="s">
        <v>264</v>
      </c>
      <c r="C336" s="507">
        <v>25.2</v>
      </c>
      <c r="D336" s="508">
        <v>25.366666666666664</v>
      </c>
      <c r="E336" s="508">
        <v>24.983333333333327</v>
      </c>
      <c r="F336" s="508">
        <v>24.766666666666662</v>
      </c>
      <c r="G336" s="508">
        <v>24.383333333333326</v>
      </c>
      <c r="H336" s="508">
        <v>25.583333333333329</v>
      </c>
      <c r="I336" s="508">
        <v>25.966666666666661</v>
      </c>
      <c r="J336" s="508">
        <v>26.18333333333333</v>
      </c>
      <c r="K336" s="507">
        <v>25.75</v>
      </c>
      <c r="L336" s="507">
        <v>25.15</v>
      </c>
      <c r="M336" s="507">
        <v>33.109659999999998</v>
      </c>
    </row>
    <row r="337" spans="1:13">
      <c r="A337" s="254">
        <v>327</v>
      </c>
      <c r="B337" s="510" t="s">
        <v>447</v>
      </c>
      <c r="C337" s="507">
        <v>53</v>
      </c>
      <c r="D337" s="508">
        <v>53.216666666666669</v>
      </c>
      <c r="E337" s="508">
        <v>52.683333333333337</v>
      </c>
      <c r="F337" s="508">
        <v>52.366666666666667</v>
      </c>
      <c r="G337" s="508">
        <v>51.833333333333336</v>
      </c>
      <c r="H337" s="508">
        <v>53.533333333333339</v>
      </c>
      <c r="I337" s="508">
        <v>54.06666666666667</v>
      </c>
      <c r="J337" s="508">
        <v>54.38333333333334</v>
      </c>
      <c r="K337" s="507">
        <v>53.75</v>
      </c>
      <c r="L337" s="507">
        <v>52.9</v>
      </c>
      <c r="M337" s="507">
        <v>11.982390000000001</v>
      </c>
    </row>
    <row r="338" spans="1:13">
      <c r="A338" s="254">
        <v>328</v>
      </c>
      <c r="B338" s="510" t="s">
        <v>152</v>
      </c>
      <c r="C338" s="507">
        <v>132.55000000000001</v>
      </c>
      <c r="D338" s="508">
        <v>132.03333333333333</v>
      </c>
      <c r="E338" s="508">
        <v>130.61666666666667</v>
      </c>
      <c r="F338" s="508">
        <v>128.68333333333334</v>
      </c>
      <c r="G338" s="508">
        <v>127.26666666666668</v>
      </c>
      <c r="H338" s="508">
        <v>133.96666666666667</v>
      </c>
      <c r="I338" s="508">
        <v>135.38333333333335</v>
      </c>
      <c r="J338" s="508">
        <v>137.31666666666666</v>
      </c>
      <c r="K338" s="507">
        <v>133.44999999999999</v>
      </c>
      <c r="L338" s="507">
        <v>130.1</v>
      </c>
      <c r="M338" s="507">
        <v>100.76183</v>
      </c>
    </row>
    <row r="339" spans="1:13">
      <c r="A339" s="254">
        <v>329</v>
      </c>
      <c r="B339" s="510" t="s">
        <v>694</v>
      </c>
      <c r="C339" s="507">
        <v>181.9</v>
      </c>
      <c r="D339" s="508">
        <v>180.65</v>
      </c>
      <c r="E339" s="508">
        <v>177.70000000000002</v>
      </c>
      <c r="F339" s="508">
        <v>173.5</v>
      </c>
      <c r="G339" s="508">
        <v>170.55</v>
      </c>
      <c r="H339" s="508">
        <v>184.85000000000002</v>
      </c>
      <c r="I339" s="508">
        <v>187.8</v>
      </c>
      <c r="J339" s="508">
        <v>192.00000000000003</v>
      </c>
      <c r="K339" s="507">
        <v>183.6</v>
      </c>
      <c r="L339" s="507">
        <v>176.45</v>
      </c>
      <c r="M339" s="507">
        <v>8.9838699999999996</v>
      </c>
    </row>
    <row r="340" spans="1:13">
      <c r="A340" s="254">
        <v>330</v>
      </c>
      <c r="B340" s="510" t="s">
        <v>153</v>
      </c>
      <c r="C340" s="507">
        <v>109.65</v>
      </c>
      <c r="D340" s="508">
        <v>109.73333333333333</v>
      </c>
      <c r="E340" s="508">
        <v>108.86666666666667</v>
      </c>
      <c r="F340" s="508">
        <v>108.08333333333334</v>
      </c>
      <c r="G340" s="508">
        <v>107.21666666666668</v>
      </c>
      <c r="H340" s="508">
        <v>110.51666666666667</v>
      </c>
      <c r="I340" s="508">
        <v>111.38333333333331</v>
      </c>
      <c r="J340" s="508">
        <v>112.16666666666666</v>
      </c>
      <c r="K340" s="507">
        <v>110.6</v>
      </c>
      <c r="L340" s="507">
        <v>108.95</v>
      </c>
      <c r="M340" s="507">
        <v>132.07044999999999</v>
      </c>
    </row>
    <row r="341" spans="1:13">
      <c r="A341" s="254">
        <v>331</v>
      </c>
      <c r="B341" s="510" t="s">
        <v>448</v>
      </c>
      <c r="C341" s="507">
        <v>418.8</v>
      </c>
      <c r="D341" s="508">
        <v>418.9666666666667</v>
      </c>
      <c r="E341" s="508">
        <v>411.03333333333342</v>
      </c>
      <c r="F341" s="508">
        <v>403.26666666666671</v>
      </c>
      <c r="G341" s="508">
        <v>395.33333333333343</v>
      </c>
      <c r="H341" s="508">
        <v>426.73333333333341</v>
      </c>
      <c r="I341" s="508">
        <v>434.66666666666669</v>
      </c>
      <c r="J341" s="508">
        <v>442.43333333333339</v>
      </c>
      <c r="K341" s="507">
        <v>426.9</v>
      </c>
      <c r="L341" s="507">
        <v>411.2</v>
      </c>
      <c r="M341" s="507">
        <v>4.3876400000000002</v>
      </c>
    </row>
    <row r="342" spans="1:13">
      <c r="A342" s="254">
        <v>332</v>
      </c>
      <c r="B342" s="510" t="s">
        <v>148</v>
      </c>
      <c r="C342" s="507">
        <v>58.7</v>
      </c>
      <c r="D342" s="508">
        <v>58.54999999999999</v>
      </c>
      <c r="E342" s="508">
        <v>57.449999999999982</v>
      </c>
      <c r="F342" s="508">
        <v>56.199999999999989</v>
      </c>
      <c r="G342" s="508">
        <v>55.09999999999998</v>
      </c>
      <c r="H342" s="508">
        <v>59.799999999999983</v>
      </c>
      <c r="I342" s="508">
        <v>60.899999999999991</v>
      </c>
      <c r="J342" s="508">
        <v>62.149999999999984</v>
      </c>
      <c r="K342" s="507">
        <v>59.65</v>
      </c>
      <c r="L342" s="507">
        <v>57.3</v>
      </c>
      <c r="M342" s="507">
        <v>257.16786999999999</v>
      </c>
    </row>
    <row r="343" spans="1:13">
      <c r="A343" s="254">
        <v>333</v>
      </c>
      <c r="B343" s="510" t="s">
        <v>449</v>
      </c>
      <c r="C343" s="507">
        <v>61.6</v>
      </c>
      <c r="D343" s="508">
        <v>62.266666666666673</v>
      </c>
      <c r="E343" s="508">
        <v>60.633333333333347</v>
      </c>
      <c r="F343" s="508">
        <v>59.666666666666671</v>
      </c>
      <c r="G343" s="508">
        <v>58.033333333333346</v>
      </c>
      <c r="H343" s="508">
        <v>63.233333333333348</v>
      </c>
      <c r="I343" s="508">
        <v>64.866666666666674</v>
      </c>
      <c r="J343" s="508">
        <v>65.833333333333343</v>
      </c>
      <c r="K343" s="507">
        <v>63.9</v>
      </c>
      <c r="L343" s="507">
        <v>61.3</v>
      </c>
      <c r="M343" s="507">
        <v>27.75347</v>
      </c>
    </row>
    <row r="344" spans="1:13">
      <c r="A344" s="254">
        <v>334</v>
      </c>
      <c r="B344" s="510" t="s">
        <v>450</v>
      </c>
      <c r="C344" s="507">
        <v>2691.1</v>
      </c>
      <c r="D344" s="508">
        <v>2686.3833333333337</v>
      </c>
      <c r="E344" s="508">
        <v>2648.7666666666673</v>
      </c>
      <c r="F344" s="508">
        <v>2606.4333333333338</v>
      </c>
      <c r="G344" s="508">
        <v>2568.8166666666675</v>
      </c>
      <c r="H344" s="508">
        <v>2728.7166666666672</v>
      </c>
      <c r="I344" s="508">
        <v>2766.333333333333</v>
      </c>
      <c r="J344" s="508">
        <v>2808.666666666667</v>
      </c>
      <c r="K344" s="507">
        <v>2724</v>
      </c>
      <c r="L344" s="507">
        <v>2644.05</v>
      </c>
      <c r="M344" s="507">
        <v>1.3051200000000001</v>
      </c>
    </row>
    <row r="345" spans="1:13">
      <c r="A345" s="254">
        <v>335</v>
      </c>
      <c r="B345" s="510" t="s">
        <v>755</v>
      </c>
      <c r="C345" s="507">
        <v>85.35</v>
      </c>
      <c r="D345" s="508">
        <v>85.733333333333334</v>
      </c>
      <c r="E345" s="508">
        <v>83.666666666666671</v>
      </c>
      <c r="F345" s="508">
        <v>81.983333333333334</v>
      </c>
      <c r="G345" s="508">
        <v>79.916666666666671</v>
      </c>
      <c r="H345" s="508">
        <v>87.416666666666671</v>
      </c>
      <c r="I345" s="508">
        <v>89.483333333333334</v>
      </c>
      <c r="J345" s="508">
        <v>91.166666666666671</v>
      </c>
      <c r="K345" s="507">
        <v>87.8</v>
      </c>
      <c r="L345" s="507">
        <v>84.05</v>
      </c>
      <c r="M345" s="507">
        <v>9.9049200000000006</v>
      </c>
    </row>
    <row r="346" spans="1:13">
      <c r="A346" s="254">
        <v>336</v>
      </c>
      <c r="B346" s="510" t="s">
        <v>151</v>
      </c>
      <c r="C346" s="507">
        <v>16931.45</v>
      </c>
      <c r="D346" s="508">
        <v>16905.483333333334</v>
      </c>
      <c r="E346" s="508">
        <v>16810.966666666667</v>
      </c>
      <c r="F346" s="508">
        <v>16690.483333333334</v>
      </c>
      <c r="G346" s="508">
        <v>16595.966666666667</v>
      </c>
      <c r="H346" s="508">
        <v>17025.966666666667</v>
      </c>
      <c r="I346" s="508">
        <v>17120.483333333337</v>
      </c>
      <c r="J346" s="508">
        <v>17240.966666666667</v>
      </c>
      <c r="K346" s="507">
        <v>17000</v>
      </c>
      <c r="L346" s="507">
        <v>16785</v>
      </c>
      <c r="M346" s="507">
        <v>0.63788</v>
      </c>
    </row>
    <row r="347" spans="1:13">
      <c r="A347" s="254">
        <v>337</v>
      </c>
      <c r="B347" s="510" t="s">
        <v>791</v>
      </c>
      <c r="C347" s="507">
        <v>44.6</v>
      </c>
      <c r="D347" s="508">
        <v>44.833333333333336</v>
      </c>
      <c r="E347" s="508">
        <v>43.766666666666673</v>
      </c>
      <c r="F347" s="508">
        <v>42.933333333333337</v>
      </c>
      <c r="G347" s="508">
        <v>41.866666666666674</v>
      </c>
      <c r="H347" s="508">
        <v>45.666666666666671</v>
      </c>
      <c r="I347" s="508">
        <v>46.733333333333334</v>
      </c>
      <c r="J347" s="508">
        <v>47.56666666666667</v>
      </c>
      <c r="K347" s="507">
        <v>45.9</v>
      </c>
      <c r="L347" s="507">
        <v>44</v>
      </c>
      <c r="M347" s="507">
        <v>38.158740000000002</v>
      </c>
    </row>
    <row r="348" spans="1:13">
      <c r="A348" s="254">
        <v>338</v>
      </c>
      <c r="B348" s="510" t="s">
        <v>451</v>
      </c>
      <c r="C348" s="507">
        <v>1835.2</v>
      </c>
      <c r="D348" s="508">
        <v>1837.0166666666664</v>
      </c>
      <c r="E348" s="508">
        <v>1815.7833333333328</v>
      </c>
      <c r="F348" s="508">
        <v>1796.3666666666663</v>
      </c>
      <c r="G348" s="508">
        <v>1775.1333333333328</v>
      </c>
      <c r="H348" s="508">
        <v>1856.4333333333329</v>
      </c>
      <c r="I348" s="508">
        <v>1877.6666666666665</v>
      </c>
      <c r="J348" s="508">
        <v>1897.083333333333</v>
      </c>
      <c r="K348" s="507">
        <v>1858.25</v>
      </c>
      <c r="L348" s="507">
        <v>1817.6</v>
      </c>
      <c r="M348" s="507">
        <v>5.7489999999999999E-2</v>
      </c>
    </row>
    <row r="349" spans="1:13">
      <c r="A349" s="254">
        <v>339</v>
      </c>
      <c r="B349" s="510" t="s">
        <v>790</v>
      </c>
      <c r="C349" s="507">
        <v>353.4</v>
      </c>
      <c r="D349" s="508">
        <v>352.7166666666667</v>
      </c>
      <c r="E349" s="508">
        <v>346.13333333333338</v>
      </c>
      <c r="F349" s="508">
        <v>338.86666666666667</v>
      </c>
      <c r="G349" s="508">
        <v>332.28333333333336</v>
      </c>
      <c r="H349" s="508">
        <v>359.98333333333341</v>
      </c>
      <c r="I349" s="508">
        <v>366.56666666666666</v>
      </c>
      <c r="J349" s="508">
        <v>373.83333333333343</v>
      </c>
      <c r="K349" s="507">
        <v>359.3</v>
      </c>
      <c r="L349" s="507">
        <v>345.45</v>
      </c>
      <c r="M349" s="507">
        <v>8.9061599999999999</v>
      </c>
    </row>
    <row r="350" spans="1:13">
      <c r="A350" s="254">
        <v>340</v>
      </c>
      <c r="B350" s="510" t="s">
        <v>265</v>
      </c>
      <c r="C350" s="507">
        <v>536.79999999999995</v>
      </c>
      <c r="D350" s="508">
        <v>539.81666666666661</v>
      </c>
      <c r="E350" s="508">
        <v>530.23333333333323</v>
      </c>
      <c r="F350" s="508">
        <v>523.66666666666663</v>
      </c>
      <c r="G350" s="508">
        <v>514.08333333333326</v>
      </c>
      <c r="H350" s="508">
        <v>546.38333333333321</v>
      </c>
      <c r="I350" s="508">
        <v>555.9666666666667</v>
      </c>
      <c r="J350" s="508">
        <v>562.53333333333319</v>
      </c>
      <c r="K350" s="507">
        <v>549.4</v>
      </c>
      <c r="L350" s="507">
        <v>533.25</v>
      </c>
      <c r="M350" s="507">
        <v>9.9896600000000007</v>
      </c>
    </row>
    <row r="351" spans="1:13">
      <c r="A351" s="254">
        <v>341</v>
      </c>
      <c r="B351" s="510" t="s">
        <v>155</v>
      </c>
      <c r="C351" s="507">
        <v>114.4</v>
      </c>
      <c r="D351" s="508">
        <v>115</v>
      </c>
      <c r="E351" s="508">
        <v>113</v>
      </c>
      <c r="F351" s="508">
        <v>111.6</v>
      </c>
      <c r="G351" s="508">
        <v>109.6</v>
      </c>
      <c r="H351" s="508">
        <v>116.4</v>
      </c>
      <c r="I351" s="508">
        <v>118.4</v>
      </c>
      <c r="J351" s="508">
        <v>119.80000000000001</v>
      </c>
      <c r="K351" s="507">
        <v>117</v>
      </c>
      <c r="L351" s="507">
        <v>113.6</v>
      </c>
      <c r="M351" s="507">
        <v>238.41269</v>
      </c>
    </row>
    <row r="352" spans="1:13">
      <c r="A352" s="254">
        <v>342</v>
      </c>
      <c r="B352" s="510" t="s">
        <v>154</v>
      </c>
      <c r="C352" s="507">
        <v>132.05000000000001</v>
      </c>
      <c r="D352" s="508">
        <v>131.45000000000002</v>
      </c>
      <c r="E352" s="508">
        <v>130.00000000000003</v>
      </c>
      <c r="F352" s="508">
        <v>127.95000000000002</v>
      </c>
      <c r="G352" s="508">
        <v>126.50000000000003</v>
      </c>
      <c r="H352" s="508">
        <v>133.50000000000003</v>
      </c>
      <c r="I352" s="508">
        <v>134.95000000000002</v>
      </c>
      <c r="J352" s="508">
        <v>137.00000000000003</v>
      </c>
      <c r="K352" s="507">
        <v>132.9</v>
      </c>
      <c r="L352" s="507">
        <v>129.4</v>
      </c>
      <c r="M352" s="507">
        <v>13.614240000000001</v>
      </c>
    </row>
    <row r="353" spans="1:13">
      <c r="A353" s="254">
        <v>343</v>
      </c>
      <c r="B353" s="510" t="s">
        <v>452</v>
      </c>
      <c r="C353" s="507">
        <v>73.45</v>
      </c>
      <c r="D353" s="508">
        <v>72.75</v>
      </c>
      <c r="E353" s="508">
        <v>70.400000000000006</v>
      </c>
      <c r="F353" s="508">
        <v>67.350000000000009</v>
      </c>
      <c r="G353" s="508">
        <v>65.000000000000014</v>
      </c>
      <c r="H353" s="508">
        <v>75.8</v>
      </c>
      <c r="I353" s="508">
        <v>78.149999999999991</v>
      </c>
      <c r="J353" s="508">
        <v>81.199999999999989</v>
      </c>
      <c r="K353" s="507">
        <v>75.099999999999994</v>
      </c>
      <c r="L353" s="507">
        <v>69.7</v>
      </c>
      <c r="M353" s="507">
        <v>1.53325</v>
      </c>
    </row>
    <row r="354" spans="1:13">
      <c r="A354" s="254">
        <v>344</v>
      </c>
      <c r="B354" s="510" t="s">
        <v>266</v>
      </c>
      <c r="C354" s="507">
        <v>3201.55</v>
      </c>
      <c r="D354" s="508">
        <v>3221.4166666666665</v>
      </c>
      <c r="E354" s="508">
        <v>3172.1333333333332</v>
      </c>
      <c r="F354" s="508">
        <v>3142.7166666666667</v>
      </c>
      <c r="G354" s="508">
        <v>3093.4333333333334</v>
      </c>
      <c r="H354" s="508">
        <v>3250.833333333333</v>
      </c>
      <c r="I354" s="508">
        <v>3300.1166666666668</v>
      </c>
      <c r="J354" s="508">
        <v>3329.5333333333328</v>
      </c>
      <c r="K354" s="507">
        <v>3270.7</v>
      </c>
      <c r="L354" s="507">
        <v>3192</v>
      </c>
      <c r="M354" s="507">
        <v>0.30153999999999997</v>
      </c>
    </row>
    <row r="355" spans="1:13">
      <c r="A355" s="254">
        <v>345</v>
      </c>
      <c r="B355" s="510" t="s">
        <v>453</v>
      </c>
      <c r="C355" s="507">
        <v>102.25</v>
      </c>
      <c r="D355" s="508">
        <v>102.18333333333334</v>
      </c>
      <c r="E355" s="508">
        <v>97.366666666666674</v>
      </c>
      <c r="F355" s="508">
        <v>92.483333333333334</v>
      </c>
      <c r="G355" s="508">
        <v>87.666666666666671</v>
      </c>
      <c r="H355" s="508">
        <v>107.06666666666668</v>
      </c>
      <c r="I355" s="508">
        <v>111.88333333333334</v>
      </c>
      <c r="J355" s="508">
        <v>116.76666666666668</v>
      </c>
      <c r="K355" s="507">
        <v>107</v>
      </c>
      <c r="L355" s="507">
        <v>97.3</v>
      </c>
      <c r="M355" s="507">
        <v>4.7127299999999996</v>
      </c>
    </row>
    <row r="356" spans="1:13">
      <c r="A356" s="254">
        <v>346</v>
      </c>
      <c r="B356" s="510" t="s">
        <v>454</v>
      </c>
      <c r="C356" s="507">
        <v>289.35000000000002</v>
      </c>
      <c r="D356" s="508">
        <v>292.7166666666667</v>
      </c>
      <c r="E356" s="508">
        <v>282.88333333333338</v>
      </c>
      <c r="F356" s="508">
        <v>276.41666666666669</v>
      </c>
      <c r="G356" s="508">
        <v>266.58333333333337</v>
      </c>
      <c r="H356" s="508">
        <v>299.18333333333339</v>
      </c>
      <c r="I356" s="508">
        <v>309.01666666666665</v>
      </c>
      <c r="J356" s="508">
        <v>315.48333333333341</v>
      </c>
      <c r="K356" s="507">
        <v>302.55</v>
      </c>
      <c r="L356" s="507">
        <v>286.25</v>
      </c>
      <c r="M356" s="507">
        <v>8.88992</v>
      </c>
    </row>
    <row r="357" spans="1:13">
      <c r="A357" s="254">
        <v>347</v>
      </c>
      <c r="B357" s="510" t="s">
        <v>455</v>
      </c>
      <c r="C357" s="507">
        <v>231.15</v>
      </c>
      <c r="D357" s="508">
        <v>228.45000000000002</v>
      </c>
      <c r="E357" s="508">
        <v>224.80000000000004</v>
      </c>
      <c r="F357" s="508">
        <v>218.45000000000002</v>
      </c>
      <c r="G357" s="508">
        <v>214.80000000000004</v>
      </c>
      <c r="H357" s="508">
        <v>234.80000000000004</v>
      </c>
      <c r="I357" s="508">
        <v>238.45000000000002</v>
      </c>
      <c r="J357" s="508">
        <v>244.80000000000004</v>
      </c>
      <c r="K357" s="507">
        <v>232.1</v>
      </c>
      <c r="L357" s="507">
        <v>222.1</v>
      </c>
      <c r="M357" s="507">
        <v>1.6735199999999999</v>
      </c>
    </row>
    <row r="358" spans="1:13">
      <c r="A358" s="254">
        <v>348</v>
      </c>
      <c r="B358" s="510" t="s">
        <v>267</v>
      </c>
      <c r="C358" s="507">
        <v>2289.85</v>
      </c>
      <c r="D358" s="508">
        <v>2287.0333333333333</v>
      </c>
      <c r="E358" s="508">
        <v>2269.0666666666666</v>
      </c>
      <c r="F358" s="508">
        <v>2248.2833333333333</v>
      </c>
      <c r="G358" s="508">
        <v>2230.3166666666666</v>
      </c>
      <c r="H358" s="508">
        <v>2307.8166666666666</v>
      </c>
      <c r="I358" s="508">
        <v>2325.7833333333328</v>
      </c>
      <c r="J358" s="508">
        <v>2346.5666666666666</v>
      </c>
      <c r="K358" s="507">
        <v>2305</v>
      </c>
      <c r="L358" s="507">
        <v>2266.25</v>
      </c>
      <c r="M358" s="507">
        <v>1.12612</v>
      </c>
    </row>
    <row r="359" spans="1:13">
      <c r="A359" s="254">
        <v>349</v>
      </c>
      <c r="B359" s="510" t="s">
        <v>268</v>
      </c>
      <c r="C359" s="507">
        <v>423.55</v>
      </c>
      <c r="D359" s="508">
        <v>425.55</v>
      </c>
      <c r="E359" s="508">
        <v>420.15000000000003</v>
      </c>
      <c r="F359" s="508">
        <v>416.75</v>
      </c>
      <c r="G359" s="508">
        <v>411.35</v>
      </c>
      <c r="H359" s="508">
        <v>428.95000000000005</v>
      </c>
      <c r="I359" s="508">
        <v>434.35</v>
      </c>
      <c r="J359" s="508">
        <v>437.75000000000006</v>
      </c>
      <c r="K359" s="507">
        <v>430.95</v>
      </c>
      <c r="L359" s="507">
        <v>422.15</v>
      </c>
      <c r="M359" s="507">
        <v>1.76491</v>
      </c>
    </row>
    <row r="360" spans="1:13">
      <c r="A360" s="254">
        <v>350</v>
      </c>
      <c r="B360" s="510" t="s">
        <v>456</v>
      </c>
      <c r="C360" s="507">
        <v>259.85000000000002</v>
      </c>
      <c r="D360" s="508">
        <v>260.43333333333334</v>
      </c>
      <c r="E360" s="508">
        <v>256.56666666666666</v>
      </c>
      <c r="F360" s="508">
        <v>253.2833333333333</v>
      </c>
      <c r="G360" s="508">
        <v>249.41666666666663</v>
      </c>
      <c r="H360" s="508">
        <v>263.7166666666667</v>
      </c>
      <c r="I360" s="508">
        <v>267.58333333333337</v>
      </c>
      <c r="J360" s="508">
        <v>270.86666666666673</v>
      </c>
      <c r="K360" s="507">
        <v>264.3</v>
      </c>
      <c r="L360" s="507">
        <v>257.14999999999998</v>
      </c>
      <c r="M360" s="507">
        <v>3.4197899999999999</v>
      </c>
    </row>
    <row r="361" spans="1:13">
      <c r="A361" s="254">
        <v>351</v>
      </c>
      <c r="B361" s="510" t="s">
        <v>758</v>
      </c>
      <c r="C361" s="507">
        <v>480.6</v>
      </c>
      <c r="D361" s="508">
        <v>482.0333333333333</v>
      </c>
      <c r="E361" s="508">
        <v>478.06666666666661</v>
      </c>
      <c r="F361" s="508">
        <v>475.5333333333333</v>
      </c>
      <c r="G361" s="508">
        <v>471.56666666666661</v>
      </c>
      <c r="H361" s="508">
        <v>484.56666666666661</v>
      </c>
      <c r="I361" s="508">
        <v>488.5333333333333</v>
      </c>
      <c r="J361" s="508">
        <v>491.06666666666661</v>
      </c>
      <c r="K361" s="507">
        <v>486</v>
      </c>
      <c r="L361" s="507">
        <v>479.5</v>
      </c>
      <c r="M361" s="507">
        <v>0.90461999999999998</v>
      </c>
    </row>
    <row r="362" spans="1:13">
      <c r="A362" s="254">
        <v>352</v>
      </c>
      <c r="B362" s="510" t="s">
        <v>457</v>
      </c>
      <c r="C362" s="507">
        <v>75.349999999999994</v>
      </c>
      <c r="D362" s="508">
        <v>75.666666666666657</v>
      </c>
      <c r="E362" s="508">
        <v>74.533333333333317</v>
      </c>
      <c r="F362" s="508">
        <v>73.716666666666654</v>
      </c>
      <c r="G362" s="508">
        <v>72.583333333333314</v>
      </c>
      <c r="H362" s="508">
        <v>76.48333333333332</v>
      </c>
      <c r="I362" s="508">
        <v>77.616666666666646</v>
      </c>
      <c r="J362" s="508">
        <v>78.433333333333323</v>
      </c>
      <c r="K362" s="507">
        <v>76.8</v>
      </c>
      <c r="L362" s="507">
        <v>74.849999999999994</v>
      </c>
      <c r="M362" s="507">
        <v>8.3579100000000004</v>
      </c>
    </row>
    <row r="363" spans="1:13">
      <c r="A363" s="254">
        <v>353</v>
      </c>
      <c r="B363" s="510" t="s">
        <v>163</v>
      </c>
      <c r="C363" s="507">
        <v>1442.9</v>
      </c>
      <c r="D363" s="508">
        <v>1436.6333333333334</v>
      </c>
      <c r="E363" s="508">
        <v>1422.3166666666668</v>
      </c>
      <c r="F363" s="508">
        <v>1401.7333333333333</v>
      </c>
      <c r="G363" s="508">
        <v>1387.4166666666667</v>
      </c>
      <c r="H363" s="508">
        <v>1457.2166666666669</v>
      </c>
      <c r="I363" s="508">
        <v>1471.5333333333335</v>
      </c>
      <c r="J363" s="508">
        <v>1492.116666666667</v>
      </c>
      <c r="K363" s="507">
        <v>1450.95</v>
      </c>
      <c r="L363" s="507">
        <v>1416.05</v>
      </c>
      <c r="M363" s="507">
        <v>6.3812100000000003</v>
      </c>
    </row>
    <row r="364" spans="1:13">
      <c r="A364" s="254">
        <v>354</v>
      </c>
      <c r="B364" s="510" t="s">
        <v>156</v>
      </c>
      <c r="C364" s="507">
        <v>28328.3</v>
      </c>
      <c r="D364" s="508">
        <v>28160.633333333331</v>
      </c>
      <c r="E364" s="508">
        <v>27921.266666666663</v>
      </c>
      <c r="F364" s="508">
        <v>27514.23333333333</v>
      </c>
      <c r="G364" s="508">
        <v>27274.866666666661</v>
      </c>
      <c r="H364" s="508">
        <v>28567.666666666664</v>
      </c>
      <c r="I364" s="508">
        <v>28807.033333333333</v>
      </c>
      <c r="J364" s="508">
        <v>29214.066666666666</v>
      </c>
      <c r="K364" s="507">
        <v>28400</v>
      </c>
      <c r="L364" s="507">
        <v>27753.599999999999</v>
      </c>
      <c r="M364" s="507">
        <v>0.36130000000000001</v>
      </c>
    </row>
    <row r="365" spans="1:13">
      <c r="A365" s="254">
        <v>355</v>
      </c>
      <c r="B365" s="510" t="s">
        <v>458</v>
      </c>
      <c r="C365" s="507">
        <v>1793.2</v>
      </c>
      <c r="D365" s="508">
        <v>1770.0666666666666</v>
      </c>
      <c r="E365" s="508">
        <v>1720.6333333333332</v>
      </c>
      <c r="F365" s="508">
        <v>1648.0666666666666</v>
      </c>
      <c r="G365" s="508">
        <v>1598.6333333333332</v>
      </c>
      <c r="H365" s="508">
        <v>1842.6333333333332</v>
      </c>
      <c r="I365" s="508">
        <v>1892.0666666666666</v>
      </c>
      <c r="J365" s="508">
        <v>1964.6333333333332</v>
      </c>
      <c r="K365" s="507">
        <v>1819.5</v>
      </c>
      <c r="L365" s="507">
        <v>1697.5</v>
      </c>
      <c r="M365" s="507">
        <v>3.8999600000000001</v>
      </c>
    </row>
    <row r="366" spans="1:13">
      <c r="A366" s="254">
        <v>356</v>
      </c>
      <c r="B366" s="510" t="s">
        <v>158</v>
      </c>
      <c r="C366" s="507">
        <v>246.6</v>
      </c>
      <c r="D366" s="508">
        <v>248.63333333333333</v>
      </c>
      <c r="E366" s="508">
        <v>243.96666666666664</v>
      </c>
      <c r="F366" s="508">
        <v>241.33333333333331</v>
      </c>
      <c r="G366" s="508">
        <v>236.66666666666663</v>
      </c>
      <c r="H366" s="508">
        <v>251.26666666666665</v>
      </c>
      <c r="I366" s="508">
        <v>255.93333333333334</v>
      </c>
      <c r="J366" s="508">
        <v>258.56666666666666</v>
      </c>
      <c r="K366" s="507">
        <v>253.3</v>
      </c>
      <c r="L366" s="507">
        <v>246</v>
      </c>
      <c r="M366" s="507">
        <v>25.410630000000001</v>
      </c>
    </row>
    <row r="367" spans="1:13">
      <c r="A367" s="254">
        <v>357</v>
      </c>
      <c r="B367" s="510" t="s">
        <v>269</v>
      </c>
      <c r="C367" s="507">
        <v>4638.6000000000004</v>
      </c>
      <c r="D367" s="508">
        <v>4658.4333333333334</v>
      </c>
      <c r="E367" s="508">
        <v>4601.7166666666672</v>
      </c>
      <c r="F367" s="508">
        <v>4564.8333333333339</v>
      </c>
      <c r="G367" s="508">
        <v>4508.1166666666677</v>
      </c>
      <c r="H367" s="508">
        <v>4695.3166666666666</v>
      </c>
      <c r="I367" s="508">
        <v>4752.0333333333319</v>
      </c>
      <c r="J367" s="508">
        <v>4788.9166666666661</v>
      </c>
      <c r="K367" s="507">
        <v>4715.1499999999996</v>
      </c>
      <c r="L367" s="507">
        <v>4621.55</v>
      </c>
      <c r="M367" s="507">
        <v>0.53061999999999998</v>
      </c>
    </row>
    <row r="368" spans="1:13">
      <c r="A368" s="254">
        <v>358</v>
      </c>
      <c r="B368" s="510" t="s">
        <v>459</v>
      </c>
      <c r="C368" s="507">
        <v>213.15</v>
      </c>
      <c r="D368" s="508">
        <v>211.55000000000004</v>
      </c>
      <c r="E368" s="508">
        <v>205.40000000000009</v>
      </c>
      <c r="F368" s="508">
        <v>197.65000000000006</v>
      </c>
      <c r="G368" s="508">
        <v>191.50000000000011</v>
      </c>
      <c r="H368" s="508">
        <v>219.30000000000007</v>
      </c>
      <c r="I368" s="508">
        <v>225.45</v>
      </c>
      <c r="J368" s="508">
        <v>233.20000000000005</v>
      </c>
      <c r="K368" s="507">
        <v>217.7</v>
      </c>
      <c r="L368" s="507">
        <v>203.8</v>
      </c>
      <c r="M368" s="507">
        <v>43.558819999999997</v>
      </c>
    </row>
    <row r="369" spans="1:13">
      <c r="A369" s="254">
        <v>359</v>
      </c>
      <c r="B369" s="510" t="s">
        <v>460</v>
      </c>
      <c r="C369" s="507">
        <v>796.05</v>
      </c>
      <c r="D369" s="508">
        <v>796.36666666666667</v>
      </c>
      <c r="E369" s="508">
        <v>787.73333333333335</v>
      </c>
      <c r="F369" s="508">
        <v>779.41666666666663</v>
      </c>
      <c r="G369" s="508">
        <v>770.7833333333333</v>
      </c>
      <c r="H369" s="508">
        <v>804.68333333333339</v>
      </c>
      <c r="I369" s="508">
        <v>813.31666666666683</v>
      </c>
      <c r="J369" s="508">
        <v>821.63333333333344</v>
      </c>
      <c r="K369" s="507">
        <v>805</v>
      </c>
      <c r="L369" s="507">
        <v>788.05</v>
      </c>
      <c r="M369" s="507">
        <v>0.73785000000000001</v>
      </c>
    </row>
    <row r="370" spans="1:13">
      <c r="A370" s="254">
        <v>360</v>
      </c>
      <c r="B370" s="510" t="s">
        <v>160</v>
      </c>
      <c r="C370" s="507">
        <v>1737.05</v>
      </c>
      <c r="D370" s="508">
        <v>1738.7833333333335</v>
      </c>
      <c r="E370" s="508">
        <v>1723.5666666666671</v>
      </c>
      <c r="F370" s="508">
        <v>1710.0833333333335</v>
      </c>
      <c r="G370" s="508">
        <v>1694.866666666667</v>
      </c>
      <c r="H370" s="508">
        <v>1752.2666666666671</v>
      </c>
      <c r="I370" s="508">
        <v>1767.4833333333338</v>
      </c>
      <c r="J370" s="508">
        <v>1780.9666666666672</v>
      </c>
      <c r="K370" s="507">
        <v>1754</v>
      </c>
      <c r="L370" s="507">
        <v>1725.3</v>
      </c>
      <c r="M370" s="507">
        <v>2.9737300000000002</v>
      </c>
    </row>
    <row r="371" spans="1:13">
      <c r="A371" s="254">
        <v>361</v>
      </c>
      <c r="B371" s="510" t="s">
        <v>157</v>
      </c>
      <c r="C371" s="507">
        <v>1957.8</v>
      </c>
      <c r="D371" s="508">
        <v>1940.8666666666668</v>
      </c>
      <c r="E371" s="508">
        <v>1909.7333333333336</v>
      </c>
      <c r="F371" s="508">
        <v>1861.6666666666667</v>
      </c>
      <c r="G371" s="508">
        <v>1830.5333333333335</v>
      </c>
      <c r="H371" s="508">
        <v>1988.9333333333336</v>
      </c>
      <c r="I371" s="508">
        <v>2020.0666666666668</v>
      </c>
      <c r="J371" s="508">
        <v>2068.1333333333337</v>
      </c>
      <c r="K371" s="507">
        <v>1972</v>
      </c>
      <c r="L371" s="507">
        <v>1892.8</v>
      </c>
      <c r="M371" s="507">
        <v>7.1398000000000001</v>
      </c>
    </row>
    <row r="372" spans="1:13">
      <c r="A372" s="254">
        <v>362</v>
      </c>
      <c r="B372" s="510" t="s">
        <v>756</v>
      </c>
      <c r="C372" s="507">
        <v>789.6</v>
      </c>
      <c r="D372" s="508">
        <v>781.5333333333333</v>
      </c>
      <c r="E372" s="508">
        <v>763.06666666666661</v>
      </c>
      <c r="F372" s="508">
        <v>736.5333333333333</v>
      </c>
      <c r="G372" s="508">
        <v>718.06666666666661</v>
      </c>
      <c r="H372" s="508">
        <v>808.06666666666661</v>
      </c>
      <c r="I372" s="508">
        <v>826.5333333333333</v>
      </c>
      <c r="J372" s="508">
        <v>853.06666666666661</v>
      </c>
      <c r="K372" s="507">
        <v>800</v>
      </c>
      <c r="L372" s="507">
        <v>755</v>
      </c>
      <c r="M372" s="507">
        <v>1.6025799999999999</v>
      </c>
    </row>
    <row r="373" spans="1:13">
      <c r="A373" s="254">
        <v>363</v>
      </c>
      <c r="B373" s="510" t="s">
        <v>461</v>
      </c>
      <c r="C373" s="507">
        <v>1366.35</v>
      </c>
      <c r="D373" s="508">
        <v>1365.1166666666666</v>
      </c>
      <c r="E373" s="508">
        <v>1353.2333333333331</v>
      </c>
      <c r="F373" s="508">
        <v>1340.1166666666666</v>
      </c>
      <c r="G373" s="508">
        <v>1328.2333333333331</v>
      </c>
      <c r="H373" s="508">
        <v>1378.2333333333331</v>
      </c>
      <c r="I373" s="508">
        <v>1390.1166666666668</v>
      </c>
      <c r="J373" s="508">
        <v>1403.2333333333331</v>
      </c>
      <c r="K373" s="507">
        <v>1377</v>
      </c>
      <c r="L373" s="507">
        <v>1352</v>
      </c>
      <c r="M373" s="507">
        <v>4.34354</v>
      </c>
    </row>
    <row r="374" spans="1:13">
      <c r="A374" s="254">
        <v>364</v>
      </c>
      <c r="B374" s="510" t="s">
        <v>757</v>
      </c>
      <c r="C374" s="507">
        <v>900.05</v>
      </c>
      <c r="D374" s="508">
        <v>900.33333333333337</v>
      </c>
      <c r="E374" s="508">
        <v>889.7166666666667</v>
      </c>
      <c r="F374" s="508">
        <v>879.38333333333333</v>
      </c>
      <c r="G374" s="508">
        <v>868.76666666666665</v>
      </c>
      <c r="H374" s="508">
        <v>910.66666666666674</v>
      </c>
      <c r="I374" s="508">
        <v>921.2833333333333</v>
      </c>
      <c r="J374" s="508">
        <v>931.61666666666679</v>
      </c>
      <c r="K374" s="507">
        <v>910.95</v>
      </c>
      <c r="L374" s="507">
        <v>890</v>
      </c>
      <c r="M374" s="507">
        <v>1.09989</v>
      </c>
    </row>
    <row r="375" spans="1:13">
      <c r="A375" s="254">
        <v>365</v>
      </c>
      <c r="B375" s="510" t="s">
        <v>159</v>
      </c>
      <c r="C375" s="507">
        <v>134.4</v>
      </c>
      <c r="D375" s="508">
        <v>134.28333333333333</v>
      </c>
      <c r="E375" s="508">
        <v>133.11666666666667</v>
      </c>
      <c r="F375" s="508">
        <v>131.83333333333334</v>
      </c>
      <c r="G375" s="508">
        <v>130.66666666666669</v>
      </c>
      <c r="H375" s="508">
        <v>135.56666666666666</v>
      </c>
      <c r="I375" s="508">
        <v>136.73333333333335</v>
      </c>
      <c r="J375" s="508">
        <v>138.01666666666665</v>
      </c>
      <c r="K375" s="507">
        <v>135.44999999999999</v>
      </c>
      <c r="L375" s="507">
        <v>133</v>
      </c>
      <c r="M375" s="507">
        <v>51.845230000000001</v>
      </c>
    </row>
    <row r="376" spans="1:13">
      <c r="A376" s="254">
        <v>366</v>
      </c>
      <c r="B376" s="510" t="s">
        <v>162</v>
      </c>
      <c r="C376" s="507">
        <v>215.15</v>
      </c>
      <c r="D376" s="508">
        <v>216.03333333333333</v>
      </c>
      <c r="E376" s="508">
        <v>213.11666666666667</v>
      </c>
      <c r="F376" s="508">
        <v>211.08333333333334</v>
      </c>
      <c r="G376" s="508">
        <v>208.16666666666669</v>
      </c>
      <c r="H376" s="508">
        <v>218.06666666666666</v>
      </c>
      <c r="I376" s="508">
        <v>220.98333333333335</v>
      </c>
      <c r="J376" s="508">
        <v>223.01666666666665</v>
      </c>
      <c r="K376" s="507">
        <v>218.95</v>
      </c>
      <c r="L376" s="507">
        <v>214</v>
      </c>
      <c r="M376" s="507">
        <v>59.969070000000002</v>
      </c>
    </row>
    <row r="377" spans="1:13">
      <c r="A377" s="254">
        <v>367</v>
      </c>
      <c r="B377" s="510" t="s">
        <v>462</v>
      </c>
      <c r="C377" s="507">
        <v>181.7</v>
      </c>
      <c r="D377" s="508">
        <v>183.76666666666665</v>
      </c>
      <c r="E377" s="508">
        <v>178.23333333333329</v>
      </c>
      <c r="F377" s="508">
        <v>174.76666666666665</v>
      </c>
      <c r="G377" s="508">
        <v>169.23333333333329</v>
      </c>
      <c r="H377" s="508">
        <v>187.23333333333329</v>
      </c>
      <c r="I377" s="508">
        <v>192.76666666666665</v>
      </c>
      <c r="J377" s="508">
        <v>196.23333333333329</v>
      </c>
      <c r="K377" s="507">
        <v>189.3</v>
      </c>
      <c r="L377" s="507">
        <v>180.3</v>
      </c>
      <c r="M377" s="507">
        <v>25.236360000000001</v>
      </c>
    </row>
    <row r="378" spans="1:13">
      <c r="A378" s="254">
        <v>368</v>
      </c>
      <c r="B378" s="510" t="s">
        <v>270</v>
      </c>
      <c r="C378" s="507">
        <v>291.14999999999998</v>
      </c>
      <c r="D378" s="508">
        <v>292.41666666666669</v>
      </c>
      <c r="E378" s="508">
        <v>286.93333333333339</v>
      </c>
      <c r="F378" s="508">
        <v>282.7166666666667</v>
      </c>
      <c r="G378" s="508">
        <v>277.23333333333341</v>
      </c>
      <c r="H378" s="508">
        <v>296.63333333333338</v>
      </c>
      <c r="I378" s="508">
        <v>302.11666666666662</v>
      </c>
      <c r="J378" s="508">
        <v>306.33333333333337</v>
      </c>
      <c r="K378" s="507">
        <v>297.89999999999998</v>
      </c>
      <c r="L378" s="507">
        <v>288.2</v>
      </c>
      <c r="M378" s="507">
        <v>5.1418699999999999</v>
      </c>
    </row>
    <row r="379" spans="1:13">
      <c r="A379" s="254">
        <v>369</v>
      </c>
      <c r="B379" s="510" t="s">
        <v>463</v>
      </c>
      <c r="C379" s="507">
        <v>114.85</v>
      </c>
      <c r="D379" s="508">
        <v>115.35000000000001</v>
      </c>
      <c r="E379" s="508">
        <v>113.75000000000001</v>
      </c>
      <c r="F379" s="508">
        <v>112.65</v>
      </c>
      <c r="G379" s="508">
        <v>111.05000000000001</v>
      </c>
      <c r="H379" s="508">
        <v>116.45000000000002</v>
      </c>
      <c r="I379" s="508">
        <v>118.05000000000001</v>
      </c>
      <c r="J379" s="508">
        <v>119.15000000000002</v>
      </c>
      <c r="K379" s="507">
        <v>116.95</v>
      </c>
      <c r="L379" s="507">
        <v>114.25</v>
      </c>
      <c r="M379" s="507">
        <v>2.5471400000000002</v>
      </c>
    </row>
    <row r="380" spans="1:13">
      <c r="A380" s="254">
        <v>370</v>
      </c>
      <c r="B380" s="510" t="s">
        <v>464</v>
      </c>
      <c r="C380" s="507">
        <v>6607.7</v>
      </c>
      <c r="D380" s="508">
        <v>6645.2</v>
      </c>
      <c r="E380" s="508">
        <v>6537.5</v>
      </c>
      <c r="F380" s="508">
        <v>6467.3</v>
      </c>
      <c r="G380" s="508">
        <v>6359.6</v>
      </c>
      <c r="H380" s="508">
        <v>6715.4</v>
      </c>
      <c r="I380" s="508">
        <v>6823.0999999999985</v>
      </c>
      <c r="J380" s="508">
        <v>6893.2999999999993</v>
      </c>
      <c r="K380" s="507">
        <v>6752.9</v>
      </c>
      <c r="L380" s="507">
        <v>6575</v>
      </c>
      <c r="M380" s="507">
        <v>0.12468</v>
      </c>
    </row>
    <row r="381" spans="1:13">
      <c r="A381" s="254">
        <v>371</v>
      </c>
      <c r="B381" s="510" t="s">
        <v>271</v>
      </c>
      <c r="C381" s="507">
        <v>13026.85</v>
      </c>
      <c r="D381" s="508">
        <v>13021.016666666668</v>
      </c>
      <c r="E381" s="508">
        <v>12942.033333333336</v>
      </c>
      <c r="F381" s="508">
        <v>12857.216666666669</v>
      </c>
      <c r="G381" s="508">
        <v>12778.233333333337</v>
      </c>
      <c r="H381" s="508">
        <v>13105.833333333336</v>
      </c>
      <c r="I381" s="508">
        <v>13184.816666666669</v>
      </c>
      <c r="J381" s="508">
        <v>13269.633333333335</v>
      </c>
      <c r="K381" s="507">
        <v>13100</v>
      </c>
      <c r="L381" s="507">
        <v>12936.2</v>
      </c>
      <c r="M381" s="507">
        <v>2.1919999999999999E-2</v>
      </c>
    </row>
    <row r="382" spans="1:13">
      <c r="A382" s="254">
        <v>372</v>
      </c>
      <c r="B382" s="510" t="s">
        <v>161</v>
      </c>
      <c r="C382" s="507">
        <v>41.5</v>
      </c>
      <c r="D382" s="508">
        <v>41.68333333333333</v>
      </c>
      <c r="E382" s="508">
        <v>41.11666666666666</v>
      </c>
      <c r="F382" s="508">
        <v>40.733333333333327</v>
      </c>
      <c r="G382" s="508">
        <v>40.166666666666657</v>
      </c>
      <c r="H382" s="508">
        <v>42.066666666666663</v>
      </c>
      <c r="I382" s="508">
        <v>42.63333333333334</v>
      </c>
      <c r="J382" s="508">
        <v>43.016666666666666</v>
      </c>
      <c r="K382" s="507">
        <v>42.25</v>
      </c>
      <c r="L382" s="507">
        <v>41.3</v>
      </c>
      <c r="M382" s="507">
        <v>489.6533</v>
      </c>
    </row>
    <row r="383" spans="1:13">
      <c r="A383" s="254">
        <v>373</v>
      </c>
      <c r="B383" s="510" t="s">
        <v>272</v>
      </c>
      <c r="C383" s="507">
        <v>727.7</v>
      </c>
      <c r="D383" s="508">
        <v>731.26666666666677</v>
      </c>
      <c r="E383" s="508">
        <v>716.43333333333351</v>
      </c>
      <c r="F383" s="508">
        <v>705.16666666666674</v>
      </c>
      <c r="G383" s="508">
        <v>690.33333333333348</v>
      </c>
      <c r="H383" s="508">
        <v>742.53333333333353</v>
      </c>
      <c r="I383" s="508">
        <v>757.36666666666679</v>
      </c>
      <c r="J383" s="508">
        <v>768.63333333333355</v>
      </c>
      <c r="K383" s="507">
        <v>746.1</v>
      </c>
      <c r="L383" s="507">
        <v>720</v>
      </c>
      <c r="M383" s="507">
        <v>1.8597600000000001</v>
      </c>
    </row>
    <row r="384" spans="1:13">
      <c r="A384" s="254">
        <v>374</v>
      </c>
      <c r="B384" s="510" t="s">
        <v>165</v>
      </c>
      <c r="C384" s="507">
        <v>241.9</v>
      </c>
      <c r="D384" s="508">
        <v>243.48333333333335</v>
      </c>
      <c r="E384" s="508">
        <v>237.91666666666669</v>
      </c>
      <c r="F384" s="508">
        <v>233.93333333333334</v>
      </c>
      <c r="G384" s="508">
        <v>228.36666666666667</v>
      </c>
      <c r="H384" s="508">
        <v>247.4666666666667</v>
      </c>
      <c r="I384" s="508">
        <v>253.03333333333336</v>
      </c>
      <c r="J384" s="508">
        <v>257.01666666666671</v>
      </c>
      <c r="K384" s="507">
        <v>249.05</v>
      </c>
      <c r="L384" s="507">
        <v>239.5</v>
      </c>
      <c r="M384" s="507">
        <v>135.12341000000001</v>
      </c>
    </row>
    <row r="385" spans="1:13">
      <c r="A385" s="254">
        <v>375</v>
      </c>
      <c r="B385" s="510" t="s">
        <v>166</v>
      </c>
      <c r="C385" s="507">
        <v>151.19999999999999</v>
      </c>
      <c r="D385" s="508">
        <v>150.5</v>
      </c>
      <c r="E385" s="508">
        <v>149.19999999999999</v>
      </c>
      <c r="F385" s="508">
        <v>147.19999999999999</v>
      </c>
      <c r="G385" s="508">
        <v>145.89999999999998</v>
      </c>
      <c r="H385" s="508">
        <v>152.5</v>
      </c>
      <c r="I385" s="508">
        <v>153.80000000000001</v>
      </c>
      <c r="J385" s="508">
        <v>155.80000000000001</v>
      </c>
      <c r="K385" s="507">
        <v>151.80000000000001</v>
      </c>
      <c r="L385" s="507">
        <v>148.5</v>
      </c>
      <c r="M385" s="507">
        <v>111.96096</v>
      </c>
    </row>
    <row r="386" spans="1:13">
      <c r="A386" s="254">
        <v>376</v>
      </c>
      <c r="B386" s="510" t="s">
        <v>465</v>
      </c>
      <c r="C386" s="507">
        <v>260</v>
      </c>
      <c r="D386" s="508">
        <v>259.26666666666665</v>
      </c>
      <c r="E386" s="508">
        <v>256.73333333333329</v>
      </c>
      <c r="F386" s="508">
        <v>253.46666666666664</v>
      </c>
      <c r="G386" s="508">
        <v>250.93333333333328</v>
      </c>
      <c r="H386" s="508">
        <v>262.5333333333333</v>
      </c>
      <c r="I386" s="508">
        <v>265.06666666666661</v>
      </c>
      <c r="J386" s="508">
        <v>268.33333333333331</v>
      </c>
      <c r="K386" s="507">
        <v>261.8</v>
      </c>
      <c r="L386" s="507">
        <v>256</v>
      </c>
      <c r="M386" s="507">
        <v>2.6295099999999998</v>
      </c>
    </row>
    <row r="387" spans="1:13">
      <c r="A387" s="254">
        <v>377</v>
      </c>
      <c r="B387" s="510" t="s">
        <v>466</v>
      </c>
      <c r="C387" s="507">
        <v>567.65</v>
      </c>
      <c r="D387" s="508">
        <v>572.5333333333333</v>
      </c>
      <c r="E387" s="508">
        <v>560.11666666666656</v>
      </c>
      <c r="F387" s="508">
        <v>552.58333333333326</v>
      </c>
      <c r="G387" s="508">
        <v>540.16666666666652</v>
      </c>
      <c r="H387" s="508">
        <v>580.06666666666661</v>
      </c>
      <c r="I387" s="508">
        <v>592.48333333333335</v>
      </c>
      <c r="J387" s="508">
        <v>600.01666666666665</v>
      </c>
      <c r="K387" s="507">
        <v>584.95000000000005</v>
      </c>
      <c r="L387" s="507">
        <v>565</v>
      </c>
      <c r="M387" s="507">
        <v>3.15123</v>
      </c>
    </row>
    <row r="388" spans="1:13">
      <c r="A388" s="254">
        <v>378</v>
      </c>
      <c r="B388" s="510" t="s">
        <v>467</v>
      </c>
      <c r="C388" s="507">
        <v>31.7</v>
      </c>
      <c r="D388" s="508">
        <v>31.649999999999995</v>
      </c>
      <c r="E388" s="508">
        <v>31.149999999999991</v>
      </c>
      <c r="F388" s="508">
        <v>30.599999999999998</v>
      </c>
      <c r="G388" s="508">
        <v>30.099999999999994</v>
      </c>
      <c r="H388" s="508">
        <v>32.199999999999989</v>
      </c>
      <c r="I388" s="508">
        <v>32.699999999999996</v>
      </c>
      <c r="J388" s="508">
        <v>33.249999999999986</v>
      </c>
      <c r="K388" s="507">
        <v>32.15</v>
      </c>
      <c r="L388" s="507">
        <v>31.1</v>
      </c>
      <c r="M388" s="507">
        <v>45.183630000000001</v>
      </c>
    </row>
    <row r="389" spans="1:13">
      <c r="A389" s="254">
        <v>379</v>
      </c>
      <c r="B389" s="510" t="s">
        <v>468</v>
      </c>
      <c r="C389" s="507">
        <v>152.9</v>
      </c>
      <c r="D389" s="508">
        <v>151.83333333333334</v>
      </c>
      <c r="E389" s="508">
        <v>148.86666666666667</v>
      </c>
      <c r="F389" s="508">
        <v>144.83333333333334</v>
      </c>
      <c r="G389" s="508">
        <v>141.86666666666667</v>
      </c>
      <c r="H389" s="508">
        <v>155.86666666666667</v>
      </c>
      <c r="I389" s="508">
        <v>158.83333333333331</v>
      </c>
      <c r="J389" s="508">
        <v>162.86666666666667</v>
      </c>
      <c r="K389" s="507">
        <v>154.80000000000001</v>
      </c>
      <c r="L389" s="507">
        <v>147.80000000000001</v>
      </c>
      <c r="M389" s="507">
        <v>23.306760000000001</v>
      </c>
    </row>
    <row r="390" spans="1:13">
      <c r="A390" s="254">
        <v>380</v>
      </c>
      <c r="B390" s="510" t="s">
        <v>273</v>
      </c>
      <c r="C390" s="507">
        <v>513.45000000000005</v>
      </c>
      <c r="D390" s="508">
        <v>514.65</v>
      </c>
      <c r="E390" s="508">
        <v>508.29999999999995</v>
      </c>
      <c r="F390" s="508">
        <v>503.15</v>
      </c>
      <c r="G390" s="508">
        <v>496.79999999999995</v>
      </c>
      <c r="H390" s="508">
        <v>519.79999999999995</v>
      </c>
      <c r="I390" s="508">
        <v>526.15000000000009</v>
      </c>
      <c r="J390" s="508">
        <v>531.29999999999995</v>
      </c>
      <c r="K390" s="507">
        <v>521</v>
      </c>
      <c r="L390" s="507">
        <v>509.5</v>
      </c>
      <c r="M390" s="507">
        <v>3.3190300000000001</v>
      </c>
    </row>
    <row r="391" spans="1:13">
      <c r="A391" s="254">
        <v>381</v>
      </c>
      <c r="B391" s="510" t="s">
        <v>469</v>
      </c>
      <c r="C391" s="507">
        <v>268.7</v>
      </c>
      <c r="D391" s="508">
        <v>268.61666666666662</v>
      </c>
      <c r="E391" s="508">
        <v>266.33333333333326</v>
      </c>
      <c r="F391" s="508">
        <v>263.96666666666664</v>
      </c>
      <c r="G391" s="508">
        <v>261.68333333333328</v>
      </c>
      <c r="H391" s="508">
        <v>270.98333333333323</v>
      </c>
      <c r="I391" s="508">
        <v>273.26666666666665</v>
      </c>
      <c r="J391" s="508">
        <v>275.63333333333321</v>
      </c>
      <c r="K391" s="507">
        <v>270.89999999999998</v>
      </c>
      <c r="L391" s="507">
        <v>266.25</v>
      </c>
      <c r="M391" s="507">
        <v>3.2479800000000001</v>
      </c>
    </row>
    <row r="392" spans="1:13">
      <c r="A392" s="254">
        <v>382</v>
      </c>
      <c r="B392" s="510" t="s">
        <v>470</v>
      </c>
      <c r="C392" s="507">
        <v>84.75</v>
      </c>
      <c r="D392" s="508">
        <v>85.350000000000009</v>
      </c>
      <c r="E392" s="508">
        <v>83.40000000000002</v>
      </c>
      <c r="F392" s="508">
        <v>82.050000000000011</v>
      </c>
      <c r="G392" s="508">
        <v>80.100000000000023</v>
      </c>
      <c r="H392" s="508">
        <v>86.700000000000017</v>
      </c>
      <c r="I392" s="508">
        <v>88.65</v>
      </c>
      <c r="J392" s="508">
        <v>90.000000000000014</v>
      </c>
      <c r="K392" s="507">
        <v>87.3</v>
      </c>
      <c r="L392" s="507">
        <v>84</v>
      </c>
      <c r="M392" s="507">
        <v>38.357590000000002</v>
      </c>
    </row>
    <row r="393" spans="1:13">
      <c r="A393" s="254">
        <v>383</v>
      </c>
      <c r="B393" s="510" t="s">
        <v>471</v>
      </c>
      <c r="C393" s="507">
        <v>1971.9</v>
      </c>
      <c r="D393" s="508">
        <v>1950.2833333333335</v>
      </c>
      <c r="E393" s="508">
        <v>1904.5666666666671</v>
      </c>
      <c r="F393" s="508">
        <v>1837.2333333333336</v>
      </c>
      <c r="G393" s="508">
        <v>1791.5166666666671</v>
      </c>
      <c r="H393" s="508">
        <v>2017.616666666667</v>
      </c>
      <c r="I393" s="508">
        <v>2063.3333333333339</v>
      </c>
      <c r="J393" s="508">
        <v>2130.666666666667</v>
      </c>
      <c r="K393" s="507">
        <v>1996</v>
      </c>
      <c r="L393" s="507">
        <v>1882.95</v>
      </c>
      <c r="M393" s="507">
        <v>0.34993000000000002</v>
      </c>
    </row>
    <row r="394" spans="1:13">
      <c r="A394" s="254">
        <v>384</v>
      </c>
      <c r="B394" s="510" t="s">
        <v>472</v>
      </c>
      <c r="C394" s="507">
        <v>381.95</v>
      </c>
      <c r="D394" s="508">
        <v>382.45</v>
      </c>
      <c r="E394" s="508">
        <v>377</v>
      </c>
      <c r="F394" s="508">
        <v>372.05</v>
      </c>
      <c r="G394" s="508">
        <v>366.6</v>
      </c>
      <c r="H394" s="508">
        <v>387.4</v>
      </c>
      <c r="I394" s="508">
        <v>392.84999999999991</v>
      </c>
      <c r="J394" s="508">
        <v>397.79999999999995</v>
      </c>
      <c r="K394" s="507">
        <v>387.9</v>
      </c>
      <c r="L394" s="507">
        <v>377.5</v>
      </c>
      <c r="M394" s="507">
        <v>6.4835500000000001</v>
      </c>
    </row>
    <row r="395" spans="1:13">
      <c r="A395" s="254">
        <v>385</v>
      </c>
      <c r="B395" s="510" t="s">
        <v>473</v>
      </c>
      <c r="C395" s="507">
        <v>174.65</v>
      </c>
      <c r="D395" s="508">
        <v>175.65</v>
      </c>
      <c r="E395" s="508">
        <v>172.4</v>
      </c>
      <c r="F395" s="508">
        <v>170.15</v>
      </c>
      <c r="G395" s="508">
        <v>166.9</v>
      </c>
      <c r="H395" s="508">
        <v>177.9</v>
      </c>
      <c r="I395" s="508">
        <v>181.15</v>
      </c>
      <c r="J395" s="508">
        <v>183.4</v>
      </c>
      <c r="K395" s="507">
        <v>178.9</v>
      </c>
      <c r="L395" s="507">
        <v>173.4</v>
      </c>
      <c r="M395" s="507">
        <v>3.1487799999999999</v>
      </c>
    </row>
    <row r="396" spans="1:13">
      <c r="A396" s="254">
        <v>386</v>
      </c>
      <c r="B396" s="510" t="s">
        <v>474</v>
      </c>
      <c r="C396" s="507">
        <v>845.65</v>
      </c>
      <c r="D396" s="508">
        <v>845.7833333333333</v>
      </c>
      <c r="E396" s="508">
        <v>839.86666666666656</v>
      </c>
      <c r="F396" s="508">
        <v>834.08333333333326</v>
      </c>
      <c r="G396" s="508">
        <v>828.16666666666652</v>
      </c>
      <c r="H396" s="508">
        <v>851.56666666666661</v>
      </c>
      <c r="I396" s="508">
        <v>857.48333333333335</v>
      </c>
      <c r="J396" s="508">
        <v>863.26666666666665</v>
      </c>
      <c r="K396" s="507">
        <v>851.7</v>
      </c>
      <c r="L396" s="507">
        <v>840</v>
      </c>
      <c r="M396" s="507">
        <v>0.76554</v>
      </c>
    </row>
    <row r="397" spans="1:13">
      <c r="A397" s="254">
        <v>387</v>
      </c>
      <c r="B397" s="510" t="s">
        <v>167</v>
      </c>
      <c r="C397" s="507">
        <v>2181.9499999999998</v>
      </c>
      <c r="D397" s="508">
        <v>2189.1</v>
      </c>
      <c r="E397" s="508">
        <v>2163.1</v>
      </c>
      <c r="F397" s="508">
        <v>2144.25</v>
      </c>
      <c r="G397" s="508">
        <v>2118.25</v>
      </c>
      <c r="H397" s="508">
        <v>2207.9499999999998</v>
      </c>
      <c r="I397" s="508">
        <v>2233.9499999999998</v>
      </c>
      <c r="J397" s="508">
        <v>2252.7999999999997</v>
      </c>
      <c r="K397" s="507">
        <v>2215.1</v>
      </c>
      <c r="L397" s="507">
        <v>2170.25</v>
      </c>
      <c r="M397" s="507">
        <v>53.161819999999999</v>
      </c>
    </row>
    <row r="398" spans="1:13">
      <c r="A398" s="254">
        <v>388</v>
      </c>
      <c r="B398" s="510" t="s">
        <v>815</v>
      </c>
      <c r="C398" s="507">
        <v>1027.3499999999999</v>
      </c>
      <c r="D398" s="508">
        <v>1038.2833333333333</v>
      </c>
      <c r="E398" s="508">
        <v>1011.1666666666665</v>
      </c>
      <c r="F398" s="508">
        <v>994.98333333333323</v>
      </c>
      <c r="G398" s="508">
        <v>967.86666666666645</v>
      </c>
      <c r="H398" s="508">
        <v>1054.4666666666667</v>
      </c>
      <c r="I398" s="508">
        <v>1081.5833333333335</v>
      </c>
      <c r="J398" s="508">
        <v>1097.7666666666667</v>
      </c>
      <c r="K398" s="507">
        <v>1065.4000000000001</v>
      </c>
      <c r="L398" s="507">
        <v>1022.1</v>
      </c>
      <c r="M398" s="507">
        <v>14.09421</v>
      </c>
    </row>
    <row r="399" spans="1:13">
      <c r="A399" s="254">
        <v>389</v>
      </c>
      <c r="B399" s="510" t="s">
        <v>274</v>
      </c>
      <c r="C399" s="507">
        <v>940.75</v>
      </c>
      <c r="D399" s="508">
        <v>950.25</v>
      </c>
      <c r="E399" s="508">
        <v>926.5</v>
      </c>
      <c r="F399" s="508">
        <v>912.25</v>
      </c>
      <c r="G399" s="508">
        <v>888.5</v>
      </c>
      <c r="H399" s="508">
        <v>964.5</v>
      </c>
      <c r="I399" s="508">
        <v>988.25</v>
      </c>
      <c r="J399" s="508">
        <v>1002.5</v>
      </c>
      <c r="K399" s="507">
        <v>974</v>
      </c>
      <c r="L399" s="507">
        <v>936</v>
      </c>
      <c r="M399" s="507">
        <v>23.62998</v>
      </c>
    </row>
    <row r="400" spans="1:13">
      <c r="A400" s="254">
        <v>390</v>
      </c>
      <c r="B400" s="510" t="s">
        <v>476</v>
      </c>
      <c r="C400" s="507">
        <v>26.25</v>
      </c>
      <c r="D400" s="508">
        <v>26.416666666666668</v>
      </c>
      <c r="E400" s="508">
        <v>26.033333333333335</v>
      </c>
      <c r="F400" s="508">
        <v>25.816666666666666</v>
      </c>
      <c r="G400" s="508">
        <v>25.433333333333334</v>
      </c>
      <c r="H400" s="508">
        <v>26.633333333333336</v>
      </c>
      <c r="I400" s="508">
        <v>27.016666666666669</v>
      </c>
      <c r="J400" s="508">
        <v>27.233333333333338</v>
      </c>
      <c r="K400" s="507">
        <v>26.8</v>
      </c>
      <c r="L400" s="507">
        <v>26.2</v>
      </c>
      <c r="M400" s="507">
        <v>14.247260000000001</v>
      </c>
    </row>
    <row r="401" spans="1:13">
      <c r="A401" s="254">
        <v>391</v>
      </c>
      <c r="B401" s="510" t="s">
        <v>477</v>
      </c>
      <c r="C401" s="507">
        <v>2252.85</v>
      </c>
      <c r="D401" s="508">
        <v>2256.5166666666669</v>
      </c>
      <c r="E401" s="508">
        <v>2238.0333333333338</v>
      </c>
      <c r="F401" s="508">
        <v>2223.2166666666667</v>
      </c>
      <c r="G401" s="508">
        <v>2204.7333333333336</v>
      </c>
      <c r="H401" s="508">
        <v>2271.3333333333339</v>
      </c>
      <c r="I401" s="508">
        <v>2289.8166666666666</v>
      </c>
      <c r="J401" s="508">
        <v>2304.6333333333341</v>
      </c>
      <c r="K401" s="507">
        <v>2275</v>
      </c>
      <c r="L401" s="507">
        <v>2241.6999999999998</v>
      </c>
      <c r="M401" s="507">
        <v>8.9760000000000006E-2</v>
      </c>
    </row>
    <row r="402" spans="1:13">
      <c r="A402" s="254">
        <v>392</v>
      </c>
      <c r="B402" s="510" t="s">
        <v>172</v>
      </c>
      <c r="C402" s="507">
        <v>5658.6</v>
      </c>
      <c r="D402" s="508">
        <v>5652</v>
      </c>
      <c r="E402" s="508">
        <v>5611.3</v>
      </c>
      <c r="F402" s="508">
        <v>5564</v>
      </c>
      <c r="G402" s="508">
        <v>5523.3</v>
      </c>
      <c r="H402" s="508">
        <v>5699.3</v>
      </c>
      <c r="I402" s="508">
        <v>5740.0000000000009</v>
      </c>
      <c r="J402" s="508">
        <v>5787.3</v>
      </c>
      <c r="K402" s="507">
        <v>5692.7</v>
      </c>
      <c r="L402" s="507">
        <v>5604.7</v>
      </c>
      <c r="M402" s="507">
        <v>0.65597000000000005</v>
      </c>
    </row>
    <row r="403" spans="1:13">
      <c r="A403" s="254">
        <v>393</v>
      </c>
      <c r="B403" s="510" t="s">
        <v>478</v>
      </c>
      <c r="C403" s="507">
        <v>8318.75</v>
      </c>
      <c r="D403" s="508">
        <v>8319.8333333333339</v>
      </c>
      <c r="E403" s="508">
        <v>8263.9166666666679</v>
      </c>
      <c r="F403" s="508">
        <v>8209.0833333333339</v>
      </c>
      <c r="G403" s="508">
        <v>8153.1666666666679</v>
      </c>
      <c r="H403" s="508">
        <v>8374.6666666666679</v>
      </c>
      <c r="I403" s="508">
        <v>8430.5833333333358</v>
      </c>
      <c r="J403" s="508">
        <v>8485.4166666666679</v>
      </c>
      <c r="K403" s="507">
        <v>8375.75</v>
      </c>
      <c r="L403" s="507">
        <v>8265</v>
      </c>
      <c r="M403" s="507">
        <v>0.16921</v>
      </c>
    </row>
    <row r="404" spans="1:13">
      <c r="A404" s="254">
        <v>394</v>
      </c>
      <c r="B404" s="510" t="s">
        <v>479</v>
      </c>
      <c r="C404" s="507">
        <v>5287.85</v>
      </c>
      <c r="D404" s="508">
        <v>5260.6166666666668</v>
      </c>
      <c r="E404" s="508">
        <v>5231.2333333333336</v>
      </c>
      <c r="F404" s="508">
        <v>5174.6166666666668</v>
      </c>
      <c r="G404" s="508">
        <v>5145.2333333333336</v>
      </c>
      <c r="H404" s="508">
        <v>5317.2333333333336</v>
      </c>
      <c r="I404" s="508">
        <v>5346.6166666666668</v>
      </c>
      <c r="J404" s="508">
        <v>5403.2333333333336</v>
      </c>
      <c r="K404" s="507">
        <v>5290</v>
      </c>
      <c r="L404" s="507">
        <v>5204</v>
      </c>
      <c r="M404" s="507">
        <v>0.28670000000000001</v>
      </c>
    </row>
    <row r="405" spans="1:13">
      <c r="A405" s="254">
        <v>395</v>
      </c>
      <c r="B405" s="510" t="s">
        <v>759</v>
      </c>
      <c r="C405" s="507">
        <v>105.5</v>
      </c>
      <c r="D405" s="508">
        <v>106.3</v>
      </c>
      <c r="E405" s="508">
        <v>104.05</v>
      </c>
      <c r="F405" s="508">
        <v>102.6</v>
      </c>
      <c r="G405" s="508">
        <v>100.35</v>
      </c>
      <c r="H405" s="508">
        <v>107.75</v>
      </c>
      <c r="I405" s="508">
        <v>110</v>
      </c>
      <c r="J405" s="508">
        <v>111.45</v>
      </c>
      <c r="K405" s="507">
        <v>108.55</v>
      </c>
      <c r="L405" s="507">
        <v>104.85</v>
      </c>
      <c r="M405" s="507">
        <v>7.11266</v>
      </c>
    </row>
    <row r="406" spans="1:13">
      <c r="A406" s="254">
        <v>396</v>
      </c>
      <c r="B406" s="510" t="s">
        <v>480</v>
      </c>
      <c r="C406" s="507">
        <v>413.1</v>
      </c>
      <c r="D406" s="508">
        <v>416.4666666666667</v>
      </c>
      <c r="E406" s="508">
        <v>408.33333333333337</v>
      </c>
      <c r="F406" s="508">
        <v>403.56666666666666</v>
      </c>
      <c r="G406" s="508">
        <v>395.43333333333334</v>
      </c>
      <c r="H406" s="508">
        <v>421.23333333333341</v>
      </c>
      <c r="I406" s="508">
        <v>429.36666666666673</v>
      </c>
      <c r="J406" s="508">
        <v>434.13333333333344</v>
      </c>
      <c r="K406" s="507">
        <v>424.6</v>
      </c>
      <c r="L406" s="507">
        <v>411.7</v>
      </c>
      <c r="M406" s="507">
        <v>1.2639100000000001</v>
      </c>
    </row>
    <row r="407" spans="1:13">
      <c r="A407" s="254">
        <v>397</v>
      </c>
      <c r="B407" s="510" t="s">
        <v>761</v>
      </c>
      <c r="C407" s="507">
        <v>239.95</v>
      </c>
      <c r="D407" s="508">
        <v>238.31666666666669</v>
      </c>
      <c r="E407" s="508">
        <v>234.63333333333338</v>
      </c>
      <c r="F407" s="508">
        <v>229.31666666666669</v>
      </c>
      <c r="G407" s="508">
        <v>225.63333333333338</v>
      </c>
      <c r="H407" s="508">
        <v>243.63333333333338</v>
      </c>
      <c r="I407" s="508">
        <v>247.31666666666672</v>
      </c>
      <c r="J407" s="508">
        <v>252.63333333333338</v>
      </c>
      <c r="K407" s="507">
        <v>242</v>
      </c>
      <c r="L407" s="507">
        <v>233</v>
      </c>
      <c r="M407" s="507">
        <v>3.6048900000000001</v>
      </c>
    </row>
    <row r="408" spans="1:13">
      <c r="A408" s="254">
        <v>398</v>
      </c>
      <c r="B408" s="510" t="s">
        <v>481</v>
      </c>
      <c r="C408" s="507">
        <v>2092.8000000000002</v>
      </c>
      <c r="D408" s="508">
        <v>2109.6333333333332</v>
      </c>
      <c r="E408" s="508">
        <v>2003.2666666666664</v>
      </c>
      <c r="F408" s="508">
        <v>1913.7333333333331</v>
      </c>
      <c r="G408" s="508">
        <v>1807.3666666666663</v>
      </c>
      <c r="H408" s="508">
        <v>2199.1666666666665</v>
      </c>
      <c r="I408" s="508">
        <v>2305.5333333333333</v>
      </c>
      <c r="J408" s="508">
        <v>2395.0666666666666</v>
      </c>
      <c r="K408" s="507">
        <v>2216</v>
      </c>
      <c r="L408" s="507">
        <v>2020.1</v>
      </c>
      <c r="M408" s="507">
        <v>0.47350999999999999</v>
      </c>
    </row>
    <row r="409" spans="1:13">
      <c r="A409" s="254">
        <v>399</v>
      </c>
      <c r="B409" s="510" t="s">
        <v>482</v>
      </c>
      <c r="C409" s="507">
        <v>370.05</v>
      </c>
      <c r="D409" s="508">
        <v>369.01666666666665</v>
      </c>
      <c r="E409" s="508">
        <v>365.0333333333333</v>
      </c>
      <c r="F409" s="508">
        <v>360.01666666666665</v>
      </c>
      <c r="G409" s="508">
        <v>356.0333333333333</v>
      </c>
      <c r="H409" s="508">
        <v>374.0333333333333</v>
      </c>
      <c r="I409" s="508">
        <v>378.01666666666665</v>
      </c>
      <c r="J409" s="508">
        <v>383.0333333333333</v>
      </c>
      <c r="K409" s="507">
        <v>373</v>
      </c>
      <c r="L409" s="507">
        <v>364</v>
      </c>
      <c r="M409" s="507">
        <v>1.9022600000000001</v>
      </c>
    </row>
    <row r="410" spans="1:13">
      <c r="A410" s="254">
        <v>400</v>
      </c>
      <c r="B410" s="510" t="s">
        <v>760</v>
      </c>
      <c r="C410" s="507">
        <v>124.25</v>
      </c>
      <c r="D410" s="508">
        <v>125.16666666666667</v>
      </c>
      <c r="E410" s="508">
        <v>122.53333333333335</v>
      </c>
      <c r="F410" s="508">
        <v>120.81666666666668</v>
      </c>
      <c r="G410" s="508">
        <v>118.18333333333335</v>
      </c>
      <c r="H410" s="508">
        <v>126.88333333333334</v>
      </c>
      <c r="I410" s="508">
        <v>129.51666666666665</v>
      </c>
      <c r="J410" s="508">
        <v>131.23333333333335</v>
      </c>
      <c r="K410" s="507">
        <v>127.8</v>
      </c>
      <c r="L410" s="507">
        <v>123.45</v>
      </c>
      <c r="M410" s="507">
        <v>24.126819999999999</v>
      </c>
    </row>
    <row r="411" spans="1:13">
      <c r="A411" s="254">
        <v>401</v>
      </c>
      <c r="B411" s="510" t="s">
        <v>483</v>
      </c>
      <c r="C411" s="507">
        <v>244.65</v>
      </c>
      <c r="D411" s="508">
        <v>246.9666666666667</v>
      </c>
      <c r="E411" s="508">
        <v>240.23333333333341</v>
      </c>
      <c r="F411" s="508">
        <v>235.81666666666672</v>
      </c>
      <c r="G411" s="508">
        <v>229.08333333333343</v>
      </c>
      <c r="H411" s="508">
        <v>251.38333333333338</v>
      </c>
      <c r="I411" s="508">
        <v>258.11666666666667</v>
      </c>
      <c r="J411" s="508">
        <v>262.53333333333336</v>
      </c>
      <c r="K411" s="507">
        <v>253.7</v>
      </c>
      <c r="L411" s="507">
        <v>242.55</v>
      </c>
      <c r="M411" s="507">
        <v>2.4246400000000001</v>
      </c>
    </row>
    <row r="412" spans="1:13">
      <c r="A412" s="254">
        <v>402</v>
      </c>
      <c r="B412" s="510" t="s">
        <v>170</v>
      </c>
      <c r="C412" s="507">
        <v>27555.8</v>
      </c>
      <c r="D412" s="508">
        <v>27516.55</v>
      </c>
      <c r="E412" s="508">
        <v>27339.25</v>
      </c>
      <c r="F412" s="508">
        <v>27122.7</v>
      </c>
      <c r="G412" s="508">
        <v>26945.4</v>
      </c>
      <c r="H412" s="508">
        <v>27733.1</v>
      </c>
      <c r="I412" s="508">
        <v>27910.399999999994</v>
      </c>
      <c r="J412" s="508">
        <v>28126.949999999997</v>
      </c>
      <c r="K412" s="507">
        <v>27693.85</v>
      </c>
      <c r="L412" s="507">
        <v>27300</v>
      </c>
      <c r="M412" s="507">
        <v>0.29812</v>
      </c>
    </row>
    <row r="413" spans="1:13">
      <c r="A413" s="254">
        <v>403</v>
      </c>
      <c r="B413" s="510" t="s">
        <v>484</v>
      </c>
      <c r="C413" s="507">
        <v>1510.7</v>
      </c>
      <c r="D413" s="508">
        <v>1510.1833333333334</v>
      </c>
      <c r="E413" s="508">
        <v>1490.5166666666669</v>
      </c>
      <c r="F413" s="508">
        <v>1470.3333333333335</v>
      </c>
      <c r="G413" s="508">
        <v>1450.666666666667</v>
      </c>
      <c r="H413" s="508">
        <v>1530.3666666666668</v>
      </c>
      <c r="I413" s="508">
        <v>1550.0333333333333</v>
      </c>
      <c r="J413" s="508">
        <v>1570.2166666666667</v>
      </c>
      <c r="K413" s="507">
        <v>1529.85</v>
      </c>
      <c r="L413" s="507">
        <v>1490</v>
      </c>
      <c r="M413" s="507">
        <v>8.4140000000000006E-2</v>
      </c>
    </row>
    <row r="414" spans="1:13">
      <c r="A414" s="254">
        <v>404</v>
      </c>
      <c r="B414" s="510" t="s">
        <v>173</v>
      </c>
      <c r="C414" s="507">
        <v>1315.4</v>
      </c>
      <c r="D414" s="508">
        <v>1311.7166666666665</v>
      </c>
      <c r="E414" s="508">
        <v>1293.633333333333</v>
      </c>
      <c r="F414" s="508">
        <v>1271.8666666666666</v>
      </c>
      <c r="G414" s="508">
        <v>1253.7833333333331</v>
      </c>
      <c r="H414" s="508">
        <v>1333.4833333333329</v>
      </c>
      <c r="I414" s="508">
        <v>1351.5666666666664</v>
      </c>
      <c r="J414" s="508">
        <v>1373.3333333333328</v>
      </c>
      <c r="K414" s="507">
        <v>1329.8</v>
      </c>
      <c r="L414" s="507">
        <v>1289.95</v>
      </c>
      <c r="M414" s="507">
        <v>30.412469999999999</v>
      </c>
    </row>
    <row r="415" spans="1:13">
      <c r="A415" s="254">
        <v>405</v>
      </c>
      <c r="B415" s="510" t="s">
        <v>171</v>
      </c>
      <c r="C415" s="507">
        <v>1905.1</v>
      </c>
      <c r="D415" s="508">
        <v>1907.3666666666668</v>
      </c>
      <c r="E415" s="508">
        <v>1892.7333333333336</v>
      </c>
      <c r="F415" s="508">
        <v>1880.3666666666668</v>
      </c>
      <c r="G415" s="508">
        <v>1865.7333333333336</v>
      </c>
      <c r="H415" s="508">
        <v>1919.7333333333336</v>
      </c>
      <c r="I415" s="508">
        <v>1934.3666666666668</v>
      </c>
      <c r="J415" s="508">
        <v>1946.7333333333336</v>
      </c>
      <c r="K415" s="507">
        <v>1922</v>
      </c>
      <c r="L415" s="507">
        <v>1895</v>
      </c>
      <c r="M415" s="507">
        <v>1.6394599999999999</v>
      </c>
    </row>
    <row r="416" spans="1:13">
      <c r="A416" s="254">
        <v>406</v>
      </c>
      <c r="B416" s="510" t="s">
        <v>485</v>
      </c>
      <c r="C416" s="507">
        <v>447.7</v>
      </c>
      <c r="D416" s="508">
        <v>448.90000000000003</v>
      </c>
      <c r="E416" s="508">
        <v>444.60000000000008</v>
      </c>
      <c r="F416" s="508">
        <v>441.50000000000006</v>
      </c>
      <c r="G416" s="508">
        <v>437.2000000000001</v>
      </c>
      <c r="H416" s="508">
        <v>452.00000000000006</v>
      </c>
      <c r="I416" s="508">
        <v>456.3</v>
      </c>
      <c r="J416" s="508">
        <v>459.40000000000003</v>
      </c>
      <c r="K416" s="507">
        <v>453.2</v>
      </c>
      <c r="L416" s="507">
        <v>445.8</v>
      </c>
      <c r="M416" s="507">
        <v>0.82184999999999997</v>
      </c>
    </row>
    <row r="417" spans="1:13">
      <c r="A417" s="254">
        <v>407</v>
      </c>
      <c r="B417" s="510" t="s">
        <v>486</v>
      </c>
      <c r="C417" s="507">
        <v>1375.35</v>
      </c>
      <c r="D417" s="508">
        <v>1387.1166666666668</v>
      </c>
      <c r="E417" s="508">
        <v>1357.2333333333336</v>
      </c>
      <c r="F417" s="508">
        <v>1339.1166666666668</v>
      </c>
      <c r="G417" s="508">
        <v>1309.2333333333336</v>
      </c>
      <c r="H417" s="508">
        <v>1405.2333333333336</v>
      </c>
      <c r="I417" s="508">
        <v>1435.1166666666668</v>
      </c>
      <c r="J417" s="508">
        <v>1453.2333333333336</v>
      </c>
      <c r="K417" s="507">
        <v>1417</v>
      </c>
      <c r="L417" s="507">
        <v>1369</v>
      </c>
      <c r="M417" s="507">
        <v>0.46666000000000002</v>
      </c>
    </row>
    <row r="418" spans="1:13">
      <c r="A418" s="254">
        <v>408</v>
      </c>
      <c r="B418" s="510" t="s">
        <v>762</v>
      </c>
      <c r="C418" s="507">
        <v>1308.95</v>
      </c>
      <c r="D418" s="508">
        <v>1287.4833333333333</v>
      </c>
      <c r="E418" s="508">
        <v>1255.9666666666667</v>
      </c>
      <c r="F418" s="508">
        <v>1202.9833333333333</v>
      </c>
      <c r="G418" s="508">
        <v>1171.4666666666667</v>
      </c>
      <c r="H418" s="508">
        <v>1340.4666666666667</v>
      </c>
      <c r="I418" s="508">
        <v>1371.9833333333336</v>
      </c>
      <c r="J418" s="508">
        <v>1424.9666666666667</v>
      </c>
      <c r="K418" s="507">
        <v>1319</v>
      </c>
      <c r="L418" s="507">
        <v>1234.5</v>
      </c>
      <c r="M418" s="507">
        <v>1.4100699999999999</v>
      </c>
    </row>
    <row r="419" spans="1:13">
      <c r="A419" s="254">
        <v>409</v>
      </c>
      <c r="B419" s="510" t="s">
        <v>487</v>
      </c>
      <c r="C419" s="507">
        <v>487.5</v>
      </c>
      <c r="D419" s="508">
        <v>490.13333333333338</v>
      </c>
      <c r="E419" s="508">
        <v>482.36666666666679</v>
      </c>
      <c r="F419" s="508">
        <v>477.23333333333341</v>
      </c>
      <c r="G419" s="508">
        <v>469.46666666666681</v>
      </c>
      <c r="H419" s="508">
        <v>495.26666666666677</v>
      </c>
      <c r="I419" s="508">
        <v>503.0333333333333</v>
      </c>
      <c r="J419" s="508">
        <v>508.16666666666674</v>
      </c>
      <c r="K419" s="507">
        <v>497.9</v>
      </c>
      <c r="L419" s="507">
        <v>485</v>
      </c>
      <c r="M419" s="507">
        <v>3.9889899999999998</v>
      </c>
    </row>
    <row r="420" spans="1:13">
      <c r="A420" s="254">
        <v>410</v>
      </c>
      <c r="B420" s="510" t="s">
        <v>488</v>
      </c>
      <c r="C420" s="507">
        <v>9.5500000000000007</v>
      </c>
      <c r="D420" s="508">
        <v>9.5833333333333339</v>
      </c>
      <c r="E420" s="508">
        <v>9.3666666666666671</v>
      </c>
      <c r="F420" s="508">
        <v>9.1833333333333336</v>
      </c>
      <c r="G420" s="508">
        <v>8.9666666666666668</v>
      </c>
      <c r="H420" s="508">
        <v>9.7666666666666675</v>
      </c>
      <c r="I420" s="508">
        <v>9.9833333333333325</v>
      </c>
      <c r="J420" s="508">
        <v>10.166666666666668</v>
      </c>
      <c r="K420" s="507">
        <v>9.8000000000000007</v>
      </c>
      <c r="L420" s="507">
        <v>9.4</v>
      </c>
      <c r="M420" s="507">
        <v>202.87224000000001</v>
      </c>
    </row>
    <row r="421" spans="1:13">
      <c r="A421" s="254">
        <v>411</v>
      </c>
      <c r="B421" s="510" t="s">
        <v>763</v>
      </c>
      <c r="C421" s="507">
        <v>83.1</v>
      </c>
      <c r="D421" s="508">
        <v>83.899999999999991</v>
      </c>
      <c r="E421" s="508">
        <v>81.899999999999977</v>
      </c>
      <c r="F421" s="508">
        <v>80.699999999999989</v>
      </c>
      <c r="G421" s="508">
        <v>78.699999999999974</v>
      </c>
      <c r="H421" s="508">
        <v>85.09999999999998</v>
      </c>
      <c r="I421" s="508">
        <v>87.100000000000009</v>
      </c>
      <c r="J421" s="508">
        <v>88.299999999999983</v>
      </c>
      <c r="K421" s="507">
        <v>85.9</v>
      </c>
      <c r="L421" s="507">
        <v>82.7</v>
      </c>
      <c r="M421" s="507">
        <v>31.455089999999998</v>
      </c>
    </row>
    <row r="422" spans="1:13">
      <c r="A422" s="254">
        <v>412</v>
      </c>
      <c r="B422" s="510" t="s">
        <v>489</v>
      </c>
      <c r="C422" s="507">
        <v>101.4</v>
      </c>
      <c r="D422" s="508">
        <v>101.76666666666665</v>
      </c>
      <c r="E422" s="508">
        <v>99.733333333333306</v>
      </c>
      <c r="F422" s="508">
        <v>98.066666666666649</v>
      </c>
      <c r="G422" s="508">
        <v>96.033333333333303</v>
      </c>
      <c r="H422" s="508">
        <v>103.43333333333331</v>
      </c>
      <c r="I422" s="508">
        <v>105.46666666666667</v>
      </c>
      <c r="J422" s="508">
        <v>107.13333333333331</v>
      </c>
      <c r="K422" s="507">
        <v>103.8</v>
      </c>
      <c r="L422" s="507">
        <v>100.1</v>
      </c>
      <c r="M422" s="507">
        <v>4.0609500000000001</v>
      </c>
    </row>
    <row r="423" spans="1:13">
      <c r="A423" s="254">
        <v>413</v>
      </c>
      <c r="B423" s="510" t="s">
        <v>169</v>
      </c>
      <c r="C423" s="507">
        <v>387.7</v>
      </c>
      <c r="D423" s="508">
        <v>388.8</v>
      </c>
      <c r="E423" s="508">
        <v>384.6</v>
      </c>
      <c r="F423" s="508">
        <v>381.5</v>
      </c>
      <c r="G423" s="508">
        <v>377.3</v>
      </c>
      <c r="H423" s="508">
        <v>391.90000000000003</v>
      </c>
      <c r="I423" s="508">
        <v>396.09999999999997</v>
      </c>
      <c r="J423" s="508">
        <v>399.20000000000005</v>
      </c>
      <c r="K423" s="507">
        <v>393</v>
      </c>
      <c r="L423" s="507">
        <v>385.7</v>
      </c>
      <c r="M423" s="507">
        <v>226.77399</v>
      </c>
    </row>
    <row r="424" spans="1:13">
      <c r="A424" s="254">
        <v>414</v>
      </c>
      <c r="B424" s="510" t="s">
        <v>168</v>
      </c>
      <c r="C424" s="507">
        <v>73</v>
      </c>
      <c r="D424" s="508">
        <v>72.516666666666666</v>
      </c>
      <c r="E424" s="508">
        <v>71.283333333333331</v>
      </c>
      <c r="F424" s="508">
        <v>69.566666666666663</v>
      </c>
      <c r="G424" s="508">
        <v>68.333333333333329</v>
      </c>
      <c r="H424" s="508">
        <v>74.233333333333334</v>
      </c>
      <c r="I424" s="508">
        <v>75.466666666666654</v>
      </c>
      <c r="J424" s="508">
        <v>77.183333333333337</v>
      </c>
      <c r="K424" s="507">
        <v>73.75</v>
      </c>
      <c r="L424" s="507">
        <v>70.8</v>
      </c>
      <c r="M424" s="507">
        <v>363.82925</v>
      </c>
    </row>
    <row r="425" spans="1:13">
      <c r="A425" s="254">
        <v>415</v>
      </c>
      <c r="B425" s="510" t="s">
        <v>766</v>
      </c>
      <c r="C425" s="507">
        <v>268.60000000000002</v>
      </c>
      <c r="D425" s="508">
        <v>259.55</v>
      </c>
      <c r="E425" s="508">
        <v>245.25</v>
      </c>
      <c r="F425" s="508">
        <v>221.89999999999998</v>
      </c>
      <c r="G425" s="508">
        <v>207.59999999999997</v>
      </c>
      <c r="H425" s="508">
        <v>282.90000000000003</v>
      </c>
      <c r="I425" s="508">
        <v>297.2000000000001</v>
      </c>
      <c r="J425" s="508">
        <v>320.55000000000007</v>
      </c>
      <c r="K425" s="507">
        <v>273.85000000000002</v>
      </c>
      <c r="L425" s="507">
        <v>236.2</v>
      </c>
      <c r="M425" s="507">
        <v>34.375799999999998</v>
      </c>
    </row>
    <row r="426" spans="1:13">
      <c r="A426" s="254">
        <v>416</v>
      </c>
      <c r="B426" s="510" t="s">
        <v>837</v>
      </c>
      <c r="C426" s="507">
        <v>216.45</v>
      </c>
      <c r="D426" s="508">
        <v>216.18333333333331</v>
      </c>
      <c r="E426" s="508">
        <v>215.26666666666662</v>
      </c>
      <c r="F426" s="508">
        <v>214.08333333333331</v>
      </c>
      <c r="G426" s="508">
        <v>213.16666666666663</v>
      </c>
      <c r="H426" s="508">
        <v>217.36666666666662</v>
      </c>
      <c r="I426" s="508">
        <v>218.2833333333333</v>
      </c>
      <c r="J426" s="508">
        <v>219.46666666666661</v>
      </c>
      <c r="K426" s="507">
        <v>217.1</v>
      </c>
      <c r="L426" s="507">
        <v>215</v>
      </c>
      <c r="M426" s="507">
        <v>2.4503900000000001</v>
      </c>
    </row>
    <row r="427" spans="1:13">
      <c r="A427" s="254">
        <v>417</v>
      </c>
      <c r="B427" s="510" t="s">
        <v>174</v>
      </c>
      <c r="C427" s="507">
        <v>849</v>
      </c>
      <c r="D427" s="508">
        <v>852.25</v>
      </c>
      <c r="E427" s="508">
        <v>839.8</v>
      </c>
      <c r="F427" s="508">
        <v>830.59999999999991</v>
      </c>
      <c r="G427" s="508">
        <v>818.14999999999986</v>
      </c>
      <c r="H427" s="508">
        <v>861.45</v>
      </c>
      <c r="I427" s="508">
        <v>873.90000000000009</v>
      </c>
      <c r="J427" s="508">
        <v>883.10000000000014</v>
      </c>
      <c r="K427" s="507">
        <v>864.7</v>
      </c>
      <c r="L427" s="507">
        <v>843.05</v>
      </c>
      <c r="M427" s="507">
        <v>1.75495</v>
      </c>
    </row>
    <row r="428" spans="1:13">
      <c r="A428" s="254">
        <v>418</v>
      </c>
      <c r="B428" s="510" t="s">
        <v>490</v>
      </c>
      <c r="C428" s="507">
        <v>561.29999999999995</v>
      </c>
      <c r="D428" s="508">
        <v>560.5333333333333</v>
      </c>
      <c r="E428" s="508">
        <v>551.61666666666656</v>
      </c>
      <c r="F428" s="508">
        <v>541.93333333333328</v>
      </c>
      <c r="G428" s="508">
        <v>533.01666666666654</v>
      </c>
      <c r="H428" s="508">
        <v>570.21666666666658</v>
      </c>
      <c r="I428" s="508">
        <v>579.13333333333333</v>
      </c>
      <c r="J428" s="508">
        <v>588.81666666666661</v>
      </c>
      <c r="K428" s="507">
        <v>569.45000000000005</v>
      </c>
      <c r="L428" s="507">
        <v>550.85</v>
      </c>
      <c r="M428" s="507">
        <v>1.39581</v>
      </c>
    </row>
    <row r="429" spans="1:13">
      <c r="A429" s="254">
        <v>419</v>
      </c>
      <c r="B429" s="510" t="s">
        <v>793</v>
      </c>
      <c r="C429" s="507">
        <v>289.3</v>
      </c>
      <c r="D429" s="508">
        <v>290.7833333333333</v>
      </c>
      <c r="E429" s="508">
        <v>286.81666666666661</v>
      </c>
      <c r="F429" s="508">
        <v>284.33333333333331</v>
      </c>
      <c r="G429" s="508">
        <v>280.36666666666662</v>
      </c>
      <c r="H429" s="508">
        <v>293.26666666666659</v>
      </c>
      <c r="I429" s="508">
        <v>297.23333333333329</v>
      </c>
      <c r="J429" s="508">
        <v>299.71666666666658</v>
      </c>
      <c r="K429" s="507">
        <v>294.75</v>
      </c>
      <c r="L429" s="507">
        <v>288.3</v>
      </c>
      <c r="M429" s="507">
        <v>2.7990599999999999</v>
      </c>
    </row>
    <row r="430" spans="1:13">
      <c r="A430" s="254">
        <v>420</v>
      </c>
      <c r="B430" s="510" t="s">
        <v>491</v>
      </c>
      <c r="C430" s="507">
        <v>163.80000000000001</v>
      </c>
      <c r="D430" s="508">
        <v>165.66666666666669</v>
      </c>
      <c r="E430" s="508">
        <v>161.43333333333337</v>
      </c>
      <c r="F430" s="508">
        <v>159.06666666666669</v>
      </c>
      <c r="G430" s="508">
        <v>154.83333333333337</v>
      </c>
      <c r="H430" s="508">
        <v>168.03333333333336</v>
      </c>
      <c r="I430" s="508">
        <v>172.26666666666671</v>
      </c>
      <c r="J430" s="508">
        <v>174.63333333333335</v>
      </c>
      <c r="K430" s="507">
        <v>169.9</v>
      </c>
      <c r="L430" s="507">
        <v>163.30000000000001</v>
      </c>
      <c r="M430" s="507">
        <v>7.7370999999999999</v>
      </c>
    </row>
    <row r="431" spans="1:13">
      <c r="A431" s="254">
        <v>421</v>
      </c>
      <c r="B431" s="510" t="s">
        <v>175</v>
      </c>
      <c r="C431" s="507">
        <v>626</v>
      </c>
      <c r="D431" s="508">
        <v>623.08333333333337</v>
      </c>
      <c r="E431" s="508">
        <v>618.26666666666677</v>
      </c>
      <c r="F431" s="508">
        <v>610.53333333333342</v>
      </c>
      <c r="G431" s="508">
        <v>605.71666666666681</v>
      </c>
      <c r="H431" s="508">
        <v>630.81666666666672</v>
      </c>
      <c r="I431" s="508">
        <v>635.63333333333333</v>
      </c>
      <c r="J431" s="508">
        <v>643.36666666666667</v>
      </c>
      <c r="K431" s="507">
        <v>627.9</v>
      </c>
      <c r="L431" s="507">
        <v>615.35</v>
      </c>
      <c r="M431" s="507">
        <v>58.259239999999998</v>
      </c>
    </row>
    <row r="432" spans="1:13">
      <c r="A432" s="254">
        <v>422</v>
      </c>
      <c r="B432" s="510" t="s">
        <v>176</v>
      </c>
      <c r="C432" s="507">
        <v>489</v>
      </c>
      <c r="D432" s="508">
        <v>490.66666666666669</v>
      </c>
      <c r="E432" s="508">
        <v>484.83333333333337</v>
      </c>
      <c r="F432" s="508">
        <v>480.66666666666669</v>
      </c>
      <c r="G432" s="508">
        <v>474.83333333333337</v>
      </c>
      <c r="H432" s="508">
        <v>494.83333333333337</v>
      </c>
      <c r="I432" s="508">
        <v>500.66666666666674</v>
      </c>
      <c r="J432" s="508">
        <v>504.83333333333337</v>
      </c>
      <c r="K432" s="507">
        <v>496.5</v>
      </c>
      <c r="L432" s="507">
        <v>486.5</v>
      </c>
      <c r="M432" s="507">
        <v>17.93946</v>
      </c>
    </row>
    <row r="433" spans="1:13">
      <c r="A433" s="254">
        <v>423</v>
      </c>
      <c r="B433" s="510" t="s">
        <v>492</v>
      </c>
      <c r="C433" s="507">
        <v>2675.65</v>
      </c>
      <c r="D433" s="508">
        <v>2715.2166666666667</v>
      </c>
      <c r="E433" s="508">
        <v>2580.4333333333334</v>
      </c>
      <c r="F433" s="508">
        <v>2485.2166666666667</v>
      </c>
      <c r="G433" s="508">
        <v>2350.4333333333334</v>
      </c>
      <c r="H433" s="508">
        <v>2810.4333333333334</v>
      </c>
      <c r="I433" s="508">
        <v>2945.2166666666672</v>
      </c>
      <c r="J433" s="508">
        <v>3040.4333333333334</v>
      </c>
      <c r="K433" s="507">
        <v>2850</v>
      </c>
      <c r="L433" s="507">
        <v>2620</v>
      </c>
      <c r="M433" s="507">
        <v>0.38744000000000001</v>
      </c>
    </row>
    <row r="434" spans="1:13">
      <c r="A434" s="254">
        <v>424</v>
      </c>
      <c r="B434" s="510" t="s">
        <v>493</v>
      </c>
      <c r="C434" s="507">
        <v>728.9</v>
      </c>
      <c r="D434" s="508">
        <v>729.20000000000016</v>
      </c>
      <c r="E434" s="508">
        <v>722.40000000000032</v>
      </c>
      <c r="F434" s="508">
        <v>715.9000000000002</v>
      </c>
      <c r="G434" s="508">
        <v>709.10000000000036</v>
      </c>
      <c r="H434" s="508">
        <v>735.70000000000027</v>
      </c>
      <c r="I434" s="508">
        <v>742.50000000000023</v>
      </c>
      <c r="J434" s="508">
        <v>749.00000000000023</v>
      </c>
      <c r="K434" s="507">
        <v>736</v>
      </c>
      <c r="L434" s="507">
        <v>722.7</v>
      </c>
      <c r="M434" s="507">
        <v>0.89512999999999998</v>
      </c>
    </row>
    <row r="435" spans="1:13">
      <c r="A435" s="254">
        <v>425</v>
      </c>
      <c r="B435" s="510" t="s">
        <v>494</v>
      </c>
      <c r="C435" s="507">
        <v>328.65</v>
      </c>
      <c r="D435" s="508">
        <v>327</v>
      </c>
      <c r="E435" s="508">
        <v>322.95</v>
      </c>
      <c r="F435" s="508">
        <v>317.25</v>
      </c>
      <c r="G435" s="508">
        <v>313.2</v>
      </c>
      <c r="H435" s="508">
        <v>332.7</v>
      </c>
      <c r="I435" s="508">
        <v>336.74999999999994</v>
      </c>
      <c r="J435" s="508">
        <v>342.45</v>
      </c>
      <c r="K435" s="507">
        <v>331.05</v>
      </c>
      <c r="L435" s="507">
        <v>321.3</v>
      </c>
      <c r="M435" s="507">
        <v>1.25485</v>
      </c>
    </row>
    <row r="436" spans="1:13">
      <c r="A436" s="254">
        <v>426</v>
      </c>
      <c r="B436" s="510" t="s">
        <v>495</v>
      </c>
      <c r="C436" s="507">
        <v>299.10000000000002</v>
      </c>
      <c r="D436" s="508">
        <v>297.05</v>
      </c>
      <c r="E436" s="508">
        <v>289.10000000000002</v>
      </c>
      <c r="F436" s="508">
        <v>279.10000000000002</v>
      </c>
      <c r="G436" s="508">
        <v>271.15000000000003</v>
      </c>
      <c r="H436" s="508">
        <v>307.05</v>
      </c>
      <c r="I436" s="508">
        <v>314.99999999999994</v>
      </c>
      <c r="J436" s="508">
        <v>325</v>
      </c>
      <c r="K436" s="507">
        <v>305</v>
      </c>
      <c r="L436" s="507">
        <v>287.05</v>
      </c>
      <c r="M436" s="507">
        <v>3.6795599999999999</v>
      </c>
    </row>
    <row r="437" spans="1:13">
      <c r="A437" s="254">
        <v>427</v>
      </c>
      <c r="B437" s="510" t="s">
        <v>496</v>
      </c>
      <c r="C437" s="507">
        <v>2028.8</v>
      </c>
      <c r="D437" s="508">
        <v>2017.7666666666667</v>
      </c>
      <c r="E437" s="508">
        <v>1976.7333333333331</v>
      </c>
      <c r="F437" s="508">
        <v>1924.6666666666665</v>
      </c>
      <c r="G437" s="508">
        <v>1883.633333333333</v>
      </c>
      <c r="H437" s="508">
        <v>2069.833333333333</v>
      </c>
      <c r="I437" s="508">
        <v>2110.8666666666668</v>
      </c>
      <c r="J437" s="508">
        <v>2162.9333333333334</v>
      </c>
      <c r="K437" s="507">
        <v>2058.8000000000002</v>
      </c>
      <c r="L437" s="507">
        <v>1965.7</v>
      </c>
      <c r="M437" s="507">
        <v>1.03775</v>
      </c>
    </row>
    <row r="438" spans="1:13">
      <c r="A438" s="254">
        <v>428</v>
      </c>
      <c r="B438" s="510" t="s">
        <v>764</v>
      </c>
      <c r="C438" s="507">
        <v>431</v>
      </c>
      <c r="D438" s="508">
        <v>432.23333333333335</v>
      </c>
      <c r="E438" s="508">
        <v>427.76666666666671</v>
      </c>
      <c r="F438" s="508">
        <v>424.53333333333336</v>
      </c>
      <c r="G438" s="508">
        <v>420.06666666666672</v>
      </c>
      <c r="H438" s="508">
        <v>435.4666666666667</v>
      </c>
      <c r="I438" s="508">
        <v>439.93333333333339</v>
      </c>
      <c r="J438" s="508">
        <v>443.16666666666669</v>
      </c>
      <c r="K438" s="507">
        <v>436.7</v>
      </c>
      <c r="L438" s="507">
        <v>429</v>
      </c>
      <c r="M438" s="507">
        <v>0.57684000000000002</v>
      </c>
    </row>
    <row r="439" spans="1:13">
      <c r="A439" s="254">
        <v>429</v>
      </c>
      <c r="B439" s="510" t="s">
        <v>814</v>
      </c>
      <c r="C439" s="507">
        <v>481.05</v>
      </c>
      <c r="D439" s="508">
        <v>483.51666666666665</v>
      </c>
      <c r="E439" s="508">
        <v>475.33333333333331</v>
      </c>
      <c r="F439" s="508">
        <v>469.61666666666667</v>
      </c>
      <c r="G439" s="508">
        <v>461.43333333333334</v>
      </c>
      <c r="H439" s="508">
        <v>489.23333333333329</v>
      </c>
      <c r="I439" s="508">
        <v>497.41666666666669</v>
      </c>
      <c r="J439" s="508">
        <v>503.13333333333327</v>
      </c>
      <c r="K439" s="507">
        <v>491.7</v>
      </c>
      <c r="L439" s="507">
        <v>477.8</v>
      </c>
      <c r="M439" s="507">
        <v>1.97217</v>
      </c>
    </row>
    <row r="440" spans="1:13">
      <c r="A440" s="254">
        <v>430</v>
      </c>
      <c r="B440" s="510" t="s">
        <v>497</v>
      </c>
      <c r="C440" s="507">
        <v>5.65</v>
      </c>
      <c r="D440" s="508">
        <v>5.666666666666667</v>
      </c>
      <c r="E440" s="508">
        <v>5.5833333333333339</v>
      </c>
      <c r="F440" s="508">
        <v>5.5166666666666666</v>
      </c>
      <c r="G440" s="508">
        <v>5.4333333333333336</v>
      </c>
      <c r="H440" s="508">
        <v>5.7333333333333343</v>
      </c>
      <c r="I440" s="508">
        <v>5.8166666666666682</v>
      </c>
      <c r="J440" s="508">
        <v>5.8833333333333346</v>
      </c>
      <c r="K440" s="507">
        <v>5.75</v>
      </c>
      <c r="L440" s="507">
        <v>5.6</v>
      </c>
      <c r="M440" s="507">
        <v>217.57504</v>
      </c>
    </row>
    <row r="441" spans="1:13">
      <c r="A441" s="254">
        <v>431</v>
      </c>
      <c r="B441" s="510" t="s">
        <v>498</v>
      </c>
      <c r="C441" s="507">
        <v>144.69999999999999</v>
      </c>
      <c r="D441" s="508">
        <v>143.66666666666666</v>
      </c>
      <c r="E441" s="508">
        <v>142.33333333333331</v>
      </c>
      <c r="F441" s="508">
        <v>139.96666666666667</v>
      </c>
      <c r="G441" s="508">
        <v>138.63333333333333</v>
      </c>
      <c r="H441" s="508">
        <v>146.0333333333333</v>
      </c>
      <c r="I441" s="508">
        <v>147.36666666666662</v>
      </c>
      <c r="J441" s="508">
        <v>149.73333333333329</v>
      </c>
      <c r="K441" s="507">
        <v>145</v>
      </c>
      <c r="L441" s="507">
        <v>141.30000000000001</v>
      </c>
      <c r="M441" s="507">
        <v>3.1550199999999999</v>
      </c>
    </row>
    <row r="442" spans="1:13">
      <c r="A442" s="254">
        <v>432</v>
      </c>
      <c r="B442" s="510" t="s">
        <v>765</v>
      </c>
      <c r="C442" s="507">
        <v>1425.85</v>
      </c>
      <c r="D442" s="508">
        <v>1427.1333333333332</v>
      </c>
      <c r="E442" s="508">
        <v>1419.6666666666665</v>
      </c>
      <c r="F442" s="508">
        <v>1413.4833333333333</v>
      </c>
      <c r="G442" s="508">
        <v>1406.0166666666667</v>
      </c>
      <c r="H442" s="508">
        <v>1433.3166666666664</v>
      </c>
      <c r="I442" s="508">
        <v>1440.7833333333331</v>
      </c>
      <c r="J442" s="508">
        <v>1446.9666666666662</v>
      </c>
      <c r="K442" s="507">
        <v>1434.6</v>
      </c>
      <c r="L442" s="507">
        <v>1420.95</v>
      </c>
      <c r="M442" s="507">
        <v>6.1289999999999997E-2</v>
      </c>
    </row>
    <row r="443" spans="1:13">
      <c r="A443" s="254">
        <v>433</v>
      </c>
      <c r="B443" s="510" t="s">
        <v>499</v>
      </c>
      <c r="C443" s="507">
        <v>1328</v>
      </c>
      <c r="D443" s="508">
        <v>1335.6666666666667</v>
      </c>
      <c r="E443" s="508">
        <v>1316.3333333333335</v>
      </c>
      <c r="F443" s="508">
        <v>1304.6666666666667</v>
      </c>
      <c r="G443" s="508">
        <v>1285.3333333333335</v>
      </c>
      <c r="H443" s="508">
        <v>1347.3333333333335</v>
      </c>
      <c r="I443" s="508">
        <v>1366.666666666667</v>
      </c>
      <c r="J443" s="508">
        <v>1378.3333333333335</v>
      </c>
      <c r="K443" s="507">
        <v>1355</v>
      </c>
      <c r="L443" s="507">
        <v>1324</v>
      </c>
      <c r="M443" s="507">
        <v>0.25578000000000001</v>
      </c>
    </row>
    <row r="444" spans="1:13">
      <c r="A444" s="254">
        <v>434</v>
      </c>
      <c r="B444" s="510" t="s">
        <v>275</v>
      </c>
      <c r="C444" s="507">
        <v>541.04999999999995</v>
      </c>
      <c r="D444" s="508">
        <v>541.66666666666663</v>
      </c>
      <c r="E444" s="508">
        <v>538.38333333333321</v>
      </c>
      <c r="F444" s="508">
        <v>535.71666666666658</v>
      </c>
      <c r="G444" s="508">
        <v>532.43333333333317</v>
      </c>
      <c r="H444" s="508">
        <v>544.33333333333326</v>
      </c>
      <c r="I444" s="508">
        <v>547.61666666666679</v>
      </c>
      <c r="J444" s="508">
        <v>550.2833333333333</v>
      </c>
      <c r="K444" s="507">
        <v>544.95000000000005</v>
      </c>
      <c r="L444" s="507">
        <v>539</v>
      </c>
      <c r="M444" s="507">
        <v>1.6309499999999999</v>
      </c>
    </row>
    <row r="445" spans="1:13">
      <c r="A445" s="254">
        <v>435</v>
      </c>
      <c r="B445" s="510" t="s">
        <v>500</v>
      </c>
      <c r="C445" s="507">
        <v>869.35</v>
      </c>
      <c r="D445" s="508">
        <v>876.26666666666677</v>
      </c>
      <c r="E445" s="508">
        <v>854.13333333333355</v>
      </c>
      <c r="F445" s="508">
        <v>838.91666666666674</v>
      </c>
      <c r="G445" s="508">
        <v>816.78333333333353</v>
      </c>
      <c r="H445" s="508">
        <v>891.48333333333358</v>
      </c>
      <c r="I445" s="508">
        <v>913.61666666666679</v>
      </c>
      <c r="J445" s="508">
        <v>928.8333333333336</v>
      </c>
      <c r="K445" s="507">
        <v>898.4</v>
      </c>
      <c r="L445" s="507">
        <v>861.05</v>
      </c>
      <c r="M445" s="507">
        <v>0.56859000000000004</v>
      </c>
    </row>
    <row r="446" spans="1:13">
      <c r="A446" s="254">
        <v>436</v>
      </c>
      <c r="B446" s="510" t="s">
        <v>501</v>
      </c>
      <c r="C446" s="507">
        <v>505.4</v>
      </c>
      <c r="D446" s="508">
        <v>501.8</v>
      </c>
      <c r="E446" s="508">
        <v>493.6</v>
      </c>
      <c r="F446" s="508">
        <v>481.8</v>
      </c>
      <c r="G446" s="508">
        <v>473.6</v>
      </c>
      <c r="H446" s="508">
        <v>513.6</v>
      </c>
      <c r="I446" s="508">
        <v>521.79999999999995</v>
      </c>
      <c r="J446" s="508">
        <v>533.6</v>
      </c>
      <c r="K446" s="507">
        <v>510</v>
      </c>
      <c r="L446" s="507">
        <v>490</v>
      </c>
      <c r="M446" s="507">
        <v>0.55533999999999994</v>
      </c>
    </row>
    <row r="447" spans="1:13">
      <c r="A447" s="254">
        <v>437</v>
      </c>
      <c r="B447" s="510" t="s">
        <v>502</v>
      </c>
      <c r="C447" s="507">
        <v>7635</v>
      </c>
      <c r="D447" s="508">
        <v>7619.9833333333336</v>
      </c>
      <c r="E447" s="508">
        <v>7540.0166666666673</v>
      </c>
      <c r="F447" s="508">
        <v>7445.0333333333338</v>
      </c>
      <c r="G447" s="508">
        <v>7365.0666666666675</v>
      </c>
      <c r="H447" s="508">
        <v>7714.9666666666672</v>
      </c>
      <c r="I447" s="508">
        <v>7794.9333333333343</v>
      </c>
      <c r="J447" s="508">
        <v>7889.916666666667</v>
      </c>
      <c r="K447" s="507">
        <v>7699.95</v>
      </c>
      <c r="L447" s="507">
        <v>7525</v>
      </c>
      <c r="M447" s="507">
        <v>8.2460000000000006E-2</v>
      </c>
    </row>
    <row r="448" spans="1:13">
      <c r="A448" s="254">
        <v>438</v>
      </c>
      <c r="B448" s="510" t="s">
        <v>503</v>
      </c>
      <c r="C448" s="507">
        <v>271.3</v>
      </c>
      <c r="D448" s="508">
        <v>272.14999999999998</v>
      </c>
      <c r="E448" s="508">
        <v>269.29999999999995</v>
      </c>
      <c r="F448" s="508">
        <v>267.29999999999995</v>
      </c>
      <c r="G448" s="508">
        <v>264.44999999999993</v>
      </c>
      <c r="H448" s="508">
        <v>274.14999999999998</v>
      </c>
      <c r="I448" s="508">
        <v>277</v>
      </c>
      <c r="J448" s="508">
        <v>279</v>
      </c>
      <c r="K448" s="507">
        <v>275</v>
      </c>
      <c r="L448" s="507">
        <v>270.14999999999998</v>
      </c>
      <c r="M448" s="507">
        <v>0.32671</v>
      </c>
    </row>
    <row r="449" spans="1:13">
      <c r="A449" s="254">
        <v>439</v>
      </c>
      <c r="B449" s="510" t="s">
        <v>504</v>
      </c>
      <c r="C449" s="507">
        <v>34.799999999999997</v>
      </c>
      <c r="D449" s="508">
        <v>34.916666666666664</v>
      </c>
      <c r="E449" s="508">
        <v>34.133333333333326</v>
      </c>
      <c r="F449" s="508">
        <v>33.466666666666661</v>
      </c>
      <c r="G449" s="508">
        <v>32.683333333333323</v>
      </c>
      <c r="H449" s="508">
        <v>35.583333333333329</v>
      </c>
      <c r="I449" s="508">
        <v>36.366666666666674</v>
      </c>
      <c r="J449" s="508">
        <v>37.033333333333331</v>
      </c>
      <c r="K449" s="507">
        <v>35.700000000000003</v>
      </c>
      <c r="L449" s="507">
        <v>34.25</v>
      </c>
      <c r="M449" s="507">
        <v>78.12379</v>
      </c>
    </row>
    <row r="450" spans="1:13">
      <c r="A450" s="254">
        <v>440</v>
      </c>
      <c r="B450" s="510" t="s">
        <v>188</v>
      </c>
      <c r="C450" s="507">
        <v>603.15</v>
      </c>
      <c r="D450" s="508">
        <v>606.80000000000007</v>
      </c>
      <c r="E450" s="508">
        <v>595.95000000000016</v>
      </c>
      <c r="F450" s="508">
        <v>588.75000000000011</v>
      </c>
      <c r="G450" s="508">
        <v>577.9000000000002</v>
      </c>
      <c r="H450" s="508">
        <v>614.00000000000011</v>
      </c>
      <c r="I450" s="508">
        <v>624.85</v>
      </c>
      <c r="J450" s="508">
        <v>632.05000000000007</v>
      </c>
      <c r="K450" s="507">
        <v>617.65</v>
      </c>
      <c r="L450" s="507">
        <v>599.6</v>
      </c>
      <c r="M450" s="507">
        <v>23.421959999999999</v>
      </c>
    </row>
    <row r="451" spans="1:13">
      <c r="A451" s="254">
        <v>441</v>
      </c>
      <c r="B451" s="510" t="s">
        <v>767</v>
      </c>
      <c r="C451" s="507">
        <v>14868.3</v>
      </c>
      <c r="D451" s="508">
        <v>14872.816666666666</v>
      </c>
      <c r="E451" s="508">
        <v>14547.633333333331</v>
      </c>
      <c r="F451" s="508">
        <v>14226.966666666665</v>
      </c>
      <c r="G451" s="508">
        <v>13901.783333333331</v>
      </c>
      <c r="H451" s="508">
        <v>15193.483333333332</v>
      </c>
      <c r="I451" s="508">
        <v>15518.666666666666</v>
      </c>
      <c r="J451" s="508">
        <v>15839.333333333332</v>
      </c>
      <c r="K451" s="507">
        <v>15198</v>
      </c>
      <c r="L451" s="507">
        <v>14552.15</v>
      </c>
      <c r="M451" s="507">
        <v>1.2749999999999999E-2</v>
      </c>
    </row>
    <row r="452" spans="1:13">
      <c r="A452" s="254">
        <v>442</v>
      </c>
      <c r="B452" s="510" t="s">
        <v>177</v>
      </c>
      <c r="C452" s="507">
        <v>767</v>
      </c>
      <c r="D452" s="508">
        <v>768.06666666666661</v>
      </c>
      <c r="E452" s="508">
        <v>761.93333333333317</v>
      </c>
      <c r="F452" s="508">
        <v>756.86666666666656</v>
      </c>
      <c r="G452" s="508">
        <v>750.73333333333312</v>
      </c>
      <c r="H452" s="508">
        <v>773.13333333333321</v>
      </c>
      <c r="I452" s="508">
        <v>779.26666666666665</v>
      </c>
      <c r="J452" s="508">
        <v>784.33333333333326</v>
      </c>
      <c r="K452" s="507">
        <v>774.2</v>
      </c>
      <c r="L452" s="507">
        <v>763</v>
      </c>
      <c r="M452" s="507">
        <v>28.68563</v>
      </c>
    </row>
    <row r="453" spans="1:13">
      <c r="A453" s="254">
        <v>443</v>
      </c>
      <c r="B453" s="510" t="s">
        <v>768</v>
      </c>
      <c r="C453" s="507">
        <v>126.6</v>
      </c>
      <c r="D453" s="508">
        <v>126.83333333333333</v>
      </c>
      <c r="E453" s="508">
        <v>125.31666666666666</v>
      </c>
      <c r="F453" s="508">
        <v>124.03333333333333</v>
      </c>
      <c r="G453" s="508">
        <v>122.51666666666667</v>
      </c>
      <c r="H453" s="508">
        <v>128.11666666666667</v>
      </c>
      <c r="I453" s="508">
        <v>129.63333333333333</v>
      </c>
      <c r="J453" s="508">
        <v>130.91666666666666</v>
      </c>
      <c r="K453" s="507">
        <v>128.35</v>
      </c>
      <c r="L453" s="507">
        <v>125.55</v>
      </c>
      <c r="M453" s="507">
        <v>10.228619999999999</v>
      </c>
    </row>
    <row r="454" spans="1:13">
      <c r="A454" s="254">
        <v>444</v>
      </c>
      <c r="B454" s="510" t="s">
        <v>769</v>
      </c>
      <c r="C454" s="507">
        <v>1290.3499999999999</v>
      </c>
      <c r="D454" s="508">
        <v>1304.7333333333333</v>
      </c>
      <c r="E454" s="508">
        <v>1265.6166666666668</v>
      </c>
      <c r="F454" s="508">
        <v>1240.8833333333334</v>
      </c>
      <c r="G454" s="508">
        <v>1201.7666666666669</v>
      </c>
      <c r="H454" s="508">
        <v>1329.4666666666667</v>
      </c>
      <c r="I454" s="508">
        <v>1368.583333333333</v>
      </c>
      <c r="J454" s="508">
        <v>1393.3166666666666</v>
      </c>
      <c r="K454" s="507">
        <v>1343.85</v>
      </c>
      <c r="L454" s="507">
        <v>1280</v>
      </c>
      <c r="M454" s="507">
        <v>2.8814500000000001</v>
      </c>
    </row>
    <row r="455" spans="1:13">
      <c r="A455" s="254">
        <v>445</v>
      </c>
      <c r="B455" s="510" t="s">
        <v>183</v>
      </c>
      <c r="C455" s="507">
        <v>3070.95</v>
      </c>
      <c r="D455" s="508">
        <v>3074.7166666666667</v>
      </c>
      <c r="E455" s="508">
        <v>3056.2333333333336</v>
      </c>
      <c r="F455" s="508">
        <v>3041.5166666666669</v>
      </c>
      <c r="G455" s="508">
        <v>3023.0333333333338</v>
      </c>
      <c r="H455" s="508">
        <v>3089.4333333333334</v>
      </c>
      <c r="I455" s="508">
        <v>3107.9166666666661</v>
      </c>
      <c r="J455" s="508">
        <v>3122.6333333333332</v>
      </c>
      <c r="K455" s="507">
        <v>3093.2</v>
      </c>
      <c r="L455" s="507">
        <v>3060</v>
      </c>
      <c r="M455" s="507">
        <v>30.537780000000001</v>
      </c>
    </row>
    <row r="456" spans="1:13">
      <c r="A456" s="254">
        <v>446</v>
      </c>
      <c r="B456" s="510" t="s">
        <v>804</v>
      </c>
      <c r="C456" s="507">
        <v>620.95000000000005</v>
      </c>
      <c r="D456" s="508">
        <v>619.86666666666667</v>
      </c>
      <c r="E456" s="508">
        <v>616.08333333333337</v>
      </c>
      <c r="F456" s="508">
        <v>611.2166666666667</v>
      </c>
      <c r="G456" s="508">
        <v>607.43333333333339</v>
      </c>
      <c r="H456" s="508">
        <v>624.73333333333335</v>
      </c>
      <c r="I456" s="508">
        <v>628.51666666666665</v>
      </c>
      <c r="J456" s="508">
        <v>633.38333333333333</v>
      </c>
      <c r="K456" s="507">
        <v>623.65</v>
      </c>
      <c r="L456" s="507">
        <v>615</v>
      </c>
      <c r="M456" s="507">
        <v>27.78304</v>
      </c>
    </row>
    <row r="457" spans="1:13">
      <c r="A457" s="254">
        <v>447</v>
      </c>
      <c r="B457" s="510" t="s">
        <v>178</v>
      </c>
      <c r="C457" s="507">
        <v>2696.55</v>
      </c>
      <c r="D457" s="508">
        <v>2698.1333333333332</v>
      </c>
      <c r="E457" s="508">
        <v>2661.2666666666664</v>
      </c>
      <c r="F457" s="508">
        <v>2625.9833333333331</v>
      </c>
      <c r="G457" s="508">
        <v>2589.1166666666663</v>
      </c>
      <c r="H457" s="508">
        <v>2733.4166666666665</v>
      </c>
      <c r="I457" s="508">
        <v>2770.2833333333333</v>
      </c>
      <c r="J457" s="508">
        <v>2805.5666666666666</v>
      </c>
      <c r="K457" s="507">
        <v>2735</v>
      </c>
      <c r="L457" s="507">
        <v>2662.85</v>
      </c>
      <c r="M457" s="507">
        <v>5.2694999999999999</v>
      </c>
    </row>
    <row r="458" spans="1:13">
      <c r="A458" s="254">
        <v>448</v>
      </c>
      <c r="B458" s="510" t="s">
        <v>505</v>
      </c>
      <c r="C458" s="507">
        <v>1105.2</v>
      </c>
      <c r="D458" s="508">
        <v>1106.45</v>
      </c>
      <c r="E458" s="508">
        <v>1092.75</v>
      </c>
      <c r="F458" s="508">
        <v>1080.3</v>
      </c>
      <c r="G458" s="508">
        <v>1066.5999999999999</v>
      </c>
      <c r="H458" s="508">
        <v>1118.9000000000001</v>
      </c>
      <c r="I458" s="508">
        <v>1132.6000000000004</v>
      </c>
      <c r="J458" s="508">
        <v>1145.0500000000002</v>
      </c>
      <c r="K458" s="507">
        <v>1120.1500000000001</v>
      </c>
      <c r="L458" s="507">
        <v>1094</v>
      </c>
      <c r="M458" s="507">
        <v>0.18336</v>
      </c>
    </row>
    <row r="459" spans="1:13">
      <c r="A459" s="254">
        <v>449</v>
      </c>
      <c r="B459" s="510" t="s">
        <v>180</v>
      </c>
      <c r="C459" s="507">
        <v>138.30000000000001</v>
      </c>
      <c r="D459" s="508">
        <v>138.1</v>
      </c>
      <c r="E459" s="508">
        <v>136.19999999999999</v>
      </c>
      <c r="F459" s="508">
        <v>134.1</v>
      </c>
      <c r="G459" s="508">
        <v>132.19999999999999</v>
      </c>
      <c r="H459" s="508">
        <v>140.19999999999999</v>
      </c>
      <c r="I459" s="508">
        <v>142.10000000000002</v>
      </c>
      <c r="J459" s="508">
        <v>144.19999999999999</v>
      </c>
      <c r="K459" s="507">
        <v>140</v>
      </c>
      <c r="L459" s="507">
        <v>136</v>
      </c>
      <c r="M459" s="507">
        <v>27.509979999999999</v>
      </c>
    </row>
    <row r="460" spans="1:13">
      <c r="A460" s="254">
        <v>450</v>
      </c>
      <c r="B460" s="510" t="s">
        <v>179</v>
      </c>
      <c r="C460" s="507">
        <v>321.45</v>
      </c>
      <c r="D460" s="508">
        <v>320.86666666666662</v>
      </c>
      <c r="E460" s="508">
        <v>317.28333333333325</v>
      </c>
      <c r="F460" s="508">
        <v>313.11666666666662</v>
      </c>
      <c r="G460" s="508">
        <v>309.53333333333325</v>
      </c>
      <c r="H460" s="508">
        <v>325.03333333333325</v>
      </c>
      <c r="I460" s="508">
        <v>328.61666666666662</v>
      </c>
      <c r="J460" s="508">
        <v>332.78333333333325</v>
      </c>
      <c r="K460" s="507">
        <v>324.45</v>
      </c>
      <c r="L460" s="507">
        <v>316.7</v>
      </c>
      <c r="M460" s="507">
        <v>586.43853000000001</v>
      </c>
    </row>
    <row r="461" spans="1:13">
      <c r="A461" s="254">
        <v>451</v>
      </c>
      <c r="B461" s="510" t="s">
        <v>181</v>
      </c>
      <c r="C461" s="507">
        <v>107.35</v>
      </c>
      <c r="D461" s="508">
        <v>107.46666666666665</v>
      </c>
      <c r="E461" s="508">
        <v>105.68333333333331</v>
      </c>
      <c r="F461" s="508">
        <v>104.01666666666665</v>
      </c>
      <c r="G461" s="508">
        <v>102.23333333333331</v>
      </c>
      <c r="H461" s="508">
        <v>109.13333333333331</v>
      </c>
      <c r="I461" s="508">
        <v>110.91666666666664</v>
      </c>
      <c r="J461" s="508">
        <v>112.58333333333331</v>
      </c>
      <c r="K461" s="507">
        <v>109.25</v>
      </c>
      <c r="L461" s="507">
        <v>105.8</v>
      </c>
      <c r="M461" s="507">
        <v>438.52672999999999</v>
      </c>
    </row>
    <row r="462" spans="1:13">
      <c r="A462" s="254">
        <v>452</v>
      </c>
      <c r="B462" s="510" t="s">
        <v>770</v>
      </c>
      <c r="C462" s="507">
        <v>46.65</v>
      </c>
      <c r="D462" s="508">
        <v>46.316666666666663</v>
      </c>
      <c r="E462" s="508">
        <v>45.533333333333324</v>
      </c>
      <c r="F462" s="508">
        <v>44.416666666666664</v>
      </c>
      <c r="G462" s="508">
        <v>43.633333333333326</v>
      </c>
      <c r="H462" s="508">
        <v>47.433333333333323</v>
      </c>
      <c r="I462" s="508">
        <v>48.216666666666654</v>
      </c>
      <c r="J462" s="508">
        <v>49.333333333333321</v>
      </c>
      <c r="K462" s="507">
        <v>47.1</v>
      </c>
      <c r="L462" s="507">
        <v>45.2</v>
      </c>
      <c r="M462" s="507">
        <v>49.936929999999997</v>
      </c>
    </row>
    <row r="463" spans="1:13">
      <c r="A463" s="254">
        <v>453</v>
      </c>
      <c r="B463" s="510" t="s">
        <v>182</v>
      </c>
      <c r="C463" s="507">
        <v>724.5</v>
      </c>
      <c r="D463" s="508">
        <v>719.16666666666663</v>
      </c>
      <c r="E463" s="508">
        <v>708.38333333333321</v>
      </c>
      <c r="F463" s="508">
        <v>692.26666666666654</v>
      </c>
      <c r="G463" s="508">
        <v>681.48333333333312</v>
      </c>
      <c r="H463" s="508">
        <v>735.2833333333333</v>
      </c>
      <c r="I463" s="508">
        <v>746.06666666666683</v>
      </c>
      <c r="J463" s="508">
        <v>762.18333333333339</v>
      </c>
      <c r="K463" s="507">
        <v>729.95</v>
      </c>
      <c r="L463" s="507">
        <v>703.05</v>
      </c>
      <c r="M463" s="507">
        <v>196.8586</v>
      </c>
    </row>
    <row r="464" spans="1:13">
      <c r="A464" s="254">
        <v>454</v>
      </c>
      <c r="B464" s="510" t="s">
        <v>506</v>
      </c>
      <c r="C464" s="507">
        <v>3521.4</v>
      </c>
      <c r="D464" s="508">
        <v>3517.1333333333332</v>
      </c>
      <c r="E464" s="508">
        <v>3494.2666666666664</v>
      </c>
      <c r="F464" s="508">
        <v>3467.1333333333332</v>
      </c>
      <c r="G464" s="508">
        <v>3444.2666666666664</v>
      </c>
      <c r="H464" s="508">
        <v>3544.2666666666664</v>
      </c>
      <c r="I464" s="508">
        <v>3567.1333333333332</v>
      </c>
      <c r="J464" s="508">
        <v>3594.2666666666664</v>
      </c>
      <c r="K464" s="507">
        <v>3540</v>
      </c>
      <c r="L464" s="507">
        <v>3490</v>
      </c>
      <c r="M464" s="507">
        <v>0.20652999999999999</v>
      </c>
    </row>
    <row r="465" spans="1:13">
      <c r="A465" s="254">
        <v>455</v>
      </c>
      <c r="B465" s="510" t="s">
        <v>184</v>
      </c>
      <c r="C465" s="507">
        <v>1008.75</v>
      </c>
      <c r="D465" s="508">
        <v>1006.1833333333334</v>
      </c>
      <c r="E465" s="508">
        <v>995.56666666666683</v>
      </c>
      <c r="F465" s="508">
        <v>982.38333333333344</v>
      </c>
      <c r="G465" s="508">
        <v>971.76666666666688</v>
      </c>
      <c r="H465" s="508">
        <v>1019.3666666666668</v>
      </c>
      <c r="I465" s="508">
        <v>1029.9833333333333</v>
      </c>
      <c r="J465" s="508">
        <v>1043.1666666666667</v>
      </c>
      <c r="K465" s="507">
        <v>1016.8</v>
      </c>
      <c r="L465" s="507">
        <v>993</v>
      </c>
      <c r="M465" s="507">
        <v>52.684959999999997</v>
      </c>
    </row>
    <row r="466" spans="1:13">
      <c r="A466" s="254">
        <v>456</v>
      </c>
      <c r="B466" s="510" t="s">
        <v>276</v>
      </c>
      <c r="C466" s="507">
        <v>157.80000000000001</v>
      </c>
      <c r="D466" s="508">
        <v>156.81666666666669</v>
      </c>
      <c r="E466" s="508">
        <v>153.13333333333338</v>
      </c>
      <c r="F466" s="508">
        <v>148.4666666666667</v>
      </c>
      <c r="G466" s="508">
        <v>144.78333333333339</v>
      </c>
      <c r="H466" s="508">
        <v>161.48333333333338</v>
      </c>
      <c r="I466" s="508">
        <v>165.16666666666671</v>
      </c>
      <c r="J466" s="508">
        <v>169.83333333333337</v>
      </c>
      <c r="K466" s="507">
        <v>160.5</v>
      </c>
      <c r="L466" s="507">
        <v>152.15</v>
      </c>
      <c r="M466" s="507">
        <v>11.458629999999999</v>
      </c>
    </row>
    <row r="467" spans="1:13">
      <c r="A467" s="254">
        <v>457</v>
      </c>
      <c r="B467" s="510" t="s">
        <v>164</v>
      </c>
      <c r="C467" s="507">
        <v>1019.1</v>
      </c>
      <c r="D467" s="508">
        <v>1021.3000000000001</v>
      </c>
      <c r="E467" s="508">
        <v>1006.7</v>
      </c>
      <c r="F467" s="508">
        <v>994.3</v>
      </c>
      <c r="G467" s="508">
        <v>979.69999999999993</v>
      </c>
      <c r="H467" s="508">
        <v>1033.7000000000003</v>
      </c>
      <c r="I467" s="508">
        <v>1048.3000000000002</v>
      </c>
      <c r="J467" s="508">
        <v>1060.7000000000003</v>
      </c>
      <c r="K467" s="507">
        <v>1035.9000000000001</v>
      </c>
      <c r="L467" s="507">
        <v>1008.9</v>
      </c>
      <c r="M467" s="507">
        <v>1.7368300000000001</v>
      </c>
    </row>
    <row r="468" spans="1:13">
      <c r="A468" s="254">
        <v>458</v>
      </c>
      <c r="B468" s="510" t="s">
        <v>507</v>
      </c>
      <c r="C468" s="507">
        <v>1435.1</v>
      </c>
      <c r="D468" s="508">
        <v>1432.3333333333333</v>
      </c>
      <c r="E468" s="508">
        <v>1416.7666666666664</v>
      </c>
      <c r="F468" s="508">
        <v>1398.4333333333332</v>
      </c>
      <c r="G468" s="508">
        <v>1382.8666666666663</v>
      </c>
      <c r="H468" s="508">
        <v>1450.6666666666665</v>
      </c>
      <c r="I468" s="508">
        <v>1466.2333333333336</v>
      </c>
      <c r="J468" s="508">
        <v>1484.5666666666666</v>
      </c>
      <c r="K468" s="507">
        <v>1447.9</v>
      </c>
      <c r="L468" s="507">
        <v>1414</v>
      </c>
      <c r="M468" s="507">
        <v>0.34261999999999998</v>
      </c>
    </row>
    <row r="469" spans="1:13">
      <c r="A469" s="254">
        <v>459</v>
      </c>
      <c r="B469" s="510" t="s">
        <v>508</v>
      </c>
      <c r="C469" s="507">
        <v>895.8</v>
      </c>
      <c r="D469" s="508">
        <v>899.4</v>
      </c>
      <c r="E469" s="508">
        <v>891.4</v>
      </c>
      <c r="F469" s="508">
        <v>887</v>
      </c>
      <c r="G469" s="508">
        <v>879</v>
      </c>
      <c r="H469" s="508">
        <v>903.8</v>
      </c>
      <c r="I469" s="508">
        <v>911.8</v>
      </c>
      <c r="J469" s="508">
        <v>916.19999999999993</v>
      </c>
      <c r="K469" s="507">
        <v>907.4</v>
      </c>
      <c r="L469" s="507">
        <v>895</v>
      </c>
      <c r="M469" s="507">
        <v>0.33651999999999999</v>
      </c>
    </row>
    <row r="470" spans="1:13">
      <c r="A470" s="254">
        <v>460</v>
      </c>
      <c r="B470" s="510" t="s">
        <v>509</v>
      </c>
      <c r="C470" s="507">
        <v>1289.45</v>
      </c>
      <c r="D470" s="508">
        <v>1289.8166666666666</v>
      </c>
      <c r="E470" s="508">
        <v>1269.6333333333332</v>
      </c>
      <c r="F470" s="508">
        <v>1249.8166666666666</v>
      </c>
      <c r="G470" s="508">
        <v>1229.6333333333332</v>
      </c>
      <c r="H470" s="508">
        <v>1309.6333333333332</v>
      </c>
      <c r="I470" s="508">
        <v>1329.8166666666666</v>
      </c>
      <c r="J470" s="508">
        <v>1349.6333333333332</v>
      </c>
      <c r="K470" s="507">
        <v>1310</v>
      </c>
      <c r="L470" s="507">
        <v>1270</v>
      </c>
      <c r="M470" s="507">
        <v>0.16014</v>
      </c>
    </row>
    <row r="471" spans="1:13">
      <c r="A471" s="254">
        <v>461</v>
      </c>
      <c r="B471" s="510" t="s">
        <v>185</v>
      </c>
      <c r="C471" s="507">
        <v>1471.25</v>
      </c>
      <c r="D471" s="508">
        <v>1471.75</v>
      </c>
      <c r="E471" s="508">
        <v>1462.5</v>
      </c>
      <c r="F471" s="508">
        <v>1453.75</v>
      </c>
      <c r="G471" s="508">
        <v>1444.5</v>
      </c>
      <c r="H471" s="508">
        <v>1480.5</v>
      </c>
      <c r="I471" s="508">
        <v>1489.75</v>
      </c>
      <c r="J471" s="508">
        <v>1498.5</v>
      </c>
      <c r="K471" s="507">
        <v>1481</v>
      </c>
      <c r="L471" s="507">
        <v>1463</v>
      </c>
      <c r="M471" s="507">
        <v>12.576280000000001</v>
      </c>
    </row>
    <row r="472" spans="1:13">
      <c r="A472" s="254">
        <v>462</v>
      </c>
      <c r="B472" s="510" t="s">
        <v>186</v>
      </c>
      <c r="C472" s="507">
        <v>2445.1999999999998</v>
      </c>
      <c r="D472" s="508">
        <v>2437.2166666666667</v>
      </c>
      <c r="E472" s="508">
        <v>2419.9833333333336</v>
      </c>
      <c r="F472" s="508">
        <v>2394.7666666666669</v>
      </c>
      <c r="G472" s="508">
        <v>2377.5333333333338</v>
      </c>
      <c r="H472" s="508">
        <v>2462.4333333333334</v>
      </c>
      <c r="I472" s="508">
        <v>2479.6666666666661</v>
      </c>
      <c r="J472" s="508">
        <v>2504.8833333333332</v>
      </c>
      <c r="K472" s="507">
        <v>2454.4499999999998</v>
      </c>
      <c r="L472" s="507">
        <v>2412</v>
      </c>
      <c r="M472" s="507">
        <v>5.4006999999999996</v>
      </c>
    </row>
    <row r="473" spans="1:13">
      <c r="A473" s="254">
        <v>463</v>
      </c>
      <c r="B473" s="510" t="s">
        <v>187</v>
      </c>
      <c r="C473" s="507">
        <v>417.5</v>
      </c>
      <c r="D473" s="508">
        <v>417.41666666666669</v>
      </c>
      <c r="E473" s="508">
        <v>414.83333333333337</v>
      </c>
      <c r="F473" s="508">
        <v>412.16666666666669</v>
      </c>
      <c r="G473" s="508">
        <v>409.58333333333337</v>
      </c>
      <c r="H473" s="508">
        <v>420.08333333333337</v>
      </c>
      <c r="I473" s="508">
        <v>422.66666666666674</v>
      </c>
      <c r="J473" s="508">
        <v>425.33333333333337</v>
      </c>
      <c r="K473" s="507">
        <v>420</v>
      </c>
      <c r="L473" s="507">
        <v>414.75</v>
      </c>
      <c r="M473" s="507">
        <v>8.6693700000000007</v>
      </c>
    </row>
    <row r="474" spans="1:13">
      <c r="A474" s="254">
        <v>464</v>
      </c>
      <c r="B474" s="510" t="s">
        <v>510</v>
      </c>
      <c r="C474" s="507">
        <v>912.2</v>
      </c>
      <c r="D474" s="508">
        <v>913.9</v>
      </c>
      <c r="E474" s="508">
        <v>893.8</v>
      </c>
      <c r="F474" s="508">
        <v>875.4</v>
      </c>
      <c r="G474" s="508">
        <v>855.3</v>
      </c>
      <c r="H474" s="508">
        <v>932.3</v>
      </c>
      <c r="I474" s="508">
        <v>952.40000000000009</v>
      </c>
      <c r="J474" s="508">
        <v>970.8</v>
      </c>
      <c r="K474" s="507">
        <v>934</v>
      </c>
      <c r="L474" s="507">
        <v>895.5</v>
      </c>
      <c r="M474" s="507">
        <v>6.0676399999999999</v>
      </c>
    </row>
    <row r="475" spans="1:13">
      <c r="A475" s="254">
        <v>465</v>
      </c>
      <c r="B475" s="510" t="s">
        <v>511</v>
      </c>
      <c r="C475" s="507">
        <v>14.4</v>
      </c>
      <c r="D475" s="508">
        <v>14.333333333333334</v>
      </c>
      <c r="E475" s="508">
        <v>14.166666666666668</v>
      </c>
      <c r="F475" s="508">
        <v>13.933333333333334</v>
      </c>
      <c r="G475" s="508">
        <v>13.766666666666667</v>
      </c>
      <c r="H475" s="508">
        <v>14.566666666666668</v>
      </c>
      <c r="I475" s="508">
        <v>14.733333333333336</v>
      </c>
      <c r="J475" s="508">
        <v>14.966666666666669</v>
      </c>
      <c r="K475" s="507">
        <v>14.5</v>
      </c>
      <c r="L475" s="507">
        <v>14.1</v>
      </c>
      <c r="M475" s="507">
        <v>91.509680000000003</v>
      </c>
    </row>
    <row r="476" spans="1:13">
      <c r="A476" s="254">
        <v>466</v>
      </c>
      <c r="B476" s="510" t="s">
        <v>512</v>
      </c>
      <c r="C476" s="507">
        <v>1206.05</v>
      </c>
      <c r="D476" s="508">
        <v>1207.2833333333333</v>
      </c>
      <c r="E476" s="508">
        <v>1189.7666666666667</v>
      </c>
      <c r="F476" s="508">
        <v>1173.4833333333333</v>
      </c>
      <c r="G476" s="508">
        <v>1155.9666666666667</v>
      </c>
      <c r="H476" s="508">
        <v>1223.5666666666666</v>
      </c>
      <c r="I476" s="508">
        <v>1241.083333333333</v>
      </c>
      <c r="J476" s="508">
        <v>1257.3666666666666</v>
      </c>
      <c r="K476" s="507">
        <v>1224.8</v>
      </c>
      <c r="L476" s="507">
        <v>1191</v>
      </c>
      <c r="M476" s="507">
        <v>8.0389999999999997</v>
      </c>
    </row>
    <row r="477" spans="1:13">
      <c r="A477" s="254">
        <v>467</v>
      </c>
      <c r="B477" s="510" t="s">
        <v>513</v>
      </c>
      <c r="C477" s="507">
        <v>13</v>
      </c>
      <c r="D477" s="508">
        <v>13.083333333333334</v>
      </c>
      <c r="E477" s="508">
        <v>12.866666666666667</v>
      </c>
      <c r="F477" s="508">
        <v>12.733333333333333</v>
      </c>
      <c r="G477" s="508">
        <v>12.516666666666666</v>
      </c>
      <c r="H477" s="508">
        <v>13.216666666666669</v>
      </c>
      <c r="I477" s="508">
        <v>13.433333333333334</v>
      </c>
      <c r="J477" s="508">
        <v>13.56666666666667</v>
      </c>
      <c r="K477" s="507">
        <v>13.3</v>
      </c>
      <c r="L477" s="507">
        <v>12.95</v>
      </c>
      <c r="M477" s="507">
        <v>66.923069999999996</v>
      </c>
    </row>
    <row r="478" spans="1:13">
      <c r="A478" s="254">
        <v>468</v>
      </c>
      <c r="B478" s="510" t="s">
        <v>514</v>
      </c>
      <c r="C478" s="507">
        <v>402.4</v>
      </c>
      <c r="D478" s="508">
        <v>403.34999999999997</v>
      </c>
      <c r="E478" s="508">
        <v>398.04999999999995</v>
      </c>
      <c r="F478" s="508">
        <v>393.7</v>
      </c>
      <c r="G478" s="508">
        <v>388.4</v>
      </c>
      <c r="H478" s="508">
        <v>407.69999999999993</v>
      </c>
      <c r="I478" s="508">
        <v>413</v>
      </c>
      <c r="J478" s="508">
        <v>417.34999999999991</v>
      </c>
      <c r="K478" s="507">
        <v>408.65</v>
      </c>
      <c r="L478" s="507">
        <v>399</v>
      </c>
      <c r="M478" s="507">
        <v>1.42479</v>
      </c>
    </row>
    <row r="479" spans="1:13">
      <c r="A479" s="254">
        <v>469</v>
      </c>
      <c r="B479" s="510" t="s">
        <v>193</v>
      </c>
      <c r="C479" s="507">
        <v>621.29999999999995</v>
      </c>
      <c r="D479" s="508">
        <v>621.4666666666667</v>
      </c>
      <c r="E479" s="508">
        <v>612.33333333333337</v>
      </c>
      <c r="F479" s="508">
        <v>603.36666666666667</v>
      </c>
      <c r="G479" s="508">
        <v>594.23333333333335</v>
      </c>
      <c r="H479" s="508">
        <v>630.43333333333339</v>
      </c>
      <c r="I479" s="508">
        <v>639.56666666666661</v>
      </c>
      <c r="J479" s="508">
        <v>648.53333333333342</v>
      </c>
      <c r="K479" s="507">
        <v>630.6</v>
      </c>
      <c r="L479" s="507">
        <v>612.5</v>
      </c>
      <c r="M479" s="507">
        <v>55.835090000000001</v>
      </c>
    </row>
    <row r="480" spans="1:13">
      <c r="A480" s="254">
        <v>470</v>
      </c>
      <c r="B480" s="510" t="s">
        <v>190</v>
      </c>
      <c r="C480" s="507">
        <v>238.6</v>
      </c>
      <c r="D480" s="508">
        <v>241.23333333333335</v>
      </c>
      <c r="E480" s="508">
        <v>234.4666666666667</v>
      </c>
      <c r="F480" s="508">
        <v>230.33333333333334</v>
      </c>
      <c r="G480" s="508">
        <v>223.56666666666669</v>
      </c>
      <c r="H480" s="508">
        <v>245.3666666666667</v>
      </c>
      <c r="I480" s="508">
        <v>252.13333333333335</v>
      </c>
      <c r="J480" s="508">
        <v>256.26666666666671</v>
      </c>
      <c r="K480" s="507">
        <v>248</v>
      </c>
      <c r="L480" s="507">
        <v>237.1</v>
      </c>
      <c r="M480" s="507">
        <v>10.722340000000001</v>
      </c>
    </row>
    <row r="481" spans="1:13">
      <c r="A481" s="254">
        <v>471</v>
      </c>
      <c r="B481" s="510" t="s">
        <v>784</v>
      </c>
      <c r="C481" s="507">
        <v>34.65</v>
      </c>
      <c r="D481" s="508">
        <v>34.733333333333327</v>
      </c>
      <c r="E481" s="508">
        <v>34.266666666666652</v>
      </c>
      <c r="F481" s="508">
        <v>33.883333333333326</v>
      </c>
      <c r="G481" s="508">
        <v>33.41666666666665</v>
      </c>
      <c r="H481" s="508">
        <v>35.116666666666653</v>
      </c>
      <c r="I481" s="508">
        <v>35.583333333333336</v>
      </c>
      <c r="J481" s="508">
        <v>35.966666666666654</v>
      </c>
      <c r="K481" s="507">
        <v>35.200000000000003</v>
      </c>
      <c r="L481" s="507">
        <v>34.35</v>
      </c>
      <c r="M481" s="507">
        <v>30.277259999999998</v>
      </c>
    </row>
    <row r="482" spans="1:13">
      <c r="A482" s="254">
        <v>472</v>
      </c>
      <c r="B482" s="510" t="s">
        <v>191</v>
      </c>
      <c r="C482" s="507">
        <v>6764.05</v>
      </c>
      <c r="D482" s="508">
        <v>6745.6833333333334</v>
      </c>
      <c r="E482" s="508">
        <v>6702.3666666666668</v>
      </c>
      <c r="F482" s="508">
        <v>6640.6833333333334</v>
      </c>
      <c r="G482" s="508">
        <v>6597.3666666666668</v>
      </c>
      <c r="H482" s="508">
        <v>6807.3666666666668</v>
      </c>
      <c r="I482" s="508">
        <v>6850.6833333333343</v>
      </c>
      <c r="J482" s="508">
        <v>6912.3666666666668</v>
      </c>
      <c r="K482" s="507">
        <v>6789</v>
      </c>
      <c r="L482" s="507">
        <v>6684</v>
      </c>
      <c r="M482" s="507">
        <v>3.0277400000000001</v>
      </c>
    </row>
    <row r="483" spans="1:13">
      <c r="A483" s="254">
        <v>473</v>
      </c>
      <c r="B483" s="510" t="s">
        <v>192</v>
      </c>
      <c r="C483" s="507">
        <v>37.85</v>
      </c>
      <c r="D483" s="508">
        <v>37.800000000000004</v>
      </c>
      <c r="E483" s="508">
        <v>37.400000000000006</v>
      </c>
      <c r="F483" s="508">
        <v>36.950000000000003</v>
      </c>
      <c r="G483" s="508">
        <v>36.550000000000004</v>
      </c>
      <c r="H483" s="508">
        <v>38.250000000000007</v>
      </c>
      <c r="I483" s="508">
        <v>38.65</v>
      </c>
      <c r="J483" s="508">
        <v>39.100000000000009</v>
      </c>
      <c r="K483" s="507">
        <v>38.200000000000003</v>
      </c>
      <c r="L483" s="507">
        <v>37.35</v>
      </c>
      <c r="M483" s="507">
        <v>60.865519999999997</v>
      </c>
    </row>
    <row r="484" spans="1:13">
      <c r="A484" s="254">
        <v>474</v>
      </c>
      <c r="B484" s="510" t="s">
        <v>189</v>
      </c>
      <c r="C484" s="507">
        <v>1230.55</v>
      </c>
      <c r="D484" s="508">
        <v>1230.4166666666667</v>
      </c>
      <c r="E484" s="508">
        <v>1217.4333333333334</v>
      </c>
      <c r="F484" s="508">
        <v>1204.3166666666666</v>
      </c>
      <c r="G484" s="508">
        <v>1191.3333333333333</v>
      </c>
      <c r="H484" s="508">
        <v>1243.5333333333335</v>
      </c>
      <c r="I484" s="508">
        <v>1256.5166666666667</v>
      </c>
      <c r="J484" s="508">
        <v>1269.6333333333337</v>
      </c>
      <c r="K484" s="507">
        <v>1243.4000000000001</v>
      </c>
      <c r="L484" s="507">
        <v>1217.3</v>
      </c>
      <c r="M484" s="507">
        <v>2.2942800000000001</v>
      </c>
    </row>
    <row r="485" spans="1:13">
      <c r="A485" s="254">
        <v>475</v>
      </c>
      <c r="B485" s="510" t="s">
        <v>141</v>
      </c>
      <c r="C485" s="507">
        <v>553.25</v>
      </c>
      <c r="D485" s="508">
        <v>553.76666666666665</v>
      </c>
      <c r="E485" s="508">
        <v>548.48333333333335</v>
      </c>
      <c r="F485" s="508">
        <v>543.7166666666667</v>
      </c>
      <c r="G485" s="508">
        <v>538.43333333333339</v>
      </c>
      <c r="H485" s="508">
        <v>558.5333333333333</v>
      </c>
      <c r="I485" s="508">
        <v>563.81666666666661</v>
      </c>
      <c r="J485" s="508">
        <v>568.58333333333326</v>
      </c>
      <c r="K485" s="507">
        <v>559.04999999999995</v>
      </c>
      <c r="L485" s="507">
        <v>549</v>
      </c>
      <c r="M485" s="507">
        <v>13.85971</v>
      </c>
    </row>
    <row r="486" spans="1:13">
      <c r="A486" s="254">
        <v>476</v>
      </c>
      <c r="B486" s="510" t="s">
        <v>277</v>
      </c>
      <c r="C486" s="507">
        <v>226.7</v>
      </c>
      <c r="D486" s="508">
        <v>225.93333333333331</v>
      </c>
      <c r="E486" s="508">
        <v>224.06666666666661</v>
      </c>
      <c r="F486" s="508">
        <v>221.43333333333331</v>
      </c>
      <c r="G486" s="508">
        <v>219.56666666666661</v>
      </c>
      <c r="H486" s="508">
        <v>228.56666666666661</v>
      </c>
      <c r="I486" s="508">
        <v>230.43333333333334</v>
      </c>
      <c r="J486" s="508">
        <v>233.06666666666661</v>
      </c>
      <c r="K486" s="507">
        <v>227.8</v>
      </c>
      <c r="L486" s="507">
        <v>223.3</v>
      </c>
      <c r="M486" s="507">
        <v>3.7492700000000001</v>
      </c>
    </row>
    <row r="487" spans="1:13">
      <c r="A487" s="254">
        <v>477</v>
      </c>
      <c r="B487" s="510" t="s">
        <v>515</v>
      </c>
      <c r="C487" s="507">
        <v>2775.7</v>
      </c>
      <c r="D487" s="508">
        <v>2792.8666666666663</v>
      </c>
      <c r="E487" s="508">
        <v>2727.7833333333328</v>
      </c>
      <c r="F487" s="508">
        <v>2679.8666666666663</v>
      </c>
      <c r="G487" s="508">
        <v>2614.7833333333328</v>
      </c>
      <c r="H487" s="508">
        <v>2840.7833333333328</v>
      </c>
      <c r="I487" s="508">
        <v>2905.8666666666659</v>
      </c>
      <c r="J487" s="508">
        <v>2953.7833333333328</v>
      </c>
      <c r="K487" s="507">
        <v>2857.95</v>
      </c>
      <c r="L487" s="507">
        <v>2744.95</v>
      </c>
      <c r="M487" s="507">
        <v>0.17533000000000001</v>
      </c>
    </row>
    <row r="488" spans="1:13">
      <c r="A488" s="254">
        <v>478</v>
      </c>
      <c r="B488" s="510" t="s">
        <v>516</v>
      </c>
      <c r="C488" s="507">
        <v>401</v>
      </c>
      <c r="D488" s="508">
        <v>401.26666666666665</v>
      </c>
      <c r="E488" s="508">
        <v>397.5333333333333</v>
      </c>
      <c r="F488" s="508">
        <v>394.06666666666666</v>
      </c>
      <c r="G488" s="508">
        <v>390.33333333333331</v>
      </c>
      <c r="H488" s="508">
        <v>404.73333333333329</v>
      </c>
      <c r="I488" s="508">
        <v>408.46666666666664</v>
      </c>
      <c r="J488" s="508">
        <v>411.93333333333328</v>
      </c>
      <c r="K488" s="507">
        <v>405</v>
      </c>
      <c r="L488" s="507">
        <v>397.8</v>
      </c>
      <c r="M488" s="507">
        <v>3.7490899999999998</v>
      </c>
    </row>
    <row r="489" spans="1:13">
      <c r="A489" s="254">
        <v>479</v>
      </c>
      <c r="B489" s="510" t="s">
        <v>517</v>
      </c>
      <c r="C489" s="507">
        <v>250.2</v>
      </c>
      <c r="D489" s="508">
        <v>251.71666666666667</v>
      </c>
      <c r="E489" s="508">
        <v>243.63333333333333</v>
      </c>
      <c r="F489" s="508">
        <v>237.06666666666666</v>
      </c>
      <c r="G489" s="508">
        <v>228.98333333333332</v>
      </c>
      <c r="H489" s="508">
        <v>258.2833333333333</v>
      </c>
      <c r="I489" s="508">
        <v>266.36666666666667</v>
      </c>
      <c r="J489" s="508">
        <v>272.93333333333334</v>
      </c>
      <c r="K489" s="507">
        <v>259.8</v>
      </c>
      <c r="L489" s="507">
        <v>245.15</v>
      </c>
      <c r="M489" s="507">
        <v>3.9228399999999999</v>
      </c>
    </row>
    <row r="490" spans="1:13">
      <c r="A490" s="254">
        <v>480</v>
      </c>
      <c r="B490" s="510" t="s">
        <v>518</v>
      </c>
      <c r="C490" s="507">
        <v>3435.5</v>
      </c>
      <c r="D490" s="508">
        <v>3445.8333333333335</v>
      </c>
      <c r="E490" s="508">
        <v>3414.666666666667</v>
      </c>
      <c r="F490" s="508">
        <v>3393.8333333333335</v>
      </c>
      <c r="G490" s="508">
        <v>3362.666666666667</v>
      </c>
      <c r="H490" s="508">
        <v>3466.666666666667</v>
      </c>
      <c r="I490" s="508">
        <v>3497.8333333333339</v>
      </c>
      <c r="J490" s="508">
        <v>3518.666666666667</v>
      </c>
      <c r="K490" s="507">
        <v>3477</v>
      </c>
      <c r="L490" s="507">
        <v>3425</v>
      </c>
      <c r="M490" s="507">
        <v>3.0210000000000001E-2</v>
      </c>
    </row>
    <row r="491" spans="1:13">
      <c r="A491" s="254">
        <v>481</v>
      </c>
      <c r="B491" s="510" t="s">
        <v>519</v>
      </c>
      <c r="C491" s="507">
        <v>3959.35</v>
      </c>
      <c r="D491" s="508">
        <v>3919.4833333333336</v>
      </c>
      <c r="E491" s="508">
        <v>3839.9666666666672</v>
      </c>
      <c r="F491" s="508">
        <v>3720.5833333333335</v>
      </c>
      <c r="G491" s="508">
        <v>3641.0666666666671</v>
      </c>
      <c r="H491" s="508">
        <v>4038.8666666666672</v>
      </c>
      <c r="I491" s="508">
        <v>4118.3833333333332</v>
      </c>
      <c r="J491" s="508">
        <v>4237.7666666666673</v>
      </c>
      <c r="K491" s="507">
        <v>3999</v>
      </c>
      <c r="L491" s="507">
        <v>3800.1</v>
      </c>
      <c r="M491" s="507">
        <v>0.38694000000000001</v>
      </c>
    </row>
    <row r="492" spans="1:13">
      <c r="A492" s="254">
        <v>482</v>
      </c>
      <c r="B492" s="510" t="s">
        <v>520</v>
      </c>
      <c r="C492" s="507">
        <v>52.5</v>
      </c>
      <c r="D492" s="508">
        <v>52.366666666666667</v>
      </c>
      <c r="E492" s="508">
        <v>51.483333333333334</v>
      </c>
      <c r="F492" s="508">
        <v>50.466666666666669</v>
      </c>
      <c r="G492" s="508">
        <v>49.583333333333336</v>
      </c>
      <c r="H492" s="508">
        <v>53.383333333333333</v>
      </c>
      <c r="I492" s="508">
        <v>54.266666666666673</v>
      </c>
      <c r="J492" s="508">
        <v>55.283333333333331</v>
      </c>
      <c r="K492" s="507">
        <v>53.25</v>
      </c>
      <c r="L492" s="507">
        <v>51.35</v>
      </c>
      <c r="M492" s="507">
        <v>13.00681</v>
      </c>
    </row>
    <row r="493" spans="1:13">
      <c r="A493" s="254">
        <v>483</v>
      </c>
      <c r="B493" s="510" t="s">
        <v>521</v>
      </c>
      <c r="C493" s="507">
        <v>1190.25</v>
      </c>
      <c r="D493" s="508">
        <v>1191.3666666666668</v>
      </c>
      <c r="E493" s="508">
        <v>1181.3333333333335</v>
      </c>
      <c r="F493" s="508">
        <v>1172.4166666666667</v>
      </c>
      <c r="G493" s="508">
        <v>1162.3833333333334</v>
      </c>
      <c r="H493" s="508">
        <v>1200.2833333333335</v>
      </c>
      <c r="I493" s="508">
        <v>1210.3166666666668</v>
      </c>
      <c r="J493" s="508">
        <v>1219.2333333333336</v>
      </c>
      <c r="K493" s="507">
        <v>1201.4000000000001</v>
      </c>
      <c r="L493" s="507">
        <v>1182.45</v>
      </c>
      <c r="M493" s="507">
        <v>0.77285999999999999</v>
      </c>
    </row>
    <row r="494" spans="1:13">
      <c r="A494" s="254">
        <v>484</v>
      </c>
      <c r="B494" s="510" t="s">
        <v>278</v>
      </c>
      <c r="C494" s="507">
        <v>405.15</v>
      </c>
      <c r="D494" s="508">
        <v>406.91666666666669</v>
      </c>
      <c r="E494" s="508">
        <v>401.63333333333338</v>
      </c>
      <c r="F494" s="508">
        <v>398.11666666666667</v>
      </c>
      <c r="G494" s="508">
        <v>392.83333333333337</v>
      </c>
      <c r="H494" s="508">
        <v>410.43333333333339</v>
      </c>
      <c r="I494" s="508">
        <v>415.7166666666667</v>
      </c>
      <c r="J494" s="508">
        <v>419.23333333333341</v>
      </c>
      <c r="K494" s="507">
        <v>412.2</v>
      </c>
      <c r="L494" s="507">
        <v>403.4</v>
      </c>
      <c r="M494" s="507">
        <v>0.58587</v>
      </c>
    </row>
    <row r="495" spans="1:13">
      <c r="A495" s="254">
        <v>485</v>
      </c>
      <c r="B495" s="510" t="s">
        <v>522</v>
      </c>
      <c r="C495" s="507">
        <v>989.4</v>
      </c>
      <c r="D495" s="508">
        <v>994.44999999999993</v>
      </c>
      <c r="E495" s="508">
        <v>980.94999999999982</v>
      </c>
      <c r="F495" s="508">
        <v>972.49999999999989</v>
      </c>
      <c r="G495" s="508">
        <v>958.99999999999977</v>
      </c>
      <c r="H495" s="508">
        <v>1002.8999999999999</v>
      </c>
      <c r="I495" s="508">
        <v>1016.4000000000001</v>
      </c>
      <c r="J495" s="508">
        <v>1024.8499999999999</v>
      </c>
      <c r="K495" s="507">
        <v>1007.95</v>
      </c>
      <c r="L495" s="507">
        <v>986</v>
      </c>
      <c r="M495" s="507">
        <v>1.2290700000000001</v>
      </c>
    </row>
    <row r="496" spans="1:13">
      <c r="A496" s="254">
        <v>486</v>
      </c>
      <c r="B496" s="510" t="s">
        <v>523</v>
      </c>
      <c r="C496" s="507">
        <v>1669.4</v>
      </c>
      <c r="D496" s="508">
        <v>1673.5500000000002</v>
      </c>
      <c r="E496" s="508">
        <v>1653.1500000000003</v>
      </c>
      <c r="F496" s="508">
        <v>1636.9</v>
      </c>
      <c r="G496" s="508">
        <v>1616.5000000000002</v>
      </c>
      <c r="H496" s="508">
        <v>1689.8000000000004</v>
      </c>
      <c r="I496" s="508">
        <v>1710.2</v>
      </c>
      <c r="J496" s="508">
        <v>1726.4500000000005</v>
      </c>
      <c r="K496" s="507">
        <v>1693.95</v>
      </c>
      <c r="L496" s="507">
        <v>1657.3</v>
      </c>
      <c r="M496" s="507">
        <v>0.43986999999999998</v>
      </c>
    </row>
    <row r="497" spans="1:13">
      <c r="A497" s="254">
        <v>487</v>
      </c>
      <c r="B497" s="510" t="s">
        <v>524</v>
      </c>
      <c r="C497" s="507">
        <v>1444.55</v>
      </c>
      <c r="D497" s="508">
        <v>1443.25</v>
      </c>
      <c r="E497" s="508">
        <v>1426.3</v>
      </c>
      <c r="F497" s="508">
        <v>1408.05</v>
      </c>
      <c r="G497" s="508">
        <v>1391.1</v>
      </c>
      <c r="H497" s="508">
        <v>1461.5</v>
      </c>
      <c r="I497" s="508">
        <v>1478.4499999999998</v>
      </c>
      <c r="J497" s="508">
        <v>1496.7</v>
      </c>
      <c r="K497" s="507">
        <v>1460.2</v>
      </c>
      <c r="L497" s="507">
        <v>1425</v>
      </c>
      <c r="M497" s="507">
        <v>0.35985</v>
      </c>
    </row>
    <row r="498" spans="1:13">
      <c r="A498" s="254">
        <v>488</v>
      </c>
      <c r="B498" s="510" t="s">
        <v>118</v>
      </c>
      <c r="C498" s="507">
        <v>10.3</v>
      </c>
      <c r="D498" s="508">
        <v>10.266666666666667</v>
      </c>
      <c r="E498" s="508">
        <v>10.133333333333335</v>
      </c>
      <c r="F498" s="508">
        <v>9.9666666666666668</v>
      </c>
      <c r="G498" s="508">
        <v>9.8333333333333339</v>
      </c>
      <c r="H498" s="508">
        <v>10.433333333333335</v>
      </c>
      <c r="I498" s="508">
        <v>10.566666666666668</v>
      </c>
      <c r="J498" s="508">
        <v>10.733333333333336</v>
      </c>
      <c r="K498" s="507">
        <v>10.4</v>
      </c>
      <c r="L498" s="507">
        <v>10.1</v>
      </c>
      <c r="M498" s="507">
        <v>1300.5201400000001</v>
      </c>
    </row>
    <row r="499" spans="1:13">
      <c r="A499" s="254">
        <v>489</v>
      </c>
      <c r="B499" s="510" t="s">
        <v>195</v>
      </c>
      <c r="C499" s="507">
        <v>1061.5999999999999</v>
      </c>
      <c r="D499" s="508">
        <v>1057.8999999999999</v>
      </c>
      <c r="E499" s="508">
        <v>1045.7999999999997</v>
      </c>
      <c r="F499" s="508">
        <v>1029.9999999999998</v>
      </c>
      <c r="G499" s="508">
        <v>1017.8999999999996</v>
      </c>
      <c r="H499" s="508">
        <v>1073.6999999999998</v>
      </c>
      <c r="I499" s="508">
        <v>1085.7999999999997</v>
      </c>
      <c r="J499" s="508">
        <v>1101.5999999999999</v>
      </c>
      <c r="K499" s="507">
        <v>1070</v>
      </c>
      <c r="L499" s="507">
        <v>1042.0999999999999</v>
      </c>
      <c r="M499" s="507">
        <v>14.64757</v>
      </c>
    </row>
    <row r="500" spans="1:13">
      <c r="A500" s="254">
        <v>490</v>
      </c>
      <c r="B500" s="510" t="s">
        <v>525</v>
      </c>
      <c r="C500" s="507">
        <v>6296.95</v>
      </c>
      <c r="D500" s="508">
        <v>6328.583333333333</v>
      </c>
      <c r="E500" s="508">
        <v>6218.3166666666657</v>
      </c>
      <c r="F500" s="508">
        <v>6139.6833333333325</v>
      </c>
      <c r="G500" s="508">
        <v>6029.4166666666652</v>
      </c>
      <c r="H500" s="508">
        <v>6407.2166666666662</v>
      </c>
      <c r="I500" s="508">
        <v>6517.4833333333345</v>
      </c>
      <c r="J500" s="508">
        <v>6596.1166666666668</v>
      </c>
      <c r="K500" s="507">
        <v>6438.85</v>
      </c>
      <c r="L500" s="507">
        <v>6249.95</v>
      </c>
      <c r="M500" s="507">
        <v>1.4E-2</v>
      </c>
    </row>
    <row r="501" spans="1:13">
      <c r="A501" s="254">
        <v>491</v>
      </c>
      <c r="B501" s="510" t="s">
        <v>526</v>
      </c>
      <c r="C501" s="507">
        <v>133.80000000000001</v>
      </c>
      <c r="D501" s="508">
        <v>133.33333333333334</v>
      </c>
      <c r="E501" s="508">
        <v>130.9666666666667</v>
      </c>
      <c r="F501" s="508">
        <v>128.13333333333335</v>
      </c>
      <c r="G501" s="508">
        <v>125.76666666666671</v>
      </c>
      <c r="H501" s="508">
        <v>136.16666666666669</v>
      </c>
      <c r="I501" s="508">
        <v>138.5333333333333</v>
      </c>
      <c r="J501" s="508">
        <v>141.36666666666667</v>
      </c>
      <c r="K501" s="507">
        <v>135.69999999999999</v>
      </c>
      <c r="L501" s="507">
        <v>130.5</v>
      </c>
      <c r="M501" s="507">
        <v>7.0545600000000004</v>
      </c>
    </row>
    <row r="502" spans="1:13">
      <c r="A502" s="254">
        <v>492</v>
      </c>
      <c r="B502" s="510" t="s">
        <v>527</v>
      </c>
      <c r="C502" s="507">
        <v>74.650000000000006</v>
      </c>
      <c r="D502" s="508">
        <v>74.166666666666671</v>
      </c>
      <c r="E502" s="508">
        <v>72.88333333333334</v>
      </c>
      <c r="F502" s="508">
        <v>71.116666666666674</v>
      </c>
      <c r="G502" s="508">
        <v>69.833333333333343</v>
      </c>
      <c r="H502" s="508">
        <v>75.933333333333337</v>
      </c>
      <c r="I502" s="508">
        <v>77.216666666666669</v>
      </c>
      <c r="J502" s="508">
        <v>78.983333333333334</v>
      </c>
      <c r="K502" s="507">
        <v>75.45</v>
      </c>
      <c r="L502" s="507">
        <v>72.400000000000006</v>
      </c>
      <c r="M502" s="507">
        <v>33.79233</v>
      </c>
    </row>
    <row r="503" spans="1:13">
      <c r="A503" s="254">
        <v>493</v>
      </c>
      <c r="B503" s="510" t="s">
        <v>771</v>
      </c>
      <c r="C503" s="507">
        <v>524.29999999999995</v>
      </c>
      <c r="D503" s="508">
        <v>523.35</v>
      </c>
      <c r="E503" s="508">
        <v>519.85</v>
      </c>
      <c r="F503" s="508">
        <v>515.4</v>
      </c>
      <c r="G503" s="508">
        <v>511.9</v>
      </c>
      <c r="H503" s="508">
        <v>527.80000000000007</v>
      </c>
      <c r="I503" s="508">
        <v>531.30000000000007</v>
      </c>
      <c r="J503" s="508">
        <v>535.75000000000011</v>
      </c>
      <c r="K503" s="507">
        <v>526.85</v>
      </c>
      <c r="L503" s="507">
        <v>518.9</v>
      </c>
      <c r="M503" s="507">
        <v>1.0806800000000001</v>
      </c>
    </row>
    <row r="504" spans="1:13">
      <c r="A504" s="254">
        <v>494</v>
      </c>
      <c r="B504" s="510" t="s">
        <v>528</v>
      </c>
      <c r="C504" s="507">
        <v>2418.65</v>
      </c>
      <c r="D504" s="508">
        <v>2421.8833333333332</v>
      </c>
      <c r="E504" s="508">
        <v>2398.7666666666664</v>
      </c>
      <c r="F504" s="508">
        <v>2378.8833333333332</v>
      </c>
      <c r="G504" s="508">
        <v>2355.7666666666664</v>
      </c>
      <c r="H504" s="508">
        <v>2441.7666666666664</v>
      </c>
      <c r="I504" s="508">
        <v>2464.8833333333332</v>
      </c>
      <c r="J504" s="508">
        <v>2484.7666666666664</v>
      </c>
      <c r="K504" s="507">
        <v>2445</v>
      </c>
      <c r="L504" s="507">
        <v>2402</v>
      </c>
      <c r="M504" s="507">
        <v>0.44361</v>
      </c>
    </row>
    <row r="505" spans="1:13">
      <c r="A505" s="254">
        <v>495</v>
      </c>
      <c r="B505" s="510" t="s">
        <v>196</v>
      </c>
      <c r="C505" s="507">
        <v>426.7</v>
      </c>
      <c r="D505" s="508">
        <v>426.8</v>
      </c>
      <c r="E505" s="508">
        <v>422.90000000000003</v>
      </c>
      <c r="F505" s="508">
        <v>419.1</v>
      </c>
      <c r="G505" s="508">
        <v>415.20000000000005</v>
      </c>
      <c r="H505" s="508">
        <v>430.6</v>
      </c>
      <c r="I505" s="508">
        <v>434.5</v>
      </c>
      <c r="J505" s="508">
        <v>438.3</v>
      </c>
      <c r="K505" s="507">
        <v>430.7</v>
      </c>
      <c r="L505" s="507">
        <v>423</v>
      </c>
      <c r="M505" s="507">
        <v>172.91368</v>
      </c>
    </row>
    <row r="506" spans="1:13">
      <c r="A506" s="254">
        <v>496</v>
      </c>
      <c r="B506" s="510" t="s">
        <v>529</v>
      </c>
      <c r="C506" s="507">
        <v>493.1</v>
      </c>
      <c r="D506" s="508">
        <v>493.91666666666669</v>
      </c>
      <c r="E506" s="508">
        <v>489.23333333333335</v>
      </c>
      <c r="F506" s="508">
        <v>485.36666666666667</v>
      </c>
      <c r="G506" s="508">
        <v>480.68333333333334</v>
      </c>
      <c r="H506" s="508">
        <v>497.78333333333336</v>
      </c>
      <c r="I506" s="508">
        <v>502.46666666666664</v>
      </c>
      <c r="J506" s="508">
        <v>506.33333333333337</v>
      </c>
      <c r="K506" s="507">
        <v>498.6</v>
      </c>
      <c r="L506" s="507">
        <v>490.05</v>
      </c>
      <c r="M506" s="507">
        <v>2.80715</v>
      </c>
    </row>
    <row r="507" spans="1:13">
      <c r="A507" s="254">
        <v>497</v>
      </c>
      <c r="B507" s="510" t="s">
        <v>197</v>
      </c>
      <c r="C507" s="507">
        <v>16.05</v>
      </c>
      <c r="D507" s="508">
        <v>16.099999999999998</v>
      </c>
      <c r="E507" s="508">
        <v>15.949999999999996</v>
      </c>
      <c r="F507" s="508">
        <v>15.849999999999998</v>
      </c>
      <c r="G507" s="508">
        <v>15.699999999999996</v>
      </c>
      <c r="H507" s="508">
        <v>16.199999999999996</v>
      </c>
      <c r="I507" s="508">
        <v>16.349999999999994</v>
      </c>
      <c r="J507" s="508">
        <v>16.449999999999996</v>
      </c>
      <c r="K507" s="507">
        <v>16.25</v>
      </c>
      <c r="L507" s="507">
        <v>16</v>
      </c>
      <c r="M507" s="507">
        <v>448.44215000000003</v>
      </c>
    </row>
    <row r="508" spans="1:13">
      <c r="A508" s="254">
        <v>498</v>
      </c>
      <c r="B508" s="510" t="s">
        <v>198</v>
      </c>
      <c r="C508" s="507">
        <v>221.65</v>
      </c>
      <c r="D508" s="508">
        <v>222.01666666666668</v>
      </c>
      <c r="E508" s="508">
        <v>219.98333333333335</v>
      </c>
      <c r="F508" s="508">
        <v>218.31666666666666</v>
      </c>
      <c r="G508" s="508">
        <v>216.28333333333333</v>
      </c>
      <c r="H508" s="508">
        <v>223.68333333333337</v>
      </c>
      <c r="I508" s="508">
        <v>225.71666666666673</v>
      </c>
      <c r="J508" s="508">
        <v>227.38333333333338</v>
      </c>
      <c r="K508" s="507">
        <v>224.05</v>
      </c>
      <c r="L508" s="507">
        <v>220.35</v>
      </c>
      <c r="M508" s="507">
        <v>70.323250000000002</v>
      </c>
    </row>
    <row r="509" spans="1:13">
      <c r="A509" s="254">
        <v>499</v>
      </c>
      <c r="B509" s="510" t="s">
        <v>530</v>
      </c>
      <c r="C509" s="507">
        <v>286.5</v>
      </c>
      <c r="D509" s="508">
        <v>283.93333333333334</v>
      </c>
      <c r="E509" s="508">
        <v>277.86666666666667</v>
      </c>
      <c r="F509" s="508">
        <v>269.23333333333335</v>
      </c>
      <c r="G509" s="508">
        <v>263.16666666666669</v>
      </c>
      <c r="H509" s="508">
        <v>292.56666666666666</v>
      </c>
      <c r="I509" s="508">
        <v>298.63333333333338</v>
      </c>
      <c r="J509" s="508">
        <v>307.26666666666665</v>
      </c>
      <c r="K509" s="507">
        <v>290</v>
      </c>
      <c r="L509" s="507">
        <v>275.3</v>
      </c>
      <c r="M509" s="507">
        <v>3.8854099999999998</v>
      </c>
    </row>
    <row r="510" spans="1:13">
      <c r="A510" s="254">
        <v>500</v>
      </c>
      <c r="B510" s="510" t="s">
        <v>531</v>
      </c>
      <c r="C510" s="507">
        <v>1883.9</v>
      </c>
      <c r="D510" s="508">
        <v>1886.2833333333335</v>
      </c>
      <c r="E510" s="508">
        <v>1872.866666666667</v>
      </c>
      <c r="F510" s="508">
        <v>1861.8333333333335</v>
      </c>
      <c r="G510" s="508">
        <v>1848.416666666667</v>
      </c>
      <c r="H510" s="508">
        <v>1897.3166666666671</v>
      </c>
      <c r="I510" s="508">
        <v>1910.7333333333336</v>
      </c>
      <c r="J510" s="508">
        <v>1921.7666666666671</v>
      </c>
      <c r="K510" s="507">
        <v>1899.7</v>
      </c>
      <c r="L510" s="507">
        <v>1875.25</v>
      </c>
      <c r="M510" s="507">
        <v>0.42659999999999998</v>
      </c>
    </row>
    <row r="511" spans="1:13">
      <c r="A511" s="254">
        <v>501</v>
      </c>
      <c r="B511" s="510" t="s">
        <v>741</v>
      </c>
      <c r="C511" s="507">
        <v>975.4</v>
      </c>
      <c r="D511" s="508">
        <v>974.7833333333333</v>
      </c>
      <c r="E511" s="508">
        <v>966.61666666666656</v>
      </c>
      <c r="F511" s="508">
        <v>957.83333333333326</v>
      </c>
      <c r="G511" s="508">
        <v>949.66666666666652</v>
      </c>
      <c r="H511" s="508">
        <v>983.56666666666661</v>
      </c>
      <c r="I511" s="508">
        <v>991.73333333333335</v>
      </c>
      <c r="J511" s="508">
        <v>1000.5166666666667</v>
      </c>
      <c r="K511" s="507">
        <v>982.95</v>
      </c>
      <c r="L511" s="507">
        <v>966</v>
      </c>
      <c r="M511" s="507">
        <v>1.2413000000000001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97" sqref="H9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52"/>
      <c r="B5" s="552"/>
      <c r="C5" s="553"/>
      <c r="D5" s="55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54" t="s">
        <v>533</v>
      </c>
      <c r="C7" s="554"/>
      <c r="D7" s="248">
        <f>Main!B10</f>
        <v>44267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44265</v>
      </c>
      <c r="B10" s="253">
        <v>540615</v>
      </c>
      <c r="C10" s="254" t="s">
        <v>980</v>
      </c>
      <c r="D10" s="254" t="s">
        <v>981</v>
      </c>
      <c r="E10" s="254" t="s">
        <v>542</v>
      </c>
      <c r="F10" s="356">
        <v>60000</v>
      </c>
      <c r="G10" s="253">
        <v>6.97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44265</v>
      </c>
      <c r="B11" s="253">
        <v>540615</v>
      </c>
      <c r="C11" s="254" t="s">
        <v>980</v>
      </c>
      <c r="D11" s="254" t="s">
        <v>982</v>
      </c>
      <c r="E11" s="254" t="s">
        <v>542</v>
      </c>
      <c r="F11" s="356">
        <v>75000</v>
      </c>
      <c r="G11" s="253">
        <v>6.85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44265</v>
      </c>
      <c r="B12" s="253">
        <v>540615</v>
      </c>
      <c r="C12" s="254" t="s">
        <v>980</v>
      </c>
      <c r="D12" s="254" t="s">
        <v>983</v>
      </c>
      <c r="E12" s="254" t="s">
        <v>543</v>
      </c>
      <c r="F12" s="356">
        <v>105377</v>
      </c>
      <c r="G12" s="253">
        <v>6.86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44265</v>
      </c>
      <c r="B13" s="253">
        <v>543236</v>
      </c>
      <c r="C13" s="254" t="s">
        <v>984</v>
      </c>
      <c r="D13" s="254" t="s">
        <v>985</v>
      </c>
      <c r="E13" s="254" t="s">
        <v>542</v>
      </c>
      <c r="F13" s="356">
        <v>21000</v>
      </c>
      <c r="G13" s="253">
        <v>37.96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44265</v>
      </c>
      <c r="B14" s="253">
        <v>543236</v>
      </c>
      <c r="C14" s="254" t="s">
        <v>984</v>
      </c>
      <c r="D14" s="254" t="s">
        <v>986</v>
      </c>
      <c r="E14" s="254" t="s">
        <v>542</v>
      </c>
      <c r="F14" s="356">
        <v>27000</v>
      </c>
      <c r="G14" s="253">
        <v>40.409999999999997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44265</v>
      </c>
      <c r="B15" s="253">
        <v>543236</v>
      </c>
      <c r="C15" s="254" t="s">
        <v>984</v>
      </c>
      <c r="D15" s="254" t="s">
        <v>985</v>
      </c>
      <c r="E15" s="254" t="s">
        <v>543</v>
      </c>
      <c r="F15" s="356">
        <v>21000</v>
      </c>
      <c r="G15" s="253">
        <v>40.369999999999997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44265</v>
      </c>
      <c r="B16" s="253">
        <v>543236</v>
      </c>
      <c r="C16" s="254" t="s">
        <v>984</v>
      </c>
      <c r="D16" s="254" t="s">
        <v>986</v>
      </c>
      <c r="E16" s="254" t="s">
        <v>543</v>
      </c>
      <c r="F16" s="356">
        <v>21000</v>
      </c>
      <c r="G16" s="253">
        <v>37.96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44265</v>
      </c>
      <c r="B17" s="253">
        <v>532329</v>
      </c>
      <c r="C17" s="254" t="s">
        <v>987</v>
      </c>
      <c r="D17" s="254" t="s">
        <v>962</v>
      </c>
      <c r="E17" s="254" t="s">
        <v>542</v>
      </c>
      <c r="F17" s="356">
        <v>21879</v>
      </c>
      <c r="G17" s="253">
        <v>233.01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44265</v>
      </c>
      <c r="B18" s="253">
        <v>532329</v>
      </c>
      <c r="C18" s="254" t="s">
        <v>987</v>
      </c>
      <c r="D18" s="254" t="s">
        <v>962</v>
      </c>
      <c r="E18" s="254" t="s">
        <v>543</v>
      </c>
      <c r="F18" s="356">
        <v>11</v>
      </c>
      <c r="G18" s="253">
        <v>242.45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44265</v>
      </c>
      <c r="B19" s="253">
        <v>540151</v>
      </c>
      <c r="C19" s="254" t="s">
        <v>988</v>
      </c>
      <c r="D19" s="254" t="s">
        <v>989</v>
      </c>
      <c r="E19" s="254" t="s">
        <v>542</v>
      </c>
      <c r="F19" s="356">
        <v>207000</v>
      </c>
      <c r="G19" s="253">
        <v>66.760000000000005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44265</v>
      </c>
      <c r="B20" s="253">
        <v>540151</v>
      </c>
      <c r="C20" s="254" t="s">
        <v>988</v>
      </c>
      <c r="D20" s="254" t="s">
        <v>990</v>
      </c>
      <c r="E20" s="254" t="s">
        <v>543</v>
      </c>
      <c r="F20" s="356">
        <v>210000</v>
      </c>
      <c r="G20" s="253">
        <v>66.78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44265</v>
      </c>
      <c r="B21" s="253">
        <v>542666</v>
      </c>
      <c r="C21" s="254" t="s">
        <v>991</v>
      </c>
      <c r="D21" s="254" t="s">
        <v>992</v>
      </c>
      <c r="E21" s="254" t="s">
        <v>543</v>
      </c>
      <c r="F21" s="356">
        <v>84000</v>
      </c>
      <c r="G21" s="253">
        <v>34.520000000000003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44265</v>
      </c>
      <c r="B22" s="253">
        <v>542666</v>
      </c>
      <c r="C22" s="254" t="s">
        <v>991</v>
      </c>
      <c r="D22" s="254" t="s">
        <v>993</v>
      </c>
      <c r="E22" s="254" t="s">
        <v>542</v>
      </c>
      <c r="F22" s="356">
        <v>144000</v>
      </c>
      <c r="G22" s="253">
        <v>34.69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44265</v>
      </c>
      <c r="B23" s="253">
        <v>542666</v>
      </c>
      <c r="C23" s="254" t="s">
        <v>991</v>
      </c>
      <c r="D23" s="254" t="s">
        <v>994</v>
      </c>
      <c r="E23" s="254" t="s">
        <v>543</v>
      </c>
      <c r="F23" s="356">
        <v>48000</v>
      </c>
      <c r="G23" s="253">
        <v>34.6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44265</v>
      </c>
      <c r="B24" s="253">
        <v>532951</v>
      </c>
      <c r="C24" s="254" t="s">
        <v>912</v>
      </c>
      <c r="D24" s="254" t="s">
        <v>995</v>
      </c>
      <c r="E24" s="254" t="s">
        <v>542</v>
      </c>
      <c r="F24" s="356">
        <v>86358</v>
      </c>
      <c r="G24" s="253">
        <v>56.92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44265</v>
      </c>
      <c r="B25" s="253">
        <v>532951</v>
      </c>
      <c r="C25" s="254" t="s">
        <v>912</v>
      </c>
      <c r="D25" s="254" t="s">
        <v>995</v>
      </c>
      <c r="E25" s="254" t="s">
        <v>543</v>
      </c>
      <c r="F25" s="356">
        <v>88098</v>
      </c>
      <c r="G25" s="253">
        <v>57.22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44265</v>
      </c>
      <c r="B26" s="253">
        <v>515147</v>
      </c>
      <c r="C26" s="254" t="s">
        <v>996</v>
      </c>
      <c r="D26" s="254" t="s">
        <v>997</v>
      </c>
      <c r="E26" s="254" t="s">
        <v>543</v>
      </c>
      <c r="F26" s="356">
        <v>311363</v>
      </c>
      <c r="G26" s="253">
        <v>30.08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44265</v>
      </c>
      <c r="B27" s="253">
        <v>542682</v>
      </c>
      <c r="C27" s="254" t="s">
        <v>941</v>
      </c>
      <c r="D27" s="254" t="s">
        <v>998</v>
      </c>
      <c r="E27" s="254" t="s">
        <v>543</v>
      </c>
      <c r="F27" s="356">
        <v>26672</v>
      </c>
      <c r="G27" s="253">
        <v>28.24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44265</v>
      </c>
      <c r="B28" s="253">
        <v>541627</v>
      </c>
      <c r="C28" s="254" t="s">
        <v>942</v>
      </c>
      <c r="D28" s="254" t="s">
        <v>999</v>
      </c>
      <c r="E28" s="254" t="s">
        <v>542</v>
      </c>
      <c r="F28" s="356">
        <v>39240</v>
      </c>
      <c r="G28" s="253">
        <v>9.85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44265</v>
      </c>
      <c r="B29" s="253">
        <v>541627</v>
      </c>
      <c r="C29" s="254" t="s">
        <v>942</v>
      </c>
      <c r="D29" s="254" t="s">
        <v>943</v>
      </c>
      <c r="E29" s="254" t="s">
        <v>543</v>
      </c>
      <c r="F29" s="356">
        <v>92500</v>
      </c>
      <c r="G29" s="253">
        <v>10.02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44265</v>
      </c>
      <c r="B30" s="253">
        <v>541627</v>
      </c>
      <c r="C30" s="254" t="s">
        <v>942</v>
      </c>
      <c r="D30" s="254" t="s">
        <v>1000</v>
      </c>
      <c r="E30" s="254" t="s">
        <v>542</v>
      </c>
      <c r="F30" s="356">
        <v>32674</v>
      </c>
      <c r="G30" s="253">
        <v>10.1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44265</v>
      </c>
      <c r="B31" s="253">
        <v>534600</v>
      </c>
      <c r="C31" s="254" t="s">
        <v>1001</v>
      </c>
      <c r="D31" s="254" t="s">
        <v>1002</v>
      </c>
      <c r="E31" s="254" t="s">
        <v>542</v>
      </c>
      <c r="F31" s="356">
        <v>722</v>
      </c>
      <c r="G31" s="253">
        <v>314.85000000000002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44265</v>
      </c>
      <c r="B32" s="253">
        <v>534600</v>
      </c>
      <c r="C32" s="254" t="s">
        <v>1001</v>
      </c>
      <c r="D32" s="254" t="s">
        <v>1002</v>
      </c>
      <c r="E32" s="254" t="s">
        <v>543</v>
      </c>
      <c r="F32" s="356">
        <v>58135</v>
      </c>
      <c r="G32" s="253">
        <v>308.27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44265</v>
      </c>
      <c r="B33" s="253">
        <v>539679</v>
      </c>
      <c r="C33" s="254" t="s">
        <v>1003</v>
      </c>
      <c r="D33" s="254" t="s">
        <v>1004</v>
      </c>
      <c r="E33" s="254" t="s">
        <v>543</v>
      </c>
      <c r="F33" s="356">
        <v>160000</v>
      </c>
      <c r="G33" s="253">
        <v>10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44265</v>
      </c>
      <c r="B34" s="253">
        <v>539679</v>
      </c>
      <c r="C34" s="254" t="s">
        <v>1003</v>
      </c>
      <c r="D34" s="254" t="s">
        <v>1005</v>
      </c>
      <c r="E34" s="254" t="s">
        <v>543</v>
      </c>
      <c r="F34" s="356">
        <v>160000</v>
      </c>
      <c r="G34" s="253">
        <v>10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44265</v>
      </c>
      <c r="B35" s="253">
        <v>539679</v>
      </c>
      <c r="C35" s="254" t="s">
        <v>1003</v>
      </c>
      <c r="D35" s="254" t="s">
        <v>1006</v>
      </c>
      <c r="E35" s="254" t="s">
        <v>542</v>
      </c>
      <c r="F35" s="356">
        <v>35763</v>
      </c>
      <c r="G35" s="253">
        <v>10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44265</v>
      </c>
      <c r="B36" s="253">
        <v>539679</v>
      </c>
      <c r="C36" s="254" t="s">
        <v>1003</v>
      </c>
      <c r="D36" s="254" t="s">
        <v>1007</v>
      </c>
      <c r="E36" s="254" t="s">
        <v>542</v>
      </c>
      <c r="F36" s="356">
        <v>90000</v>
      </c>
      <c r="G36" s="253">
        <v>10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44265</v>
      </c>
      <c r="B37" s="253">
        <v>539679</v>
      </c>
      <c r="C37" s="254" t="s">
        <v>1003</v>
      </c>
      <c r="D37" s="254" t="s">
        <v>1008</v>
      </c>
      <c r="E37" s="254" t="s">
        <v>542</v>
      </c>
      <c r="F37" s="356">
        <v>95000</v>
      </c>
      <c r="G37" s="253">
        <v>10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44265</v>
      </c>
      <c r="B38" s="253">
        <v>539679</v>
      </c>
      <c r="C38" s="254" t="s">
        <v>1003</v>
      </c>
      <c r="D38" s="254" t="s">
        <v>1009</v>
      </c>
      <c r="E38" s="254" t="s">
        <v>542</v>
      </c>
      <c r="F38" s="356">
        <v>74153</v>
      </c>
      <c r="G38" s="253">
        <v>10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44265</v>
      </c>
      <c r="B39" s="253">
        <v>542651</v>
      </c>
      <c r="C39" s="254" t="s">
        <v>1010</v>
      </c>
      <c r="D39" s="254" t="s">
        <v>1011</v>
      </c>
      <c r="E39" s="254" t="s">
        <v>543</v>
      </c>
      <c r="F39" s="356">
        <v>4095000</v>
      </c>
      <c r="G39" s="253">
        <v>155.01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44265</v>
      </c>
      <c r="B40" s="253">
        <v>539767</v>
      </c>
      <c r="C40" s="254" t="s">
        <v>1012</v>
      </c>
      <c r="D40" s="254" t="s">
        <v>1013</v>
      </c>
      <c r="E40" s="254" t="s">
        <v>543</v>
      </c>
      <c r="F40" s="356">
        <v>60000</v>
      </c>
      <c r="G40" s="253">
        <v>8.35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44265</v>
      </c>
      <c r="B41" s="253">
        <v>539767</v>
      </c>
      <c r="C41" s="254" t="s">
        <v>1012</v>
      </c>
      <c r="D41" s="254" t="s">
        <v>1014</v>
      </c>
      <c r="E41" s="254" t="s">
        <v>542</v>
      </c>
      <c r="F41" s="356">
        <v>35001</v>
      </c>
      <c r="G41" s="253">
        <v>8.36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44265</v>
      </c>
      <c r="B42" s="253">
        <v>539767</v>
      </c>
      <c r="C42" s="254" t="s">
        <v>1012</v>
      </c>
      <c r="D42" s="254" t="s">
        <v>1014</v>
      </c>
      <c r="E42" s="254" t="s">
        <v>543</v>
      </c>
      <c r="F42" s="356">
        <v>35001</v>
      </c>
      <c r="G42" s="253">
        <v>8.35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44265</v>
      </c>
      <c r="B43" s="253">
        <v>539767</v>
      </c>
      <c r="C43" s="254" t="s">
        <v>1012</v>
      </c>
      <c r="D43" s="254" t="s">
        <v>1015</v>
      </c>
      <c r="E43" s="254" t="s">
        <v>542</v>
      </c>
      <c r="F43" s="356">
        <v>60000</v>
      </c>
      <c r="G43" s="253">
        <v>8.35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44265</v>
      </c>
      <c r="B44" s="253">
        <v>539767</v>
      </c>
      <c r="C44" s="254" t="s">
        <v>1012</v>
      </c>
      <c r="D44" s="254" t="s">
        <v>1015</v>
      </c>
      <c r="E44" s="254" t="s">
        <v>543</v>
      </c>
      <c r="F44" s="356">
        <v>59212</v>
      </c>
      <c r="G44" s="253">
        <v>8.36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44265</v>
      </c>
      <c r="B45" s="253">
        <v>539767</v>
      </c>
      <c r="C45" s="254" t="s">
        <v>1012</v>
      </c>
      <c r="D45" s="254" t="s">
        <v>1013</v>
      </c>
      <c r="E45" s="254" t="s">
        <v>542</v>
      </c>
      <c r="F45" s="356">
        <v>59700</v>
      </c>
      <c r="G45" s="253">
        <v>8.35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44265</v>
      </c>
      <c r="B46" s="253">
        <v>535136</v>
      </c>
      <c r="C46" s="254" t="s">
        <v>1016</v>
      </c>
      <c r="D46" s="254" t="s">
        <v>1017</v>
      </c>
      <c r="E46" s="254" t="s">
        <v>542</v>
      </c>
      <c r="F46" s="356">
        <v>75000</v>
      </c>
      <c r="G46" s="253">
        <v>22.29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44265</v>
      </c>
      <c r="B47" s="253">
        <v>539116</v>
      </c>
      <c r="C47" s="254" t="s">
        <v>1018</v>
      </c>
      <c r="D47" s="254" t="s">
        <v>1019</v>
      </c>
      <c r="E47" s="254" t="s">
        <v>542</v>
      </c>
      <c r="F47" s="356">
        <v>250000</v>
      </c>
      <c r="G47" s="253">
        <v>11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44265</v>
      </c>
      <c r="B48" s="253">
        <v>539116</v>
      </c>
      <c r="C48" s="254" t="s">
        <v>1018</v>
      </c>
      <c r="D48" s="254" t="s">
        <v>1020</v>
      </c>
      <c r="E48" s="254" t="s">
        <v>543</v>
      </c>
      <c r="F48" s="356">
        <v>250000</v>
      </c>
      <c r="G48" s="253">
        <v>11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44265</v>
      </c>
      <c r="B49" s="253">
        <v>504335</v>
      </c>
      <c r="C49" s="254" t="s">
        <v>1021</v>
      </c>
      <c r="D49" s="254" t="s">
        <v>1022</v>
      </c>
      <c r="E49" s="254" t="s">
        <v>543</v>
      </c>
      <c r="F49" s="356">
        <v>1032226</v>
      </c>
      <c r="G49" s="253">
        <v>0.24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44265</v>
      </c>
      <c r="B50" s="253">
        <v>523862</v>
      </c>
      <c r="C50" s="254" t="s">
        <v>1023</v>
      </c>
      <c r="D50" s="254" t="s">
        <v>1024</v>
      </c>
      <c r="E50" s="254" t="s">
        <v>543</v>
      </c>
      <c r="F50" s="356">
        <v>45170</v>
      </c>
      <c r="G50" s="253">
        <v>1.73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44265</v>
      </c>
      <c r="B51" s="253">
        <v>523862</v>
      </c>
      <c r="C51" s="254" t="s">
        <v>1023</v>
      </c>
      <c r="D51" s="254" t="s">
        <v>1025</v>
      </c>
      <c r="E51" s="254" t="s">
        <v>542</v>
      </c>
      <c r="F51" s="356">
        <v>24660</v>
      </c>
      <c r="G51" s="253">
        <v>1.73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44265</v>
      </c>
      <c r="B52" s="253">
        <v>541945</v>
      </c>
      <c r="C52" s="254" t="s">
        <v>1026</v>
      </c>
      <c r="D52" s="254" t="s">
        <v>1027</v>
      </c>
      <c r="E52" s="254" t="s">
        <v>543</v>
      </c>
      <c r="F52" s="356">
        <v>60000</v>
      </c>
      <c r="G52" s="253">
        <v>10.3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44265</v>
      </c>
      <c r="B53" s="253">
        <v>539760</v>
      </c>
      <c r="C53" s="254" t="s">
        <v>1028</v>
      </c>
      <c r="D53" s="254" t="s">
        <v>1029</v>
      </c>
      <c r="E53" s="254" t="s">
        <v>542</v>
      </c>
      <c r="F53" s="356">
        <v>201000</v>
      </c>
      <c r="G53" s="253">
        <v>33.04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44265</v>
      </c>
      <c r="B54" s="253">
        <v>539760</v>
      </c>
      <c r="C54" s="254" t="s">
        <v>1028</v>
      </c>
      <c r="D54" s="254" t="s">
        <v>1030</v>
      </c>
      <c r="E54" s="254" t="s">
        <v>542</v>
      </c>
      <c r="F54" s="356">
        <v>3000</v>
      </c>
      <c r="G54" s="253">
        <v>35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44265</v>
      </c>
      <c r="B55" s="253">
        <v>539760</v>
      </c>
      <c r="C55" s="254" t="s">
        <v>1028</v>
      </c>
      <c r="D55" s="254" t="s">
        <v>1030</v>
      </c>
      <c r="E55" s="254" t="s">
        <v>543</v>
      </c>
      <c r="F55" s="356">
        <v>204000</v>
      </c>
      <c r="G55" s="253">
        <v>33.04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44265</v>
      </c>
      <c r="B56" s="253">
        <v>517273</v>
      </c>
      <c r="C56" s="254" t="s">
        <v>1031</v>
      </c>
      <c r="D56" s="254" t="s">
        <v>1032</v>
      </c>
      <c r="E56" s="254" t="s">
        <v>542</v>
      </c>
      <c r="F56" s="356">
        <v>51032</v>
      </c>
      <c r="G56" s="253">
        <v>22.8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44265</v>
      </c>
      <c r="B57" s="253">
        <v>532092</v>
      </c>
      <c r="C57" s="254" t="s">
        <v>944</v>
      </c>
      <c r="D57" s="254" t="s">
        <v>1033</v>
      </c>
      <c r="E57" s="254" t="s">
        <v>542</v>
      </c>
      <c r="F57" s="356">
        <v>385000</v>
      </c>
      <c r="G57" s="253">
        <v>5.3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44265</v>
      </c>
      <c r="B58" s="253">
        <v>540259</v>
      </c>
      <c r="C58" s="254" t="s">
        <v>1034</v>
      </c>
      <c r="D58" s="254" t="s">
        <v>1035</v>
      </c>
      <c r="E58" s="254" t="s">
        <v>542</v>
      </c>
      <c r="F58" s="356">
        <v>102154</v>
      </c>
      <c r="G58" s="253">
        <v>16.5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44265</v>
      </c>
      <c r="B59" s="253">
        <v>540259</v>
      </c>
      <c r="C59" s="254" t="s">
        <v>1034</v>
      </c>
      <c r="D59" s="254" t="s">
        <v>1035</v>
      </c>
      <c r="E59" s="254" t="s">
        <v>543</v>
      </c>
      <c r="F59" s="356">
        <v>102154</v>
      </c>
      <c r="G59" s="253">
        <v>16.91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44265</v>
      </c>
      <c r="B60" s="253">
        <v>539334</v>
      </c>
      <c r="C60" s="254" t="s">
        <v>1036</v>
      </c>
      <c r="D60" s="254" t="s">
        <v>1037</v>
      </c>
      <c r="E60" s="254" t="s">
        <v>543</v>
      </c>
      <c r="F60" s="356">
        <v>327000</v>
      </c>
      <c r="G60" s="253">
        <v>132.03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44265</v>
      </c>
      <c r="B61" s="253">
        <v>539026</v>
      </c>
      <c r="C61" s="254" t="s">
        <v>945</v>
      </c>
      <c r="D61" s="254" t="s">
        <v>1038</v>
      </c>
      <c r="E61" s="254" t="s">
        <v>542</v>
      </c>
      <c r="F61" s="356">
        <v>36000</v>
      </c>
      <c r="G61" s="253">
        <v>29.09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44265</v>
      </c>
      <c r="B62" s="253">
        <v>539026</v>
      </c>
      <c r="C62" s="254" t="s">
        <v>945</v>
      </c>
      <c r="D62" s="254" t="s">
        <v>946</v>
      </c>
      <c r="E62" s="254" t="s">
        <v>543</v>
      </c>
      <c r="F62" s="356">
        <v>36000</v>
      </c>
      <c r="G62" s="253">
        <v>29.02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44265</v>
      </c>
      <c r="B63" s="253">
        <v>539026</v>
      </c>
      <c r="C63" s="254" t="s">
        <v>945</v>
      </c>
      <c r="D63" s="254" t="s">
        <v>947</v>
      </c>
      <c r="E63" s="254" t="s">
        <v>542</v>
      </c>
      <c r="F63" s="356">
        <v>24000</v>
      </c>
      <c r="G63" s="253">
        <v>29.25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44265</v>
      </c>
      <c r="B64" s="253">
        <v>539026</v>
      </c>
      <c r="C64" s="254" t="s">
        <v>945</v>
      </c>
      <c r="D64" s="254" t="s">
        <v>1039</v>
      </c>
      <c r="E64" s="254" t="s">
        <v>543</v>
      </c>
      <c r="F64" s="356">
        <v>40000</v>
      </c>
      <c r="G64" s="253">
        <v>29.07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44265</v>
      </c>
      <c r="B65" s="253">
        <v>519367</v>
      </c>
      <c r="C65" s="254" t="s">
        <v>1040</v>
      </c>
      <c r="D65" s="254" t="s">
        <v>1041</v>
      </c>
      <c r="E65" s="254" t="s">
        <v>543</v>
      </c>
      <c r="F65" s="356">
        <v>745</v>
      </c>
      <c r="G65" s="253">
        <v>187.6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44265</v>
      </c>
      <c r="B66" s="253">
        <v>517498</v>
      </c>
      <c r="C66" s="254" t="s">
        <v>1042</v>
      </c>
      <c r="D66" s="254" t="s">
        <v>1043</v>
      </c>
      <c r="E66" s="254" t="s">
        <v>543</v>
      </c>
      <c r="F66" s="356">
        <v>225000</v>
      </c>
      <c r="G66" s="253">
        <v>40.5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44265</v>
      </c>
      <c r="B67" s="253">
        <v>517498</v>
      </c>
      <c r="C67" s="254" t="s">
        <v>1042</v>
      </c>
      <c r="D67" s="254" t="s">
        <v>1044</v>
      </c>
      <c r="E67" s="254" t="s">
        <v>543</v>
      </c>
      <c r="F67" s="356">
        <v>176137</v>
      </c>
      <c r="G67" s="253">
        <v>40.5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44265</v>
      </c>
      <c r="B68" s="253">
        <v>522209</v>
      </c>
      <c r="C68" s="254" t="s">
        <v>948</v>
      </c>
      <c r="D68" s="254" t="s">
        <v>949</v>
      </c>
      <c r="E68" s="254" t="s">
        <v>543</v>
      </c>
      <c r="F68" s="356">
        <v>102000</v>
      </c>
      <c r="G68" s="253">
        <v>2.94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44265</v>
      </c>
      <c r="B69" s="253">
        <v>522209</v>
      </c>
      <c r="C69" s="254" t="s">
        <v>948</v>
      </c>
      <c r="D69" s="254" t="s">
        <v>950</v>
      </c>
      <c r="E69" s="254" t="s">
        <v>543</v>
      </c>
      <c r="F69" s="356">
        <v>127000</v>
      </c>
      <c r="G69" s="253">
        <v>2.94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44265</v>
      </c>
      <c r="B70" s="253">
        <v>530697</v>
      </c>
      <c r="C70" s="254" t="s">
        <v>1045</v>
      </c>
      <c r="D70" s="254" t="s">
        <v>1046</v>
      </c>
      <c r="E70" s="254" t="s">
        <v>543</v>
      </c>
      <c r="F70" s="356">
        <v>43000</v>
      </c>
      <c r="G70" s="253">
        <v>21.11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44265</v>
      </c>
      <c r="B71" s="253" t="s">
        <v>1047</v>
      </c>
      <c r="C71" s="254" t="s">
        <v>1048</v>
      </c>
      <c r="D71" s="254" t="s">
        <v>1049</v>
      </c>
      <c r="E71" s="254" t="s">
        <v>542</v>
      </c>
      <c r="F71" s="356">
        <v>61084</v>
      </c>
      <c r="G71" s="253">
        <v>641.01</v>
      </c>
      <c r="H71" s="325" t="s">
        <v>883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44265</v>
      </c>
      <c r="B72" s="253" t="s">
        <v>1050</v>
      </c>
      <c r="C72" s="254" t="s">
        <v>1051</v>
      </c>
      <c r="D72" s="254" t="s">
        <v>913</v>
      </c>
      <c r="E72" s="254" t="s">
        <v>542</v>
      </c>
      <c r="F72" s="356">
        <v>2557010</v>
      </c>
      <c r="G72" s="253">
        <v>36.83</v>
      </c>
      <c r="H72" s="325" t="s">
        <v>883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44265</v>
      </c>
      <c r="B73" s="253" t="s">
        <v>1052</v>
      </c>
      <c r="C73" s="254" t="s">
        <v>1053</v>
      </c>
      <c r="D73" s="254" t="s">
        <v>913</v>
      </c>
      <c r="E73" s="254" t="s">
        <v>542</v>
      </c>
      <c r="F73" s="356">
        <v>3190468</v>
      </c>
      <c r="G73" s="253">
        <v>19.82</v>
      </c>
      <c r="H73" s="325" t="s">
        <v>883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44265</v>
      </c>
      <c r="B74" s="253" t="s">
        <v>951</v>
      </c>
      <c r="C74" s="254" t="s">
        <v>952</v>
      </c>
      <c r="D74" s="254" t="s">
        <v>953</v>
      </c>
      <c r="E74" s="254" t="s">
        <v>542</v>
      </c>
      <c r="F74" s="356">
        <v>207464</v>
      </c>
      <c r="G74" s="253">
        <v>7</v>
      </c>
      <c r="H74" s="325" t="s">
        <v>883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44265</v>
      </c>
      <c r="B75" s="253" t="s">
        <v>954</v>
      </c>
      <c r="C75" s="254" t="s">
        <v>955</v>
      </c>
      <c r="D75" s="254" t="s">
        <v>956</v>
      </c>
      <c r="E75" s="254" t="s">
        <v>542</v>
      </c>
      <c r="F75" s="356">
        <v>46400</v>
      </c>
      <c r="G75" s="253">
        <v>165.19</v>
      </c>
      <c r="H75" s="325" t="s">
        <v>883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44265</v>
      </c>
      <c r="B76" s="253" t="s">
        <v>1054</v>
      </c>
      <c r="C76" s="254" t="s">
        <v>1055</v>
      </c>
      <c r="D76" s="254" t="s">
        <v>1056</v>
      </c>
      <c r="E76" s="254" t="s">
        <v>542</v>
      </c>
      <c r="F76" s="356">
        <v>564781</v>
      </c>
      <c r="G76" s="253">
        <v>205.36</v>
      </c>
      <c r="H76" s="325" t="s">
        <v>883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44265</v>
      </c>
      <c r="B77" s="253" t="s">
        <v>1057</v>
      </c>
      <c r="C77" s="254" t="s">
        <v>1058</v>
      </c>
      <c r="D77" s="254" t="s">
        <v>1059</v>
      </c>
      <c r="E77" s="254" t="s">
        <v>542</v>
      </c>
      <c r="F77" s="356">
        <v>149770</v>
      </c>
      <c r="G77" s="253">
        <v>144.37</v>
      </c>
      <c r="H77" s="325" t="s">
        <v>883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44265</v>
      </c>
      <c r="B78" s="253" t="s">
        <v>1060</v>
      </c>
      <c r="C78" s="254" t="s">
        <v>1061</v>
      </c>
      <c r="D78" s="254" t="s">
        <v>913</v>
      </c>
      <c r="E78" s="254" t="s">
        <v>542</v>
      </c>
      <c r="F78" s="356">
        <v>955635</v>
      </c>
      <c r="G78" s="253">
        <v>58.8</v>
      </c>
      <c r="H78" s="325" t="s">
        <v>883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44265</v>
      </c>
      <c r="B79" s="253" t="s">
        <v>957</v>
      </c>
      <c r="C79" s="254" t="s">
        <v>958</v>
      </c>
      <c r="D79" s="254" t="s">
        <v>913</v>
      </c>
      <c r="E79" s="254" t="s">
        <v>542</v>
      </c>
      <c r="F79" s="356">
        <v>786255</v>
      </c>
      <c r="G79" s="253">
        <v>72.36</v>
      </c>
      <c r="H79" s="325" t="s">
        <v>883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44265</v>
      </c>
      <c r="B80" s="253" t="s">
        <v>1062</v>
      </c>
      <c r="C80" s="254" t="s">
        <v>1063</v>
      </c>
      <c r="D80" s="254" t="s">
        <v>1064</v>
      </c>
      <c r="E80" s="254" t="s">
        <v>542</v>
      </c>
      <c r="F80" s="356">
        <v>66000</v>
      </c>
      <c r="G80" s="253">
        <v>15.73</v>
      </c>
      <c r="H80" s="325" t="s">
        <v>883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44265</v>
      </c>
      <c r="B81" s="253" t="s">
        <v>959</v>
      </c>
      <c r="C81" s="254" t="s">
        <v>960</v>
      </c>
      <c r="D81" s="254" t="s">
        <v>961</v>
      </c>
      <c r="E81" s="254" t="s">
        <v>542</v>
      </c>
      <c r="F81" s="356">
        <v>7250000</v>
      </c>
      <c r="G81" s="253">
        <v>2.7</v>
      </c>
      <c r="H81" s="325" t="s">
        <v>883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44265</v>
      </c>
      <c r="B82" s="253" t="s">
        <v>1065</v>
      </c>
      <c r="C82" s="254" t="s">
        <v>1066</v>
      </c>
      <c r="D82" s="254" t="s">
        <v>1067</v>
      </c>
      <c r="E82" s="254" t="s">
        <v>543</v>
      </c>
      <c r="F82" s="356">
        <v>1235285</v>
      </c>
      <c r="G82" s="253">
        <v>166.39</v>
      </c>
      <c r="H82" s="325" t="s">
        <v>883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44265</v>
      </c>
      <c r="B83" s="253" t="s">
        <v>1010</v>
      </c>
      <c r="C83" s="254" t="s">
        <v>1068</v>
      </c>
      <c r="D83" s="254" t="s">
        <v>1011</v>
      </c>
      <c r="E83" s="254" t="s">
        <v>543</v>
      </c>
      <c r="F83" s="356">
        <v>1955000</v>
      </c>
      <c r="G83" s="253">
        <v>156.05000000000001</v>
      </c>
      <c r="H83" s="325" t="s">
        <v>883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44265</v>
      </c>
      <c r="B84" s="253" t="s">
        <v>1050</v>
      </c>
      <c r="C84" s="254" t="s">
        <v>1051</v>
      </c>
      <c r="D84" s="254" t="s">
        <v>913</v>
      </c>
      <c r="E84" s="254" t="s">
        <v>543</v>
      </c>
      <c r="F84" s="356">
        <v>2557010</v>
      </c>
      <c r="G84" s="253">
        <v>36.840000000000003</v>
      </c>
      <c r="H84" s="325" t="s">
        <v>883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44265</v>
      </c>
      <c r="B85" s="253" t="s">
        <v>1052</v>
      </c>
      <c r="C85" s="254" t="s">
        <v>1053</v>
      </c>
      <c r="D85" s="254" t="s">
        <v>913</v>
      </c>
      <c r="E85" s="254" t="s">
        <v>543</v>
      </c>
      <c r="F85" s="356">
        <v>3190468</v>
      </c>
      <c r="G85" s="253">
        <v>19.77</v>
      </c>
      <c r="H85" s="325" t="s">
        <v>883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44265</v>
      </c>
      <c r="B86" s="253" t="s">
        <v>951</v>
      </c>
      <c r="C86" s="254" t="s">
        <v>952</v>
      </c>
      <c r="D86" s="254" t="s">
        <v>963</v>
      </c>
      <c r="E86" s="254" t="s">
        <v>543</v>
      </c>
      <c r="F86" s="356">
        <v>200096</v>
      </c>
      <c r="G86" s="253">
        <v>7</v>
      </c>
      <c r="H86" s="325" t="s">
        <v>883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44265</v>
      </c>
      <c r="B87" s="253" t="s">
        <v>1054</v>
      </c>
      <c r="C87" s="254" t="s">
        <v>1055</v>
      </c>
      <c r="D87" s="254" t="s">
        <v>1056</v>
      </c>
      <c r="E87" s="254" t="s">
        <v>543</v>
      </c>
      <c r="F87" s="356">
        <v>564781</v>
      </c>
      <c r="G87" s="253">
        <v>205.45</v>
      </c>
      <c r="H87" s="325" t="s">
        <v>883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44265</v>
      </c>
      <c r="B88" s="253" t="s">
        <v>1069</v>
      </c>
      <c r="C88" s="254" t="s">
        <v>1070</v>
      </c>
      <c r="D88" s="254" t="s">
        <v>1071</v>
      </c>
      <c r="E88" s="254" t="s">
        <v>543</v>
      </c>
      <c r="F88" s="356">
        <v>1049502</v>
      </c>
      <c r="G88" s="253">
        <v>4.2</v>
      </c>
      <c r="H88" s="325" t="s">
        <v>883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44265</v>
      </c>
      <c r="B89" s="253" t="s">
        <v>1057</v>
      </c>
      <c r="C89" s="254" t="s">
        <v>1058</v>
      </c>
      <c r="D89" s="254" t="s">
        <v>1059</v>
      </c>
      <c r="E89" s="254" t="s">
        <v>543</v>
      </c>
      <c r="F89" s="356">
        <v>107681</v>
      </c>
      <c r="G89" s="253">
        <v>144.4</v>
      </c>
      <c r="H89" s="325" t="s">
        <v>883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44265</v>
      </c>
      <c r="B90" s="253" t="s">
        <v>1072</v>
      </c>
      <c r="C90" s="254" t="s">
        <v>1073</v>
      </c>
      <c r="D90" s="254" t="s">
        <v>1074</v>
      </c>
      <c r="E90" s="254" t="s">
        <v>543</v>
      </c>
      <c r="F90" s="356">
        <v>777273</v>
      </c>
      <c r="G90" s="253">
        <v>14.99</v>
      </c>
      <c r="H90" s="325" t="s">
        <v>883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44265</v>
      </c>
      <c r="B91" s="253" t="s">
        <v>1060</v>
      </c>
      <c r="C91" s="254" t="s">
        <v>1061</v>
      </c>
      <c r="D91" s="254" t="s">
        <v>913</v>
      </c>
      <c r="E91" s="254" t="s">
        <v>543</v>
      </c>
      <c r="F91" s="356">
        <v>955635</v>
      </c>
      <c r="G91" s="253">
        <v>58.86</v>
      </c>
      <c r="H91" s="325" t="s">
        <v>883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44265</v>
      </c>
      <c r="B92" s="253" t="s">
        <v>1060</v>
      </c>
      <c r="C92" s="254" t="s">
        <v>1061</v>
      </c>
      <c r="D92" s="254" t="s">
        <v>1075</v>
      </c>
      <c r="E92" s="254" t="s">
        <v>543</v>
      </c>
      <c r="F92" s="356">
        <v>3000000</v>
      </c>
      <c r="G92" s="253">
        <v>58.57</v>
      </c>
      <c r="H92" s="325" t="s">
        <v>883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44265</v>
      </c>
      <c r="B93" s="253" t="s">
        <v>957</v>
      </c>
      <c r="C93" s="254" t="s">
        <v>958</v>
      </c>
      <c r="D93" s="254" t="s">
        <v>913</v>
      </c>
      <c r="E93" s="254" t="s">
        <v>543</v>
      </c>
      <c r="F93" s="356">
        <v>786255</v>
      </c>
      <c r="G93" s="253">
        <v>72.34</v>
      </c>
      <c r="H93" s="325" t="s">
        <v>883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44265</v>
      </c>
      <c r="B94" s="253" t="s">
        <v>1062</v>
      </c>
      <c r="C94" s="254" t="s">
        <v>1063</v>
      </c>
      <c r="D94" s="254" t="s">
        <v>1076</v>
      </c>
      <c r="E94" s="254" t="s">
        <v>543</v>
      </c>
      <c r="F94" s="356">
        <v>66000</v>
      </c>
      <c r="G94" s="253">
        <v>15.65</v>
      </c>
      <c r="H94" s="325" t="s">
        <v>883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0" zoomScaleNormal="70" workbookViewId="0">
      <selection activeCell="M15" sqref="M15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44267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20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37" customFormat="1" ht="14.25">
      <c r="A10" s="420">
        <v>1</v>
      </c>
      <c r="B10" s="418">
        <v>44229</v>
      </c>
      <c r="C10" s="419"/>
      <c r="D10" s="412" t="s">
        <v>114</v>
      </c>
      <c r="E10" s="413" t="s">
        <v>557</v>
      </c>
      <c r="F10" s="387" t="s">
        <v>838</v>
      </c>
      <c r="G10" s="387">
        <v>2090</v>
      </c>
      <c r="H10" s="387"/>
      <c r="I10" s="352" t="s">
        <v>839</v>
      </c>
      <c r="J10" s="352" t="s">
        <v>558</v>
      </c>
      <c r="K10" s="352"/>
      <c r="L10" s="404"/>
      <c r="M10" s="402"/>
      <c r="N10" s="352"/>
      <c r="O10" s="409"/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8" s="37" customFormat="1" ht="14.25">
      <c r="A11" s="494">
        <v>2</v>
      </c>
      <c r="B11" s="495">
        <v>44236</v>
      </c>
      <c r="C11" s="496"/>
      <c r="D11" s="524" t="s">
        <v>267</v>
      </c>
      <c r="E11" s="498" t="s">
        <v>557</v>
      </c>
      <c r="F11" s="500">
        <v>2205</v>
      </c>
      <c r="G11" s="500">
        <v>2070</v>
      </c>
      <c r="H11" s="500">
        <v>2305</v>
      </c>
      <c r="I11" s="501" t="s">
        <v>841</v>
      </c>
      <c r="J11" s="525" t="s">
        <v>872</v>
      </c>
      <c r="K11" s="525">
        <f t="shared" ref="K11" si="0">H11-F11</f>
        <v>100</v>
      </c>
      <c r="L11" s="526">
        <f t="shared" ref="L11" si="1">(F11*-0.8)/100</f>
        <v>-17.64</v>
      </c>
      <c r="M11" s="504">
        <f>(K11+L11)/F11</f>
        <v>3.7351473922902494E-2</v>
      </c>
      <c r="N11" s="525" t="s">
        <v>556</v>
      </c>
      <c r="O11" s="506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4" customFormat="1" ht="14.25">
      <c r="A12" s="494">
        <v>3</v>
      </c>
      <c r="B12" s="495">
        <v>44253</v>
      </c>
      <c r="C12" s="496"/>
      <c r="D12" s="524" t="s">
        <v>125</v>
      </c>
      <c r="E12" s="498" t="s">
        <v>557</v>
      </c>
      <c r="F12" s="500">
        <v>98.5</v>
      </c>
      <c r="G12" s="500">
        <v>91.5</v>
      </c>
      <c r="H12" s="500">
        <v>103</v>
      </c>
      <c r="I12" s="501" t="s">
        <v>854</v>
      </c>
      <c r="J12" s="525" t="s">
        <v>892</v>
      </c>
      <c r="K12" s="525">
        <f t="shared" ref="K12" si="2">H12-F12</f>
        <v>4.5</v>
      </c>
      <c r="L12" s="526">
        <f t="shared" ref="L12" si="3">(F12*-0.8)/100</f>
        <v>-0.78800000000000014</v>
      </c>
      <c r="M12" s="504">
        <f>(K12+L12)/F12</f>
        <v>3.7685279187817257E-2</v>
      </c>
      <c r="N12" s="525" t="s">
        <v>556</v>
      </c>
      <c r="O12" s="506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4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855</v>
      </c>
      <c r="J13" s="445" t="s">
        <v>869</v>
      </c>
      <c r="K13" s="445">
        <f t="shared" ref="K13:K14" si="4">H13-F13</f>
        <v>305</v>
      </c>
      <c r="L13" s="521">
        <f t="shared" ref="L13" si="5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4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896</v>
      </c>
      <c r="J14" s="445" t="s">
        <v>905</v>
      </c>
      <c r="K14" s="445">
        <f t="shared" si="4"/>
        <v>24.5</v>
      </c>
      <c r="L14" s="521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4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897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4" customFormat="1" ht="14.25">
      <c r="A16" s="358">
        <v>7</v>
      </c>
      <c r="B16" s="373">
        <v>44264</v>
      </c>
      <c r="C16" s="374"/>
      <c r="D16" s="412" t="s">
        <v>298</v>
      </c>
      <c r="E16" s="378" t="s">
        <v>557</v>
      </c>
      <c r="F16" s="383" t="s">
        <v>939</v>
      </c>
      <c r="G16" s="383">
        <v>134.5</v>
      </c>
      <c r="H16" s="378"/>
      <c r="I16" s="375" t="s">
        <v>940</v>
      </c>
      <c r="J16" s="380" t="s">
        <v>558</v>
      </c>
      <c r="K16" s="380"/>
      <c r="L16" s="388"/>
      <c r="M16" s="351"/>
      <c r="N16" s="361"/>
      <c r="O16" s="357"/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4" customFormat="1" ht="14.25">
      <c r="A17" s="358"/>
      <c r="B17" s="373"/>
      <c r="C17" s="374"/>
      <c r="D17" s="412"/>
      <c r="E17" s="378"/>
      <c r="F17" s="383"/>
      <c r="G17" s="383"/>
      <c r="H17" s="378"/>
      <c r="I17" s="375"/>
      <c r="J17" s="380"/>
      <c r="K17" s="380"/>
      <c r="L17" s="388"/>
      <c r="M17" s="351"/>
      <c r="N17" s="361"/>
      <c r="O17" s="357"/>
      <c r="P17" s="456"/>
      <c r="Q17" s="4"/>
      <c r="R17" s="457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6"/>
      <c r="Q18" s="4"/>
      <c r="R18" s="457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3"/>
      <c r="B19" s="434"/>
      <c r="C19" s="435"/>
      <c r="D19" s="436"/>
      <c r="E19" s="437"/>
      <c r="F19" s="437"/>
      <c r="G19" s="400"/>
      <c r="H19" s="437"/>
      <c r="I19" s="438"/>
      <c r="J19" s="401"/>
      <c r="K19" s="401"/>
      <c r="L19" s="439"/>
      <c r="M19" s="76"/>
      <c r="N19" s="440"/>
      <c r="O19" s="441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3"/>
      <c r="B20" s="434"/>
      <c r="C20" s="435"/>
      <c r="D20" s="436"/>
      <c r="E20" s="437"/>
      <c r="F20" s="437"/>
      <c r="G20" s="400"/>
      <c r="H20" s="437"/>
      <c r="I20" s="438"/>
      <c r="J20" s="401"/>
      <c r="K20" s="401"/>
      <c r="L20" s="439"/>
      <c r="M20" s="76"/>
      <c r="N20" s="440"/>
      <c r="O20" s="441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 t="s">
        <v>242</v>
      </c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820</v>
      </c>
      <c r="M26" s="60" t="s">
        <v>819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474">
        <v>1</v>
      </c>
      <c r="B27" s="470">
        <v>44252</v>
      </c>
      <c r="C27" s="475"/>
      <c r="D27" s="476" t="s">
        <v>75</v>
      </c>
      <c r="E27" s="444" t="s">
        <v>557</v>
      </c>
      <c r="F27" s="444">
        <v>440</v>
      </c>
      <c r="G27" s="477">
        <v>427</v>
      </c>
      <c r="H27" s="477">
        <v>452</v>
      </c>
      <c r="I27" s="444">
        <v>465</v>
      </c>
      <c r="J27" s="445" t="s">
        <v>904</v>
      </c>
      <c r="K27" s="517">
        <f t="shared" ref="K27" si="6">H27-F27</f>
        <v>12</v>
      </c>
      <c r="L27" s="471">
        <f t="shared" ref="L27" si="7">(F27*-0.7)/100</f>
        <v>-3.08</v>
      </c>
      <c r="M27" s="442">
        <f t="shared" ref="M27" si="8">(K27+L27)/F27</f>
        <v>2.0272727272727272E-2</v>
      </c>
      <c r="N27" s="445" t="s">
        <v>556</v>
      </c>
      <c r="O27" s="443">
        <v>44259</v>
      </c>
      <c r="P27" s="4"/>
      <c r="Q27" s="4"/>
      <c r="R27" s="324" t="s">
        <v>792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474">
        <v>2</v>
      </c>
      <c r="B28" s="470">
        <v>44253</v>
      </c>
      <c r="C28" s="475"/>
      <c r="D28" s="476" t="s">
        <v>260</v>
      </c>
      <c r="E28" s="444" t="s">
        <v>557</v>
      </c>
      <c r="F28" s="444">
        <v>3630</v>
      </c>
      <c r="G28" s="477">
        <v>3540</v>
      </c>
      <c r="H28" s="477">
        <v>3745</v>
      </c>
      <c r="I28" s="444" t="s">
        <v>852</v>
      </c>
      <c r="J28" s="445" t="s">
        <v>877</v>
      </c>
      <c r="K28" s="517">
        <f t="shared" ref="K28" si="9">H28-F28</f>
        <v>115</v>
      </c>
      <c r="L28" s="471">
        <f t="shared" ref="L28" si="10">(F28*-0.7)/100</f>
        <v>-25.41</v>
      </c>
      <c r="M28" s="442">
        <f t="shared" ref="M28" si="11">(K28+L28)/F28</f>
        <v>2.4680440771349864E-2</v>
      </c>
      <c r="N28" s="445" t="s">
        <v>556</v>
      </c>
      <c r="O28" s="443">
        <v>44257</v>
      </c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478">
        <v>3</v>
      </c>
      <c r="B29" s="479">
        <v>44253</v>
      </c>
      <c r="C29" s="480"/>
      <c r="D29" s="481" t="s">
        <v>68</v>
      </c>
      <c r="E29" s="462" t="s">
        <v>557</v>
      </c>
      <c r="F29" s="462">
        <v>567</v>
      </c>
      <c r="G29" s="482">
        <v>549</v>
      </c>
      <c r="H29" s="482">
        <v>549</v>
      </c>
      <c r="I29" s="462" t="s">
        <v>851</v>
      </c>
      <c r="J29" s="463" t="s">
        <v>858</v>
      </c>
      <c r="K29" s="519">
        <f t="shared" ref="K29" si="12">H29-F29</f>
        <v>-18</v>
      </c>
      <c r="L29" s="511">
        <f t="shared" ref="L29" si="13">(F29*-0.7)/100</f>
        <v>-3.9689999999999999</v>
      </c>
      <c r="M29" s="483">
        <f t="shared" ref="M29" si="14">(K29+L29)/F29</f>
        <v>-3.874603174603175E-2</v>
      </c>
      <c r="N29" s="463" t="s">
        <v>620</v>
      </c>
      <c r="O29" s="484">
        <v>44256</v>
      </c>
      <c r="P29" s="4"/>
      <c r="Q29" s="4"/>
      <c r="R29" s="32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74">
        <v>4</v>
      </c>
      <c r="B30" s="470">
        <v>44228</v>
      </c>
      <c r="C30" s="475"/>
      <c r="D30" s="476" t="s">
        <v>458</v>
      </c>
      <c r="E30" s="444" t="s">
        <v>557</v>
      </c>
      <c r="F30" s="444">
        <v>1640</v>
      </c>
      <c r="G30" s="477">
        <v>1590</v>
      </c>
      <c r="H30" s="477">
        <v>1687</v>
      </c>
      <c r="I30" s="444" t="s">
        <v>860</v>
      </c>
      <c r="J30" s="445" t="s">
        <v>861</v>
      </c>
      <c r="K30" s="517">
        <f t="shared" ref="K30" si="15">H30-F30</f>
        <v>47</v>
      </c>
      <c r="L30" s="471">
        <f>(F30*-0.07)/100</f>
        <v>-1.1480000000000001</v>
      </c>
      <c r="M30" s="442">
        <f t="shared" ref="M30" si="16">(K30+L30)/F30</f>
        <v>2.7958536585365852E-2</v>
      </c>
      <c r="N30" s="445" t="s">
        <v>556</v>
      </c>
      <c r="O30" s="464">
        <v>44256</v>
      </c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74">
        <v>5</v>
      </c>
      <c r="B31" s="470">
        <v>44228</v>
      </c>
      <c r="C31" s="475"/>
      <c r="D31" s="476" t="s">
        <v>226</v>
      </c>
      <c r="E31" s="444" t="s">
        <v>557</v>
      </c>
      <c r="F31" s="444">
        <v>2722.5</v>
      </c>
      <c r="G31" s="477">
        <v>2640</v>
      </c>
      <c r="H31" s="477">
        <v>2775.5</v>
      </c>
      <c r="I31" s="444">
        <v>2850</v>
      </c>
      <c r="J31" s="445" t="s">
        <v>862</v>
      </c>
      <c r="K31" s="517">
        <f t="shared" ref="K31" si="17">H31-F31</f>
        <v>53</v>
      </c>
      <c r="L31" s="471">
        <f>(F31*-0.07)/100</f>
        <v>-1.9057500000000003</v>
      </c>
      <c r="M31" s="442">
        <f t="shared" ref="M31" si="18">(K31+L31)/F31</f>
        <v>1.8767401285583105E-2</v>
      </c>
      <c r="N31" s="445" t="s">
        <v>556</v>
      </c>
      <c r="O31" s="464">
        <v>44256</v>
      </c>
      <c r="P31" s="4"/>
      <c r="Q31" s="4"/>
      <c r="R31" s="32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8">
        <v>44229</v>
      </c>
      <c r="C32" s="421"/>
      <c r="D32" s="386" t="s">
        <v>294</v>
      </c>
      <c r="E32" s="387" t="s">
        <v>557</v>
      </c>
      <c r="F32" s="387" t="s">
        <v>880</v>
      </c>
      <c r="G32" s="422">
        <v>900</v>
      </c>
      <c r="H32" s="422"/>
      <c r="I32" s="387">
        <v>980</v>
      </c>
      <c r="J32" s="515" t="s">
        <v>558</v>
      </c>
      <c r="K32" s="352"/>
      <c r="L32" s="404"/>
      <c r="M32" s="402"/>
      <c r="N32" s="380"/>
      <c r="O32" s="393"/>
      <c r="P32" s="4"/>
      <c r="Q32" s="4"/>
      <c r="R32" s="32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69" customFormat="1" ht="15" customHeight="1">
      <c r="A33" s="474">
        <v>7</v>
      </c>
      <c r="B33" s="470">
        <v>44230</v>
      </c>
      <c r="C33" s="475"/>
      <c r="D33" s="476" t="s">
        <v>333</v>
      </c>
      <c r="E33" s="444" t="s">
        <v>557</v>
      </c>
      <c r="F33" s="444">
        <v>249.5</v>
      </c>
      <c r="G33" s="477">
        <v>242</v>
      </c>
      <c r="H33" s="477">
        <v>255.5</v>
      </c>
      <c r="I33" s="444">
        <v>270</v>
      </c>
      <c r="J33" s="445" t="s">
        <v>887</v>
      </c>
      <c r="K33" s="517">
        <f t="shared" ref="K33" si="19">H33-F33</f>
        <v>6</v>
      </c>
      <c r="L33" s="471">
        <f>(F33*-0.07)/100</f>
        <v>-0.17465000000000003</v>
      </c>
      <c r="M33" s="442">
        <f t="shared" ref="M33" si="20">(K33+L33)/F33</f>
        <v>2.334809619238477E-2</v>
      </c>
      <c r="N33" s="445" t="s">
        <v>556</v>
      </c>
      <c r="O33" s="464">
        <v>44258</v>
      </c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69" customFormat="1" ht="15" customHeight="1">
      <c r="A34" s="474">
        <v>8</v>
      </c>
      <c r="B34" s="470">
        <v>44230</v>
      </c>
      <c r="C34" s="475"/>
      <c r="D34" s="476" t="s">
        <v>372</v>
      </c>
      <c r="E34" s="444" t="s">
        <v>557</v>
      </c>
      <c r="F34" s="444">
        <v>539.5</v>
      </c>
      <c r="G34" s="477">
        <v>521</v>
      </c>
      <c r="H34" s="477">
        <v>553.5</v>
      </c>
      <c r="I34" s="444">
        <v>570</v>
      </c>
      <c r="J34" s="445" t="s">
        <v>889</v>
      </c>
      <c r="K34" s="517">
        <f t="shared" ref="K34" si="21">H34-F34</f>
        <v>14</v>
      </c>
      <c r="L34" s="471">
        <f>(F34*-0.07)/100</f>
        <v>-0.37764999999999999</v>
      </c>
      <c r="M34" s="442">
        <f t="shared" ref="M34" si="22">(K34+L34)/F34</f>
        <v>2.5249953660797037E-2</v>
      </c>
      <c r="N34" s="445" t="s">
        <v>556</v>
      </c>
      <c r="O34" s="464">
        <v>44258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74">
        <v>9</v>
      </c>
      <c r="B35" s="470">
        <v>44230</v>
      </c>
      <c r="C35" s="475"/>
      <c r="D35" s="476" t="s">
        <v>408</v>
      </c>
      <c r="E35" s="444" t="s">
        <v>557</v>
      </c>
      <c r="F35" s="444">
        <v>102.25</v>
      </c>
      <c r="G35" s="477">
        <v>99</v>
      </c>
      <c r="H35" s="477">
        <v>104.55</v>
      </c>
      <c r="I35" s="444" t="s">
        <v>888</v>
      </c>
      <c r="J35" s="445" t="s">
        <v>890</v>
      </c>
      <c r="K35" s="517">
        <f t="shared" ref="K35" si="23">H35-F35</f>
        <v>2.2999999999999972</v>
      </c>
      <c r="L35" s="471">
        <f>(F35*-0.07)/100</f>
        <v>-7.1575E-2</v>
      </c>
      <c r="M35" s="442">
        <f t="shared" ref="M35" si="24">(K35+L35)/F35</f>
        <v>2.1793887530562318E-2</v>
      </c>
      <c r="N35" s="445" t="s">
        <v>556</v>
      </c>
      <c r="O35" s="464">
        <v>44258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74">
        <v>10</v>
      </c>
      <c r="B36" s="470">
        <v>44259</v>
      </c>
      <c r="C36" s="475"/>
      <c r="D36" s="476" t="s">
        <v>193</v>
      </c>
      <c r="E36" s="444" t="s">
        <v>557</v>
      </c>
      <c r="F36" s="444">
        <v>602</v>
      </c>
      <c r="G36" s="477">
        <v>584</v>
      </c>
      <c r="H36" s="477">
        <v>613.5</v>
      </c>
      <c r="I36" s="444" t="s">
        <v>894</v>
      </c>
      <c r="J36" s="445" t="s">
        <v>895</v>
      </c>
      <c r="K36" s="517">
        <f t="shared" ref="K36:K37" si="25">H36-F36</f>
        <v>11.5</v>
      </c>
      <c r="L36" s="471">
        <f>(F36*-0.07)/100</f>
        <v>-0.4214</v>
      </c>
      <c r="M36" s="442">
        <f t="shared" ref="M36:M37" si="26">(K36+L36)/F36</f>
        <v>1.8402990033222592E-2</v>
      </c>
      <c r="N36" s="445" t="s">
        <v>556</v>
      </c>
      <c r="O36" s="464">
        <v>44259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74">
        <v>11</v>
      </c>
      <c r="B37" s="470">
        <v>44259</v>
      </c>
      <c r="C37" s="475"/>
      <c r="D37" s="476" t="s">
        <v>167</v>
      </c>
      <c r="E37" s="444" t="s">
        <v>557</v>
      </c>
      <c r="F37" s="444">
        <v>2162.5</v>
      </c>
      <c r="G37" s="477">
        <v>2095</v>
      </c>
      <c r="H37" s="477">
        <v>2220</v>
      </c>
      <c r="I37" s="444" t="s">
        <v>900</v>
      </c>
      <c r="J37" s="445" t="s">
        <v>914</v>
      </c>
      <c r="K37" s="517">
        <f t="shared" si="25"/>
        <v>57.5</v>
      </c>
      <c r="L37" s="471">
        <f t="shared" ref="L37" si="27">(F37*-0.7)/100</f>
        <v>-15.137499999999999</v>
      </c>
      <c r="M37" s="442">
        <f t="shared" si="26"/>
        <v>1.9589595375722541E-2</v>
      </c>
      <c r="N37" s="445" t="s">
        <v>556</v>
      </c>
      <c r="O37" s="443">
        <v>44263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478">
        <v>12</v>
      </c>
      <c r="B38" s="479">
        <v>44260</v>
      </c>
      <c r="C38" s="480"/>
      <c r="D38" s="481" t="s">
        <v>333</v>
      </c>
      <c r="E38" s="462" t="s">
        <v>557</v>
      </c>
      <c r="F38" s="462">
        <v>245.5</v>
      </c>
      <c r="G38" s="482">
        <v>238</v>
      </c>
      <c r="H38" s="482">
        <v>238</v>
      </c>
      <c r="I38" s="462">
        <v>260</v>
      </c>
      <c r="J38" s="463" t="s">
        <v>911</v>
      </c>
      <c r="K38" s="532">
        <f t="shared" ref="K38" si="28">H38-F38</f>
        <v>-7.5</v>
      </c>
      <c r="L38" s="511">
        <f>(F38*-0.07)/100</f>
        <v>-0.17185000000000003</v>
      </c>
      <c r="M38" s="483">
        <f t="shared" ref="M38" si="29">(K38+L38)/F38</f>
        <v>-3.1249898167006109E-2</v>
      </c>
      <c r="N38" s="463" t="s">
        <v>620</v>
      </c>
      <c r="O38" s="530">
        <v>44260</v>
      </c>
      <c r="P38" s="4"/>
      <c r="Q38" s="4"/>
      <c r="R38" s="32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478">
        <v>13</v>
      </c>
      <c r="B39" s="479">
        <v>44260</v>
      </c>
      <c r="C39" s="480"/>
      <c r="D39" s="481" t="s">
        <v>45</v>
      </c>
      <c r="E39" s="462" t="s">
        <v>557</v>
      </c>
      <c r="F39" s="462">
        <v>295</v>
      </c>
      <c r="G39" s="482">
        <v>288</v>
      </c>
      <c r="H39" s="482">
        <v>287</v>
      </c>
      <c r="I39" s="462" t="s">
        <v>908</v>
      </c>
      <c r="J39" s="463" t="s">
        <v>910</v>
      </c>
      <c r="K39" s="532">
        <f t="shared" ref="K39" si="30">H39-F39</f>
        <v>-8</v>
      </c>
      <c r="L39" s="511">
        <f>(F39*-0.07)/100</f>
        <v>-0.20650000000000002</v>
      </c>
      <c r="M39" s="483">
        <f t="shared" ref="M39:M40" si="31">(K39+L39)/F39</f>
        <v>-2.7818644067796612E-2</v>
      </c>
      <c r="N39" s="463" t="s">
        <v>620</v>
      </c>
      <c r="O39" s="530">
        <v>44260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74">
        <v>14</v>
      </c>
      <c r="B40" s="470">
        <v>44260</v>
      </c>
      <c r="C40" s="475"/>
      <c r="D40" s="476" t="s">
        <v>169</v>
      </c>
      <c r="E40" s="444" t="s">
        <v>817</v>
      </c>
      <c r="F40" s="444">
        <v>385</v>
      </c>
      <c r="G40" s="477">
        <v>396</v>
      </c>
      <c r="H40" s="477">
        <v>379</v>
      </c>
      <c r="I40" s="444" t="s">
        <v>909</v>
      </c>
      <c r="J40" s="445" t="s">
        <v>887</v>
      </c>
      <c r="K40" s="517">
        <f>F40-H40</f>
        <v>6</v>
      </c>
      <c r="L40" s="471">
        <f>(F40*-0.07)/100</f>
        <v>-0.26950000000000002</v>
      </c>
      <c r="M40" s="442">
        <f t="shared" si="31"/>
        <v>1.4884415584415585E-2</v>
      </c>
      <c r="N40" s="445" t="s">
        <v>556</v>
      </c>
      <c r="O40" s="464">
        <v>44260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394">
        <v>15</v>
      </c>
      <c r="B41" s="418">
        <v>44263</v>
      </c>
      <c r="C41" s="421"/>
      <c r="D41" s="386" t="s">
        <v>108</v>
      </c>
      <c r="E41" s="387" t="s">
        <v>557</v>
      </c>
      <c r="F41" s="387" t="s">
        <v>921</v>
      </c>
      <c r="G41" s="422">
        <v>2470</v>
      </c>
      <c r="H41" s="422"/>
      <c r="I41" s="387" t="s">
        <v>922</v>
      </c>
      <c r="J41" s="515" t="s">
        <v>558</v>
      </c>
      <c r="K41" s="352"/>
      <c r="L41" s="404"/>
      <c r="M41" s="402"/>
      <c r="N41" s="380"/>
      <c r="O41" s="393"/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394">
        <v>16</v>
      </c>
      <c r="B42" s="418">
        <v>44263</v>
      </c>
      <c r="C42" s="421"/>
      <c r="D42" s="386" t="s">
        <v>226</v>
      </c>
      <c r="E42" s="387" t="s">
        <v>557</v>
      </c>
      <c r="F42" s="387" t="s">
        <v>923</v>
      </c>
      <c r="G42" s="422">
        <v>2685</v>
      </c>
      <c r="H42" s="422"/>
      <c r="I42" s="387" t="s">
        <v>924</v>
      </c>
      <c r="J42" s="515" t="s">
        <v>558</v>
      </c>
      <c r="K42" s="352"/>
      <c r="L42" s="404"/>
      <c r="M42" s="402"/>
      <c r="N42" s="380"/>
      <c r="O42" s="393"/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74">
        <v>17</v>
      </c>
      <c r="B43" s="470">
        <v>44263</v>
      </c>
      <c r="C43" s="475"/>
      <c r="D43" s="476" t="s">
        <v>408</v>
      </c>
      <c r="E43" s="444" t="s">
        <v>557</v>
      </c>
      <c r="F43" s="444">
        <v>101.3</v>
      </c>
      <c r="G43" s="477">
        <v>98</v>
      </c>
      <c r="H43" s="477">
        <v>104.5</v>
      </c>
      <c r="I43" s="444" t="s">
        <v>925</v>
      </c>
      <c r="J43" s="445" t="s">
        <v>926</v>
      </c>
      <c r="K43" s="517">
        <f t="shared" ref="K43" si="32">H43-F43</f>
        <v>3.2000000000000028</v>
      </c>
      <c r="L43" s="471">
        <f>(F43*-0.07)/100</f>
        <v>-7.0910000000000001E-2</v>
      </c>
      <c r="M43" s="442">
        <f t="shared" ref="M43" si="33">(K43+L43)/F43</f>
        <v>3.088933859822313E-2</v>
      </c>
      <c r="N43" s="445" t="s">
        <v>556</v>
      </c>
      <c r="O43" s="464">
        <v>44263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74">
        <v>18</v>
      </c>
      <c r="B44" s="470">
        <v>44264</v>
      </c>
      <c r="C44" s="475"/>
      <c r="D44" s="476" t="s">
        <v>408</v>
      </c>
      <c r="E44" s="444" t="s">
        <v>557</v>
      </c>
      <c r="F44" s="444">
        <v>102.3</v>
      </c>
      <c r="G44" s="477">
        <v>98.5</v>
      </c>
      <c r="H44" s="477">
        <v>104.25</v>
      </c>
      <c r="I44" s="444" t="s">
        <v>925</v>
      </c>
      <c r="J44" s="445" t="s">
        <v>937</v>
      </c>
      <c r="K44" s="517">
        <f t="shared" ref="K44" si="34">H44-F44</f>
        <v>1.9500000000000028</v>
      </c>
      <c r="L44" s="471">
        <f>(F44*-0.07)/100</f>
        <v>-7.1610000000000007E-2</v>
      </c>
      <c r="M44" s="442">
        <f t="shared" ref="M44" si="35">(K44+L44)/F44</f>
        <v>1.8361583577712639E-2</v>
      </c>
      <c r="N44" s="445" t="s">
        <v>556</v>
      </c>
      <c r="O44" s="464">
        <v>44264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394">
        <v>19</v>
      </c>
      <c r="B45" s="418">
        <v>44264</v>
      </c>
      <c r="C45" s="421"/>
      <c r="D45" s="386" t="s">
        <v>408</v>
      </c>
      <c r="E45" s="387" t="s">
        <v>557</v>
      </c>
      <c r="F45" s="387" t="s">
        <v>938</v>
      </c>
      <c r="G45" s="422">
        <v>98.5</v>
      </c>
      <c r="H45" s="422"/>
      <c r="I45" s="387" t="s">
        <v>925</v>
      </c>
      <c r="J45" s="515" t="s">
        <v>558</v>
      </c>
      <c r="K45" s="352"/>
      <c r="L45" s="404"/>
      <c r="M45" s="402"/>
      <c r="N45" s="380"/>
      <c r="O45" s="393"/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74">
        <v>20</v>
      </c>
      <c r="B46" s="470">
        <v>44265</v>
      </c>
      <c r="C46" s="475"/>
      <c r="D46" s="476" t="s">
        <v>152</v>
      </c>
      <c r="E46" s="444" t="s">
        <v>817</v>
      </c>
      <c r="F46" s="444">
        <v>132.75</v>
      </c>
      <c r="G46" s="477">
        <v>137</v>
      </c>
      <c r="H46" s="477">
        <v>130.25</v>
      </c>
      <c r="I46" s="444">
        <v>125</v>
      </c>
      <c r="J46" s="445" t="s">
        <v>887</v>
      </c>
      <c r="K46" s="517">
        <f>F46-H46</f>
        <v>2.5</v>
      </c>
      <c r="L46" s="471">
        <f>(F46*-0.07)/100</f>
        <v>-9.2925000000000008E-2</v>
      </c>
      <c r="M46" s="442">
        <f t="shared" ref="M46" si="36">(K46+L46)/F46</f>
        <v>1.8132391713747645E-2</v>
      </c>
      <c r="N46" s="445" t="s">
        <v>556</v>
      </c>
      <c r="O46" s="464">
        <v>44265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394">
        <v>21</v>
      </c>
      <c r="B47" s="418">
        <v>44265</v>
      </c>
      <c r="C47" s="421"/>
      <c r="D47" s="386" t="s">
        <v>971</v>
      </c>
      <c r="E47" s="387" t="s">
        <v>817</v>
      </c>
      <c r="F47" s="387" t="s">
        <v>972</v>
      </c>
      <c r="G47" s="422">
        <v>398</v>
      </c>
      <c r="H47" s="422"/>
      <c r="I47" s="387" t="s">
        <v>909</v>
      </c>
      <c r="J47" s="515" t="s">
        <v>558</v>
      </c>
      <c r="K47" s="352"/>
      <c r="L47" s="404"/>
      <c r="M47" s="402"/>
      <c r="N47" s="380"/>
      <c r="O47" s="393"/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394"/>
      <c r="B48" s="418"/>
      <c r="C48" s="421"/>
      <c r="D48" s="386"/>
      <c r="E48" s="387"/>
      <c r="F48" s="387"/>
      <c r="G48" s="422"/>
      <c r="H48" s="422"/>
      <c r="I48" s="387"/>
      <c r="J48" s="515"/>
      <c r="K48" s="352"/>
      <c r="L48" s="404"/>
      <c r="M48" s="402"/>
      <c r="N48" s="380"/>
      <c r="O48" s="393"/>
      <c r="P48" s="4"/>
      <c r="Q48" s="4"/>
      <c r="R48" s="32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394"/>
      <c r="B49" s="418"/>
      <c r="C49" s="421"/>
      <c r="D49" s="386"/>
      <c r="E49" s="387"/>
      <c r="F49" s="387"/>
      <c r="G49" s="422"/>
      <c r="H49" s="422"/>
      <c r="I49" s="387"/>
      <c r="J49" s="352"/>
      <c r="K49" s="352"/>
      <c r="L49" s="404"/>
      <c r="M49" s="402"/>
      <c r="N49" s="380"/>
      <c r="O49" s="393"/>
      <c r="P49" s="4"/>
      <c r="Q49" s="4"/>
      <c r="R49" s="32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ht="44.25" customHeight="1">
      <c r="A50" s="20" t="s">
        <v>560</v>
      </c>
      <c r="B50" s="36"/>
      <c r="C50" s="36"/>
      <c r="D50" s="37"/>
      <c r="E50" s="33"/>
      <c r="F50" s="33"/>
      <c r="G50" s="32"/>
      <c r="H50" s="32" t="s">
        <v>822</v>
      </c>
      <c r="I50" s="33"/>
      <c r="J50" s="14"/>
      <c r="K50" s="76"/>
      <c r="L50" s="77"/>
      <c r="M50" s="76"/>
      <c r="N50" s="78"/>
      <c r="O50" s="76"/>
      <c r="P50" s="4"/>
      <c r="Q50" s="410"/>
      <c r="R50" s="423"/>
      <c r="S50" s="410"/>
      <c r="T50" s="410"/>
      <c r="U50" s="410"/>
      <c r="V50" s="410"/>
      <c r="W50" s="410"/>
      <c r="X50" s="410"/>
      <c r="Y50" s="410"/>
      <c r="Z50" s="37"/>
      <c r="AA50" s="37"/>
      <c r="AB50" s="37"/>
    </row>
    <row r="51" spans="1:34" s="3" customFormat="1">
      <c r="A51" s="26" t="s">
        <v>561</v>
      </c>
      <c r="B51" s="20"/>
      <c r="C51" s="20"/>
      <c r="D51" s="20"/>
      <c r="E51" s="2"/>
      <c r="F51" s="27" t="s">
        <v>562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6" customFormat="1" ht="14.25" customHeight="1">
      <c r="A52" s="26"/>
      <c r="B52" s="20"/>
      <c r="C52" s="20"/>
      <c r="D52" s="20"/>
      <c r="E52" s="29"/>
      <c r="F52" s="27" t="s">
        <v>564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S52" s="3"/>
      <c r="Y52" s="3"/>
      <c r="Z52" s="3"/>
    </row>
    <row r="53" spans="1:34" s="6" customFormat="1" ht="14.25" customHeight="1">
      <c r="A53" s="20"/>
      <c r="B53" s="20"/>
      <c r="C53" s="20"/>
      <c r="D53" s="20"/>
      <c r="E53" s="29"/>
      <c r="F53" s="14"/>
      <c r="G53" s="14"/>
      <c r="H53" s="28"/>
      <c r="I53" s="33"/>
      <c r="J53" s="68"/>
      <c r="K53" s="65"/>
      <c r="L53" s="66"/>
      <c r="M53" s="14"/>
      <c r="N53" s="69"/>
      <c r="O53" s="54"/>
      <c r="P53" s="5"/>
      <c r="Q53" s="1"/>
      <c r="R53" s="9"/>
      <c r="S53" s="3"/>
      <c r="Y53" s="3"/>
      <c r="Z53" s="3"/>
    </row>
    <row r="54" spans="1:34" s="6" customFormat="1" ht="15">
      <c r="A54" s="40" t="s">
        <v>571</v>
      </c>
      <c r="B54" s="40"/>
      <c r="C54" s="40"/>
      <c r="D54" s="40"/>
      <c r="E54" s="29"/>
      <c r="F54" s="14"/>
      <c r="G54" s="9"/>
      <c r="H54" s="14"/>
      <c r="I54" s="9"/>
      <c r="J54" s="85"/>
      <c r="K54" s="9"/>
      <c r="L54" s="9"/>
      <c r="M54" s="9"/>
      <c r="N54" s="9"/>
      <c r="O54" s="86"/>
      <c r="P54"/>
      <c r="Q54" s="1"/>
      <c r="R54" s="9"/>
      <c r="S54" s="3"/>
      <c r="Y54" s="3"/>
      <c r="Z54" s="3"/>
    </row>
    <row r="55" spans="1:34" s="6" customFormat="1" ht="38.25">
      <c r="A55" s="18" t="s">
        <v>16</v>
      </c>
      <c r="B55" s="18" t="s">
        <v>534</v>
      </c>
      <c r="C55" s="18"/>
      <c r="D55" s="19" t="s">
        <v>545</v>
      </c>
      <c r="E55" s="18" t="s">
        <v>546</v>
      </c>
      <c r="F55" s="18" t="s">
        <v>547</v>
      </c>
      <c r="G55" s="18" t="s">
        <v>566</v>
      </c>
      <c r="H55" s="18" t="s">
        <v>549</v>
      </c>
      <c r="I55" s="18" t="s">
        <v>550</v>
      </c>
      <c r="J55" s="17" t="s">
        <v>551</v>
      </c>
      <c r="K55" s="74" t="s">
        <v>572</v>
      </c>
      <c r="L55" s="60" t="s">
        <v>820</v>
      </c>
      <c r="M55" s="74" t="s">
        <v>568</v>
      </c>
      <c r="N55" s="18" t="s">
        <v>569</v>
      </c>
      <c r="O55" s="17" t="s">
        <v>554</v>
      </c>
      <c r="P55" s="87" t="s">
        <v>555</v>
      </c>
      <c r="Q55" s="1"/>
      <c r="R55" s="14"/>
      <c r="S55" s="3"/>
      <c r="Y55" s="3"/>
      <c r="Z55" s="3"/>
    </row>
    <row r="56" spans="1:34" s="369" customFormat="1" ht="13.9" customHeight="1">
      <c r="A56" s="518">
        <v>1</v>
      </c>
      <c r="B56" s="479">
        <v>44252</v>
      </c>
      <c r="C56" s="491"/>
      <c r="D56" s="461" t="s">
        <v>850</v>
      </c>
      <c r="E56" s="492" t="s">
        <v>557</v>
      </c>
      <c r="F56" s="462">
        <v>4530</v>
      </c>
      <c r="G56" s="462">
        <v>4425</v>
      </c>
      <c r="H56" s="462">
        <v>4430</v>
      </c>
      <c r="I56" s="463">
        <v>4730</v>
      </c>
      <c r="J56" s="463" t="s">
        <v>871</v>
      </c>
      <c r="K56" s="519">
        <f t="shared" ref="K56" si="37">H56-F56</f>
        <v>-100</v>
      </c>
      <c r="L56" s="511">
        <f t="shared" ref="L56" si="38">(H56*N56)*0.035%</f>
        <v>193.81250000000003</v>
      </c>
      <c r="M56" s="512">
        <f t="shared" ref="M56" si="39">(K56*N56)-L56</f>
        <v>-12693.8125</v>
      </c>
      <c r="N56" s="463">
        <v>125</v>
      </c>
      <c r="O56" s="513" t="s">
        <v>620</v>
      </c>
      <c r="P56" s="484">
        <v>44256</v>
      </c>
      <c r="Q56" s="363"/>
      <c r="R56" s="324" t="s">
        <v>792</v>
      </c>
      <c r="S56" s="37"/>
      <c r="Y56" s="37"/>
      <c r="Z56" s="37"/>
    </row>
    <row r="57" spans="1:34" s="369" customFormat="1" ht="13.9" customHeight="1">
      <c r="A57" s="516">
        <v>2</v>
      </c>
      <c r="B57" s="470">
        <v>44253</v>
      </c>
      <c r="C57" s="448"/>
      <c r="D57" s="446" t="s">
        <v>853</v>
      </c>
      <c r="E57" s="447" t="s">
        <v>557</v>
      </c>
      <c r="F57" s="444">
        <v>1313</v>
      </c>
      <c r="G57" s="444">
        <v>1287</v>
      </c>
      <c r="H57" s="444">
        <v>1342</v>
      </c>
      <c r="I57" s="445">
        <v>1360</v>
      </c>
      <c r="J57" s="445" t="s">
        <v>857</v>
      </c>
      <c r="K57" s="517">
        <f t="shared" ref="K57" si="40">H57-F57</f>
        <v>29</v>
      </c>
      <c r="L57" s="471">
        <f t="shared" ref="L57:L58" si="41">(H57*N57)*0.035%</f>
        <v>258.33500000000004</v>
      </c>
      <c r="M57" s="472">
        <f t="shared" ref="M57" si="42">(K57*N57)-L57</f>
        <v>15691.665000000001</v>
      </c>
      <c r="N57" s="445">
        <v>550</v>
      </c>
      <c r="O57" s="473" t="s">
        <v>556</v>
      </c>
      <c r="P57" s="443">
        <v>44256</v>
      </c>
      <c r="Q57" s="363"/>
      <c r="R57" s="324" t="s">
        <v>792</v>
      </c>
      <c r="S57" s="37"/>
      <c r="Y57" s="37"/>
      <c r="Z57" s="37"/>
    </row>
    <row r="58" spans="1:34" s="369" customFormat="1" ht="13.9" customHeight="1">
      <c r="A58" s="563">
        <v>3</v>
      </c>
      <c r="B58" s="565">
        <v>44256</v>
      </c>
      <c r="C58" s="491"/>
      <c r="D58" s="461" t="s">
        <v>848</v>
      </c>
      <c r="E58" s="492" t="s">
        <v>817</v>
      </c>
      <c r="F58" s="462">
        <v>14705</v>
      </c>
      <c r="G58" s="462">
        <v>14900</v>
      </c>
      <c r="H58" s="462">
        <v>14900</v>
      </c>
      <c r="I58" s="463">
        <v>14500</v>
      </c>
      <c r="J58" s="567" t="s">
        <v>873</v>
      </c>
      <c r="K58" s="511">
        <f>F58-G58</f>
        <v>-195</v>
      </c>
      <c r="L58" s="511">
        <f t="shared" si="41"/>
        <v>391.12500000000006</v>
      </c>
      <c r="M58" s="567">
        <v>-8741</v>
      </c>
      <c r="N58" s="567">
        <v>75</v>
      </c>
      <c r="O58" s="569" t="s">
        <v>620</v>
      </c>
      <c r="P58" s="561">
        <v>44257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64"/>
      <c r="B59" s="566"/>
      <c r="C59" s="491"/>
      <c r="D59" s="461" t="s">
        <v>847</v>
      </c>
      <c r="E59" s="492" t="s">
        <v>817</v>
      </c>
      <c r="F59" s="462">
        <v>112.5</v>
      </c>
      <c r="G59" s="462"/>
      <c r="H59" s="462">
        <v>27.5</v>
      </c>
      <c r="I59" s="463"/>
      <c r="J59" s="568"/>
      <c r="K59" s="527">
        <f>F59-H59</f>
        <v>85</v>
      </c>
      <c r="L59" s="511">
        <v>100</v>
      </c>
      <c r="M59" s="568"/>
      <c r="N59" s="568"/>
      <c r="O59" s="570"/>
      <c r="P59" s="562"/>
      <c r="Q59" s="363"/>
      <c r="R59" s="324" t="s">
        <v>559</v>
      </c>
      <c r="S59" s="37"/>
      <c r="Y59" s="37"/>
      <c r="Z59" s="37"/>
    </row>
    <row r="60" spans="1:34" s="369" customFormat="1" ht="13.9" customHeight="1">
      <c r="A60" s="516">
        <v>4</v>
      </c>
      <c r="B60" s="470">
        <v>44256</v>
      </c>
      <c r="C60" s="448"/>
      <c r="D60" s="446" t="s">
        <v>859</v>
      </c>
      <c r="E60" s="447" t="s">
        <v>817</v>
      </c>
      <c r="F60" s="444">
        <v>736</v>
      </c>
      <c r="G60" s="444">
        <v>746</v>
      </c>
      <c r="H60" s="444">
        <v>729</v>
      </c>
      <c r="I60" s="445">
        <v>715</v>
      </c>
      <c r="J60" s="445" t="s">
        <v>849</v>
      </c>
      <c r="K60" s="517">
        <f>F60-H60</f>
        <v>7</v>
      </c>
      <c r="L60" s="471">
        <f t="shared" ref="L60:L62" si="43">(H60*N60)*0.035%</f>
        <v>306.18000000000006</v>
      </c>
      <c r="M60" s="472">
        <f t="shared" ref="M60:M62" si="44">(K60*N60)-L60</f>
        <v>8093.82</v>
      </c>
      <c r="N60" s="445">
        <v>1200</v>
      </c>
      <c r="O60" s="473" t="s">
        <v>556</v>
      </c>
      <c r="P60" s="464">
        <v>44256</v>
      </c>
      <c r="Q60" s="363"/>
      <c r="R60" s="324" t="s">
        <v>559</v>
      </c>
      <c r="S60" s="37"/>
      <c r="Y60" s="37"/>
      <c r="Z60" s="37"/>
    </row>
    <row r="61" spans="1:34" s="369" customFormat="1" ht="13.9" customHeight="1">
      <c r="A61" s="516">
        <v>5</v>
      </c>
      <c r="B61" s="470">
        <v>44256</v>
      </c>
      <c r="C61" s="448"/>
      <c r="D61" s="446" t="s">
        <v>866</v>
      </c>
      <c r="E61" s="447" t="s">
        <v>557</v>
      </c>
      <c r="F61" s="444">
        <v>1576.5</v>
      </c>
      <c r="G61" s="444">
        <v>1559</v>
      </c>
      <c r="H61" s="444">
        <v>1589</v>
      </c>
      <c r="I61" s="445">
        <v>1610</v>
      </c>
      <c r="J61" s="445" t="s">
        <v>867</v>
      </c>
      <c r="K61" s="517">
        <f t="shared" ref="K61:K62" si="45">H61-F61</f>
        <v>12.5</v>
      </c>
      <c r="L61" s="471">
        <f t="shared" si="43"/>
        <v>389.30500000000006</v>
      </c>
      <c r="M61" s="472">
        <f t="shared" si="44"/>
        <v>8360.6949999999997</v>
      </c>
      <c r="N61" s="445">
        <v>700</v>
      </c>
      <c r="O61" s="473" t="s">
        <v>556</v>
      </c>
      <c r="P61" s="464">
        <v>44256</v>
      </c>
      <c r="Q61" s="363"/>
      <c r="R61" s="324" t="s">
        <v>792</v>
      </c>
      <c r="S61" s="37"/>
      <c r="Y61" s="37"/>
      <c r="Z61" s="37"/>
    </row>
    <row r="62" spans="1:34" s="369" customFormat="1" ht="13.9" customHeight="1">
      <c r="A62" s="516">
        <v>6</v>
      </c>
      <c r="B62" s="470">
        <v>44256</v>
      </c>
      <c r="C62" s="448"/>
      <c r="D62" s="446" t="s">
        <v>868</v>
      </c>
      <c r="E62" s="447" t="s">
        <v>557</v>
      </c>
      <c r="F62" s="444">
        <v>2190</v>
      </c>
      <c r="G62" s="444">
        <v>2140</v>
      </c>
      <c r="H62" s="444">
        <v>2224</v>
      </c>
      <c r="I62" s="445">
        <v>2290</v>
      </c>
      <c r="J62" s="445" t="s">
        <v>570</v>
      </c>
      <c r="K62" s="517">
        <f t="shared" si="45"/>
        <v>34</v>
      </c>
      <c r="L62" s="471">
        <f t="shared" si="43"/>
        <v>194.60000000000002</v>
      </c>
      <c r="M62" s="472">
        <f t="shared" si="44"/>
        <v>8305.4</v>
      </c>
      <c r="N62" s="445">
        <v>250</v>
      </c>
      <c r="O62" s="473" t="s">
        <v>556</v>
      </c>
      <c r="P62" s="443">
        <v>44257</v>
      </c>
      <c r="Q62" s="363"/>
      <c r="R62" s="324" t="s">
        <v>792</v>
      </c>
      <c r="S62" s="37"/>
      <c r="Y62" s="37"/>
      <c r="Z62" s="37"/>
    </row>
    <row r="63" spans="1:34" s="369" customFormat="1" ht="13.9" customHeight="1">
      <c r="A63" s="516">
        <v>7</v>
      </c>
      <c r="B63" s="470">
        <v>44257</v>
      </c>
      <c r="C63" s="448"/>
      <c r="D63" s="446" t="s">
        <v>874</v>
      </c>
      <c r="E63" s="447" t="s">
        <v>557</v>
      </c>
      <c r="F63" s="444">
        <v>577.5</v>
      </c>
      <c r="G63" s="444">
        <v>570</v>
      </c>
      <c r="H63" s="444">
        <v>585.5</v>
      </c>
      <c r="I63" s="445">
        <v>598</v>
      </c>
      <c r="J63" s="445" t="s">
        <v>875</v>
      </c>
      <c r="K63" s="517">
        <f t="shared" ref="K63" si="46">H63-F63</f>
        <v>8</v>
      </c>
      <c r="L63" s="471">
        <f t="shared" ref="L63" si="47">(H63*N63)*0.035%</f>
        <v>320.29777500000006</v>
      </c>
      <c r="M63" s="472">
        <f t="shared" ref="M63" si="48">(K63*N63)-L63</f>
        <v>12183.702224999999</v>
      </c>
      <c r="N63" s="445">
        <v>1563</v>
      </c>
      <c r="O63" s="473" t="s">
        <v>556</v>
      </c>
      <c r="P63" s="464">
        <v>44257</v>
      </c>
      <c r="Q63" s="363"/>
      <c r="R63" s="324" t="s">
        <v>792</v>
      </c>
      <c r="S63" s="37"/>
      <c r="Y63" s="37"/>
      <c r="Z63" s="37"/>
    </row>
    <row r="64" spans="1:34" s="369" customFormat="1" ht="13.9" customHeight="1">
      <c r="A64" s="516">
        <v>8</v>
      </c>
      <c r="B64" s="470">
        <v>44257</v>
      </c>
      <c r="C64" s="448"/>
      <c r="D64" s="446" t="s">
        <v>878</v>
      </c>
      <c r="E64" s="447" t="s">
        <v>557</v>
      </c>
      <c r="F64" s="444">
        <v>1918</v>
      </c>
      <c r="G64" s="444">
        <v>1892</v>
      </c>
      <c r="H64" s="444">
        <v>1935.5</v>
      </c>
      <c r="I64" s="445">
        <v>1960</v>
      </c>
      <c r="J64" s="445" t="s">
        <v>879</v>
      </c>
      <c r="K64" s="517">
        <f t="shared" ref="K64" si="49">H64-F64</f>
        <v>17.5</v>
      </c>
      <c r="L64" s="471">
        <f t="shared" ref="L64" si="50">(H64*N64)*0.035%</f>
        <v>372.58375000000007</v>
      </c>
      <c r="M64" s="472">
        <f t="shared" ref="M64" si="51">(K64*N64)-L64</f>
        <v>9252.4162500000002</v>
      </c>
      <c r="N64" s="445">
        <v>550</v>
      </c>
      <c r="O64" s="473" t="s">
        <v>556</v>
      </c>
      <c r="P64" s="464">
        <v>44257</v>
      </c>
      <c r="Q64" s="363"/>
      <c r="R64" s="324" t="s">
        <v>792</v>
      </c>
      <c r="S64" s="37"/>
      <c r="Y64" s="37"/>
      <c r="Z64" s="37"/>
    </row>
    <row r="65" spans="1:26" s="369" customFormat="1" ht="13.9" customHeight="1">
      <c r="A65" s="528">
        <v>9</v>
      </c>
      <c r="B65" s="479">
        <v>44258</v>
      </c>
      <c r="C65" s="491"/>
      <c r="D65" s="461" t="s">
        <v>848</v>
      </c>
      <c r="E65" s="492" t="s">
        <v>817</v>
      </c>
      <c r="F65" s="462">
        <v>15075</v>
      </c>
      <c r="G65" s="462">
        <v>15180</v>
      </c>
      <c r="H65" s="462">
        <v>15180</v>
      </c>
      <c r="I65" s="463">
        <v>14850</v>
      </c>
      <c r="J65" s="463" t="s">
        <v>885</v>
      </c>
      <c r="K65" s="529">
        <f>F65-H65</f>
        <v>-105</v>
      </c>
      <c r="L65" s="511">
        <f t="shared" ref="L65" si="52">(H65*N65)*0.035%</f>
        <v>398.47500000000008</v>
      </c>
      <c r="M65" s="512">
        <f t="shared" ref="M65" si="53">(K65*N65)-L65</f>
        <v>-8273.4750000000004</v>
      </c>
      <c r="N65" s="463">
        <v>75</v>
      </c>
      <c r="O65" s="513" t="s">
        <v>620</v>
      </c>
      <c r="P65" s="530">
        <v>44258</v>
      </c>
      <c r="Q65" s="363"/>
      <c r="R65" s="324" t="s">
        <v>559</v>
      </c>
      <c r="S65" s="37"/>
      <c r="Y65" s="37"/>
      <c r="Z65" s="37"/>
    </row>
    <row r="66" spans="1:26" s="369" customFormat="1" ht="13.9" customHeight="1">
      <c r="A66" s="528">
        <v>10</v>
      </c>
      <c r="B66" s="479">
        <v>44258</v>
      </c>
      <c r="C66" s="491"/>
      <c r="D66" s="461" t="s">
        <v>859</v>
      </c>
      <c r="E66" s="492" t="s">
        <v>817</v>
      </c>
      <c r="F66" s="462">
        <v>744</v>
      </c>
      <c r="G66" s="462">
        <v>755</v>
      </c>
      <c r="H66" s="462">
        <v>754</v>
      </c>
      <c r="I66" s="463">
        <v>725</v>
      </c>
      <c r="J66" s="463" t="s">
        <v>886</v>
      </c>
      <c r="K66" s="529">
        <f>F66-H66</f>
        <v>-10</v>
      </c>
      <c r="L66" s="511">
        <f t="shared" ref="L66" si="54">(H66*N66)*0.035%</f>
        <v>316.68000000000006</v>
      </c>
      <c r="M66" s="512">
        <f t="shared" ref="M66" si="55">(K66*N66)-L66</f>
        <v>-12316.68</v>
      </c>
      <c r="N66" s="463">
        <v>1200</v>
      </c>
      <c r="O66" s="513" t="s">
        <v>620</v>
      </c>
      <c r="P66" s="530">
        <v>44258</v>
      </c>
      <c r="Q66" s="363"/>
      <c r="R66" s="324" t="s">
        <v>559</v>
      </c>
      <c r="S66" s="37"/>
      <c r="Y66" s="37"/>
      <c r="Z66" s="37"/>
    </row>
    <row r="67" spans="1:26" s="369" customFormat="1" ht="13.9" customHeight="1">
      <c r="A67" s="531">
        <v>11</v>
      </c>
      <c r="B67" s="479">
        <v>44260</v>
      </c>
      <c r="C67" s="491"/>
      <c r="D67" s="461" t="s">
        <v>906</v>
      </c>
      <c r="E67" s="492" t="s">
        <v>817</v>
      </c>
      <c r="F67" s="462">
        <v>7175</v>
      </c>
      <c r="G67" s="462">
        <v>7280</v>
      </c>
      <c r="H67" s="462">
        <v>7280</v>
      </c>
      <c r="I67" s="463">
        <v>6950</v>
      </c>
      <c r="J67" s="463" t="s">
        <v>885</v>
      </c>
      <c r="K67" s="532">
        <f>F67-H67</f>
        <v>-105</v>
      </c>
      <c r="L67" s="511">
        <f t="shared" ref="L67:L68" si="56">(H67*N67)*0.035%</f>
        <v>254.80000000000004</v>
      </c>
      <c r="M67" s="512">
        <f t="shared" ref="M67:M68" si="57">(K67*N67)-L67</f>
        <v>-10754.8</v>
      </c>
      <c r="N67" s="463">
        <v>100</v>
      </c>
      <c r="O67" s="513" t="s">
        <v>620</v>
      </c>
      <c r="P67" s="530">
        <v>44260</v>
      </c>
      <c r="Q67" s="363"/>
      <c r="R67" s="324" t="s">
        <v>559</v>
      </c>
      <c r="S67" s="37"/>
      <c r="Y67" s="37"/>
      <c r="Z67" s="37"/>
    </row>
    <row r="68" spans="1:26" s="369" customFormat="1" ht="13.9" customHeight="1">
      <c r="A68" s="516">
        <v>12</v>
      </c>
      <c r="B68" s="470">
        <v>44263</v>
      </c>
      <c r="C68" s="448"/>
      <c r="D68" s="446" t="s">
        <v>866</v>
      </c>
      <c r="E68" s="447" t="s">
        <v>557</v>
      </c>
      <c r="F68" s="444">
        <v>1635</v>
      </c>
      <c r="G68" s="444">
        <v>1617</v>
      </c>
      <c r="H68" s="444">
        <v>1648</v>
      </c>
      <c r="I68" s="445">
        <v>1665</v>
      </c>
      <c r="J68" s="445" t="s">
        <v>902</v>
      </c>
      <c r="K68" s="517">
        <f t="shared" ref="K68" si="58">H68-F68</f>
        <v>13</v>
      </c>
      <c r="L68" s="471">
        <f t="shared" si="56"/>
        <v>403.76000000000005</v>
      </c>
      <c r="M68" s="472">
        <f t="shared" si="57"/>
        <v>8696.24</v>
      </c>
      <c r="N68" s="445">
        <v>700</v>
      </c>
      <c r="O68" s="473" t="s">
        <v>556</v>
      </c>
      <c r="P68" s="464">
        <v>44263</v>
      </c>
      <c r="Q68" s="363"/>
      <c r="R68" s="324" t="s">
        <v>792</v>
      </c>
      <c r="S68" s="37"/>
      <c r="Y68" s="37"/>
      <c r="Z68" s="37"/>
    </row>
    <row r="69" spans="1:26" s="369" customFormat="1" ht="13.9" customHeight="1">
      <c r="A69" s="516">
        <v>13</v>
      </c>
      <c r="B69" s="470">
        <v>44263</v>
      </c>
      <c r="C69" s="448"/>
      <c r="D69" s="446" t="s">
        <v>878</v>
      </c>
      <c r="E69" s="447" t="s">
        <v>557</v>
      </c>
      <c r="F69" s="444">
        <v>1905</v>
      </c>
      <c r="G69" s="444">
        <v>1883</v>
      </c>
      <c r="H69" s="444">
        <v>1926.5</v>
      </c>
      <c r="I69" s="445">
        <v>1950</v>
      </c>
      <c r="J69" s="445" t="s">
        <v>928</v>
      </c>
      <c r="K69" s="517">
        <f t="shared" ref="K69" si="59">H69-F69</f>
        <v>21.5</v>
      </c>
      <c r="L69" s="471">
        <f t="shared" ref="L69" si="60">(H69*N69)*0.035%</f>
        <v>370.85125000000005</v>
      </c>
      <c r="M69" s="472">
        <f t="shared" ref="M69" si="61">(K69*N69)-L69</f>
        <v>11454.14875</v>
      </c>
      <c r="N69" s="445">
        <v>550</v>
      </c>
      <c r="O69" s="473" t="s">
        <v>556</v>
      </c>
      <c r="P69" s="464">
        <v>44263</v>
      </c>
      <c r="Q69" s="363"/>
      <c r="R69" s="324" t="s">
        <v>792</v>
      </c>
      <c r="S69" s="37"/>
      <c r="Y69" s="37"/>
      <c r="Z69" s="37"/>
    </row>
    <row r="70" spans="1:26" s="369" customFormat="1" ht="13.9" customHeight="1">
      <c r="A70" s="516">
        <v>14</v>
      </c>
      <c r="B70" s="470">
        <v>44263</v>
      </c>
      <c r="C70" s="448"/>
      <c r="D70" s="446" t="s">
        <v>915</v>
      </c>
      <c r="E70" s="447" t="s">
        <v>557</v>
      </c>
      <c r="F70" s="444">
        <v>348.5</v>
      </c>
      <c r="G70" s="444">
        <v>340</v>
      </c>
      <c r="H70" s="444">
        <v>353.5</v>
      </c>
      <c r="I70" s="445">
        <v>365</v>
      </c>
      <c r="J70" s="445" t="s">
        <v>927</v>
      </c>
      <c r="K70" s="517">
        <f t="shared" ref="K70:K71" si="62">H70-F70</f>
        <v>5</v>
      </c>
      <c r="L70" s="471">
        <f t="shared" ref="L70:L71" si="63">(H70*N70)*0.035%</f>
        <v>191.77375000000004</v>
      </c>
      <c r="M70" s="472">
        <f t="shared" ref="M70:M71" si="64">(K70*N70)-L70</f>
        <v>7558.2262499999997</v>
      </c>
      <c r="N70" s="445">
        <v>1550</v>
      </c>
      <c r="O70" s="473" t="s">
        <v>556</v>
      </c>
      <c r="P70" s="464">
        <v>44263</v>
      </c>
      <c r="Q70" s="363"/>
      <c r="R70" s="324" t="s">
        <v>559</v>
      </c>
      <c r="S70" s="37"/>
      <c r="Y70" s="37"/>
      <c r="Z70" s="37"/>
    </row>
    <row r="71" spans="1:26" s="369" customFormat="1" ht="13.9" customHeight="1">
      <c r="A71" s="535">
        <v>15</v>
      </c>
      <c r="B71" s="479">
        <v>44263</v>
      </c>
      <c r="C71" s="491"/>
      <c r="D71" s="461" t="s">
        <v>916</v>
      </c>
      <c r="E71" s="492" t="s">
        <v>557</v>
      </c>
      <c r="F71" s="462">
        <v>910</v>
      </c>
      <c r="G71" s="462">
        <v>898</v>
      </c>
      <c r="H71" s="462">
        <v>898</v>
      </c>
      <c r="I71" s="463">
        <v>930</v>
      </c>
      <c r="J71" s="463" t="s">
        <v>936</v>
      </c>
      <c r="K71" s="536">
        <f t="shared" si="62"/>
        <v>-12</v>
      </c>
      <c r="L71" s="511">
        <f t="shared" si="63"/>
        <v>314.30000000000007</v>
      </c>
      <c r="M71" s="512">
        <f t="shared" si="64"/>
        <v>-12314.3</v>
      </c>
      <c r="N71" s="463">
        <v>1000</v>
      </c>
      <c r="O71" s="513" t="s">
        <v>620</v>
      </c>
      <c r="P71" s="484">
        <v>44264</v>
      </c>
      <c r="Q71" s="363"/>
      <c r="R71" s="324" t="s">
        <v>792</v>
      </c>
      <c r="S71" s="37"/>
      <c r="Y71" s="37"/>
      <c r="Z71" s="37"/>
    </row>
    <row r="72" spans="1:26" s="369" customFormat="1" ht="13.9" customHeight="1">
      <c r="A72" s="535">
        <v>16</v>
      </c>
      <c r="B72" s="479">
        <v>44264</v>
      </c>
      <c r="C72" s="491"/>
      <c r="D72" s="461" t="s">
        <v>915</v>
      </c>
      <c r="E72" s="492" t="s">
        <v>557</v>
      </c>
      <c r="F72" s="462">
        <v>347.5</v>
      </c>
      <c r="G72" s="462">
        <v>339.5</v>
      </c>
      <c r="H72" s="462">
        <v>339.5</v>
      </c>
      <c r="I72" s="463">
        <v>365</v>
      </c>
      <c r="J72" s="463" t="s">
        <v>910</v>
      </c>
      <c r="K72" s="536">
        <f t="shared" ref="K72:K73" si="65">H72-F72</f>
        <v>-8</v>
      </c>
      <c r="L72" s="511">
        <f t="shared" ref="L72:L73" si="66">(H72*N72)*0.035%</f>
        <v>184.17875000000004</v>
      </c>
      <c r="M72" s="512">
        <f t="shared" ref="M72:M73" si="67">(K72*N72)-L72</f>
        <v>-12584.178749999999</v>
      </c>
      <c r="N72" s="463">
        <v>1550</v>
      </c>
      <c r="O72" s="513" t="s">
        <v>620</v>
      </c>
      <c r="P72" s="530">
        <v>44264</v>
      </c>
      <c r="Q72" s="363"/>
      <c r="R72" s="324" t="s">
        <v>559</v>
      </c>
      <c r="S72" s="37"/>
      <c r="Y72" s="37"/>
      <c r="Z72" s="37"/>
    </row>
    <row r="73" spans="1:26" s="369" customFormat="1" ht="13.9" customHeight="1">
      <c r="A73" s="516">
        <v>17</v>
      </c>
      <c r="B73" s="470">
        <v>44264</v>
      </c>
      <c r="C73" s="448"/>
      <c r="D73" s="446" t="s">
        <v>866</v>
      </c>
      <c r="E73" s="447" t="s">
        <v>557</v>
      </c>
      <c r="F73" s="444">
        <v>1631.5</v>
      </c>
      <c r="G73" s="444">
        <v>1614</v>
      </c>
      <c r="H73" s="444">
        <v>1644</v>
      </c>
      <c r="I73" s="445">
        <v>1665</v>
      </c>
      <c r="J73" s="445" t="s">
        <v>964</v>
      </c>
      <c r="K73" s="517">
        <f t="shared" si="65"/>
        <v>12.5</v>
      </c>
      <c r="L73" s="471">
        <f t="shared" si="66"/>
        <v>402.78000000000009</v>
      </c>
      <c r="M73" s="472">
        <f t="shared" si="67"/>
        <v>8347.2199999999993</v>
      </c>
      <c r="N73" s="445">
        <v>700</v>
      </c>
      <c r="O73" s="473" t="s">
        <v>556</v>
      </c>
      <c r="P73" s="464">
        <v>44264</v>
      </c>
      <c r="Q73" s="363"/>
      <c r="R73" s="324" t="s">
        <v>792</v>
      </c>
      <c r="S73" s="37"/>
      <c r="Y73" s="37"/>
      <c r="Z73" s="37"/>
    </row>
    <row r="74" spans="1:26" s="369" customFormat="1" ht="13.9" customHeight="1">
      <c r="A74" s="516">
        <v>18</v>
      </c>
      <c r="B74" s="470">
        <v>44264</v>
      </c>
      <c r="C74" s="448"/>
      <c r="D74" s="446" t="s">
        <v>878</v>
      </c>
      <c r="E74" s="447" t="s">
        <v>557</v>
      </c>
      <c r="F74" s="444">
        <v>1902</v>
      </c>
      <c r="G74" s="444">
        <v>1877</v>
      </c>
      <c r="H74" s="444">
        <v>1922.5</v>
      </c>
      <c r="I74" s="445">
        <v>1950</v>
      </c>
      <c r="J74" s="445" t="s">
        <v>965</v>
      </c>
      <c r="K74" s="517">
        <f t="shared" ref="K74" si="68">H74-F74</f>
        <v>20.5</v>
      </c>
      <c r="L74" s="471">
        <f t="shared" ref="L74" si="69">(H74*N74)*0.035%</f>
        <v>370.08125000000007</v>
      </c>
      <c r="M74" s="472">
        <f t="shared" ref="M74" si="70">(K74*N74)-L74</f>
        <v>10904.918750000001</v>
      </c>
      <c r="N74" s="445">
        <v>550</v>
      </c>
      <c r="O74" s="473" t="s">
        <v>556</v>
      </c>
      <c r="P74" s="443">
        <v>44265</v>
      </c>
      <c r="Q74" s="363"/>
      <c r="R74" s="324" t="s">
        <v>792</v>
      </c>
      <c r="S74" s="37"/>
      <c r="Y74" s="37"/>
      <c r="Z74" s="37"/>
    </row>
    <row r="75" spans="1:26" s="369" customFormat="1" ht="13.9" customHeight="1">
      <c r="A75" s="537">
        <v>19</v>
      </c>
      <c r="B75" s="418">
        <v>44265</v>
      </c>
      <c r="C75" s="419"/>
      <c r="D75" s="412" t="s">
        <v>973</v>
      </c>
      <c r="E75" s="413" t="s">
        <v>557</v>
      </c>
      <c r="F75" s="387" t="s">
        <v>974</v>
      </c>
      <c r="G75" s="387">
        <v>840</v>
      </c>
      <c r="H75" s="387"/>
      <c r="I75" s="352">
        <v>900</v>
      </c>
      <c r="J75" s="352" t="s">
        <v>558</v>
      </c>
      <c r="K75" s="538"/>
      <c r="L75" s="406"/>
      <c r="M75" s="509"/>
      <c r="N75" s="352"/>
      <c r="O75" s="380"/>
      <c r="P75" s="393"/>
      <c r="Q75" s="363"/>
      <c r="R75" s="324" t="s">
        <v>792</v>
      </c>
      <c r="S75" s="37"/>
      <c r="Y75" s="37"/>
      <c r="Z75" s="37"/>
    </row>
    <row r="76" spans="1:26" s="369" customFormat="1" ht="13.9" customHeight="1">
      <c r="A76" s="537">
        <v>20</v>
      </c>
      <c r="B76" s="418">
        <v>44265</v>
      </c>
      <c r="C76" s="419"/>
      <c r="D76" s="412" t="s">
        <v>850</v>
      </c>
      <c r="E76" s="413" t="s">
        <v>557</v>
      </c>
      <c r="F76" s="387" t="s">
        <v>977</v>
      </c>
      <c r="G76" s="387">
        <v>4395</v>
      </c>
      <c r="H76" s="387"/>
      <c r="I76" s="352">
        <v>4700</v>
      </c>
      <c r="J76" s="352" t="s">
        <v>558</v>
      </c>
      <c r="K76" s="538"/>
      <c r="L76" s="406"/>
      <c r="M76" s="509"/>
      <c r="N76" s="352"/>
      <c r="O76" s="380"/>
      <c r="P76" s="393"/>
      <c r="Q76" s="363"/>
      <c r="R76" s="324" t="s">
        <v>559</v>
      </c>
      <c r="S76" s="37"/>
      <c r="Y76" s="37"/>
      <c r="Z76" s="37"/>
    </row>
    <row r="77" spans="1:26" s="369" customFormat="1" ht="13.9" customHeight="1">
      <c r="A77" s="537">
        <v>21</v>
      </c>
      <c r="B77" s="418">
        <v>44265</v>
      </c>
      <c r="C77" s="419"/>
      <c r="D77" s="412" t="s">
        <v>978</v>
      </c>
      <c r="E77" s="413" t="s">
        <v>557</v>
      </c>
      <c r="F77" s="387" t="s">
        <v>979</v>
      </c>
      <c r="G77" s="387">
        <v>1349</v>
      </c>
      <c r="H77" s="387"/>
      <c r="I77" s="352">
        <v>1410</v>
      </c>
      <c r="J77" s="352" t="s">
        <v>558</v>
      </c>
      <c r="K77" s="538"/>
      <c r="L77" s="406"/>
      <c r="M77" s="509"/>
      <c r="N77" s="352"/>
      <c r="O77" s="380"/>
      <c r="P77" s="393"/>
      <c r="Q77" s="363"/>
      <c r="R77" s="324" t="s">
        <v>559</v>
      </c>
      <c r="S77" s="37"/>
      <c r="Y77" s="37"/>
      <c r="Z77" s="37"/>
    </row>
    <row r="78" spans="1:26" s="369" customFormat="1" ht="13.9" customHeight="1">
      <c r="A78" s="522"/>
      <c r="B78" s="418"/>
      <c r="C78" s="419"/>
      <c r="D78" s="412"/>
      <c r="E78" s="413"/>
      <c r="F78" s="387"/>
      <c r="G78" s="387"/>
      <c r="H78" s="387"/>
      <c r="I78" s="352"/>
      <c r="J78" s="352"/>
      <c r="K78" s="523"/>
      <c r="L78" s="406"/>
      <c r="M78" s="509"/>
      <c r="N78" s="352"/>
      <c r="O78" s="380"/>
      <c r="P78" s="393"/>
      <c r="Q78" s="363"/>
      <c r="R78" s="324"/>
      <c r="S78" s="37"/>
      <c r="Y78" s="37"/>
      <c r="Z78" s="37"/>
    </row>
    <row r="79" spans="1:26" s="369" customFormat="1" ht="13.9" customHeight="1">
      <c r="A79" s="522"/>
      <c r="B79" s="418"/>
      <c r="C79" s="419"/>
      <c r="D79" s="412"/>
      <c r="E79" s="413"/>
      <c r="F79" s="387"/>
      <c r="G79" s="387"/>
      <c r="H79" s="387"/>
      <c r="I79" s="352"/>
      <c r="J79" s="352"/>
      <c r="K79" s="523"/>
      <c r="L79" s="406"/>
      <c r="M79" s="509"/>
      <c r="N79" s="352"/>
      <c r="O79" s="380"/>
      <c r="P79" s="393"/>
      <c r="Q79" s="363"/>
      <c r="R79" s="324"/>
      <c r="S79" s="37"/>
      <c r="Y79" s="37"/>
      <c r="Z79" s="37"/>
    </row>
    <row r="80" spans="1:26" s="369" customFormat="1" ht="13.9" customHeight="1">
      <c r="A80" s="420"/>
      <c r="B80" s="418"/>
      <c r="C80" s="419"/>
      <c r="D80" s="412"/>
      <c r="E80" s="413"/>
      <c r="F80" s="387"/>
      <c r="G80" s="387"/>
      <c r="H80" s="387"/>
      <c r="I80" s="352"/>
      <c r="J80" s="352"/>
      <c r="K80" s="352"/>
      <c r="L80" s="352"/>
      <c r="M80" s="352"/>
      <c r="N80" s="352"/>
      <c r="O80" s="352"/>
      <c r="P80" s="352"/>
      <c r="Q80" s="363"/>
      <c r="R80" s="324"/>
      <c r="S80" s="37"/>
      <c r="Y80" s="37"/>
      <c r="Z80" s="37"/>
    </row>
    <row r="81" spans="1:34" s="369" customFormat="1" ht="13.9" customHeight="1">
      <c r="A81" s="430"/>
      <c r="B81" s="424"/>
      <c r="C81" s="431"/>
      <c r="D81" s="432"/>
      <c r="E81" s="353"/>
      <c r="F81" s="399"/>
      <c r="G81" s="399"/>
      <c r="H81" s="399"/>
      <c r="I81" s="395"/>
      <c r="J81" s="395"/>
      <c r="K81" s="395"/>
      <c r="L81" s="395"/>
      <c r="M81" s="395"/>
      <c r="N81" s="395"/>
      <c r="O81" s="395"/>
      <c r="P81" s="395"/>
      <c r="Q81" s="363"/>
      <c r="R81" s="324"/>
      <c r="S81" s="37"/>
      <c r="Y81" s="37"/>
      <c r="Z81" s="37"/>
    </row>
    <row r="82" spans="1:34" s="3" customFormat="1">
      <c r="A82" s="41"/>
      <c r="B82" s="42"/>
      <c r="C82" s="43"/>
      <c r="D82" s="44"/>
      <c r="E82" s="45"/>
      <c r="F82" s="46"/>
      <c r="G82" s="46"/>
      <c r="H82" s="46"/>
      <c r="I82" s="46"/>
      <c r="J82" s="14"/>
      <c r="K82" s="88"/>
      <c r="L82" s="88"/>
      <c r="M82" s="14"/>
      <c r="N82" s="13"/>
      <c r="O82" s="89"/>
      <c r="P82" s="2"/>
      <c r="Q82" s="1"/>
      <c r="R82" s="14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3" customFormat="1" ht="15">
      <c r="A83" s="47" t="s">
        <v>573</v>
      </c>
      <c r="B83" s="47"/>
      <c r="C83" s="47"/>
      <c r="D83" s="47"/>
      <c r="E83" s="48"/>
      <c r="F83" s="46"/>
      <c r="G83" s="46"/>
      <c r="H83" s="46"/>
      <c r="I83" s="46"/>
      <c r="J83" s="50"/>
      <c r="K83" s="9"/>
      <c r="L83" s="9"/>
      <c r="M83" s="9"/>
      <c r="N83" s="8"/>
      <c r="O83" s="50"/>
      <c r="P83" s="2"/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" customFormat="1" ht="38.25">
      <c r="A84" s="18" t="s">
        <v>16</v>
      </c>
      <c r="B84" s="18" t="s">
        <v>534</v>
      </c>
      <c r="C84" s="18"/>
      <c r="D84" s="19" t="s">
        <v>545</v>
      </c>
      <c r="E84" s="18" t="s">
        <v>546</v>
      </c>
      <c r="F84" s="18" t="s">
        <v>547</v>
      </c>
      <c r="G84" s="49" t="s">
        <v>566</v>
      </c>
      <c r="H84" s="18" t="s">
        <v>549</v>
      </c>
      <c r="I84" s="18" t="s">
        <v>550</v>
      </c>
      <c r="J84" s="17" t="s">
        <v>551</v>
      </c>
      <c r="K84" s="17" t="s">
        <v>574</v>
      </c>
      <c r="L84" s="60" t="s">
        <v>820</v>
      </c>
      <c r="M84" s="74" t="s">
        <v>568</v>
      </c>
      <c r="N84" s="18" t="s">
        <v>569</v>
      </c>
      <c r="O84" s="18" t="s">
        <v>554</v>
      </c>
      <c r="P84" s="19" t="s">
        <v>555</v>
      </c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69" customFormat="1" ht="13.9" customHeight="1">
      <c r="A85" s="516">
        <v>1</v>
      </c>
      <c r="B85" s="470">
        <v>44256</v>
      </c>
      <c r="C85" s="448"/>
      <c r="D85" s="446" t="s">
        <v>863</v>
      </c>
      <c r="E85" s="447" t="s">
        <v>557</v>
      </c>
      <c r="F85" s="444">
        <v>350</v>
      </c>
      <c r="G85" s="444">
        <v>190</v>
      </c>
      <c r="H85" s="444">
        <v>470</v>
      </c>
      <c r="I85" s="445">
        <v>700</v>
      </c>
      <c r="J85" s="445" t="s">
        <v>864</v>
      </c>
      <c r="K85" s="517">
        <f t="shared" ref="K85" si="71">H85-F85</f>
        <v>120</v>
      </c>
      <c r="L85" s="445">
        <v>100</v>
      </c>
      <c r="M85" s="472">
        <f t="shared" ref="M85" si="72">(K85*N85)-L85</f>
        <v>2900</v>
      </c>
      <c r="N85" s="445">
        <v>25</v>
      </c>
      <c r="O85" s="473" t="s">
        <v>556</v>
      </c>
      <c r="P85" s="464">
        <v>44256</v>
      </c>
      <c r="Q85" s="363"/>
      <c r="R85" s="324" t="s">
        <v>559</v>
      </c>
      <c r="S85" s="37"/>
      <c r="Y85" s="37"/>
      <c r="Z85" s="37"/>
    </row>
    <row r="86" spans="1:34" s="369" customFormat="1" ht="13.9" customHeight="1">
      <c r="A86" s="516">
        <v>2</v>
      </c>
      <c r="B86" s="470">
        <v>44256</v>
      </c>
      <c r="C86" s="448"/>
      <c r="D86" s="446" t="s">
        <v>863</v>
      </c>
      <c r="E86" s="447" t="s">
        <v>557</v>
      </c>
      <c r="F86" s="444">
        <v>340</v>
      </c>
      <c r="G86" s="444">
        <v>190</v>
      </c>
      <c r="H86" s="444">
        <v>430</v>
      </c>
      <c r="I86" s="445">
        <v>700</v>
      </c>
      <c r="J86" s="445" t="s">
        <v>865</v>
      </c>
      <c r="K86" s="517">
        <f t="shared" ref="K86" si="73">H86-F86</f>
        <v>90</v>
      </c>
      <c r="L86" s="445">
        <v>100</v>
      </c>
      <c r="M86" s="472">
        <f t="shared" ref="M86" si="74">(K86*N86)-L86</f>
        <v>2150</v>
      </c>
      <c r="N86" s="445">
        <v>25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34" s="369" customFormat="1" ht="13.9" customHeight="1">
      <c r="A87" s="516">
        <v>3</v>
      </c>
      <c r="B87" s="470">
        <v>44257</v>
      </c>
      <c r="C87" s="448"/>
      <c r="D87" s="446" t="s">
        <v>876</v>
      </c>
      <c r="E87" s="447" t="s">
        <v>557</v>
      </c>
      <c r="F87" s="444">
        <v>320</v>
      </c>
      <c r="G87" s="444">
        <v>170</v>
      </c>
      <c r="H87" s="444">
        <v>405</v>
      </c>
      <c r="I87" s="445">
        <v>700</v>
      </c>
      <c r="J87" s="445" t="s">
        <v>893</v>
      </c>
      <c r="K87" s="517">
        <f t="shared" ref="K87" si="75">H87-F87</f>
        <v>85</v>
      </c>
      <c r="L87" s="445">
        <v>100</v>
      </c>
      <c r="M87" s="472">
        <f t="shared" ref="M87" si="76">(K87*N87)-L87</f>
        <v>2025</v>
      </c>
      <c r="N87" s="445">
        <v>25</v>
      </c>
      <c r="O87" s="473" t="s">
        <v>556</v>
      </c>
      <c r="P87" s="464">
        <v>44257</v>
      </c>
      <c r="Q87" s="363"/>
      <c r="R87" s="324" t="s">
        <v>792</v>
      </c>
      <c r="S87" s="37"/>
      <c r="Y87" s="37"/>
      <c r="Z87" s="37"/>
    </row>
    <row r="88" spans="1:34" s="369" customFormat="1" ht="13.9" customHeight="1">
      <c r="A88" s="516">
        <v>4</v>
      </c>
      <c r="B88" s="470">
        <v>44257</v>
      </c>
      <c r="C88" s="448"/>
      <c r="D88" s="446" t="s">
        <v>881</v>
      </c>
      <c r="E88" s="447" t="s">
        <v>557</v>
      </c>
      <c r="F88" s="444">
        <v>73.5</v>
      </c>
      <c r="G88" s="444">
        <v>25</v>
      </c>
      <c r="H88" s="444">
        <v>96</v>
      </c>
      <c r="I88" s="445">
        <v>150</v>
      </c>
      <c r="J88" s="445" t="s">
        <v>882</v>
      </c>
      <c r="K88" s="517">
        <f t="shared" ref="K88" si="77">H88-F88</f>
        <v>22.5</v>
      </c>
      <c r="L88" s="445">
        <v>100</v>
      </c>
      <c r="M88" s="472">
        <f t="shared" ref="M88" si="78">(K88*N88)-L88</f>
        <v>1587.5</v>
      </c>
      <c r="N88" s="445">
        <v>75</v>
      </c>
      <c r="O88" s="473" t="s">
        <v>556</v>
      </c>
      <c r="P88" s="464">
        <v>44257</v>
      </c>
      <c r="Q88" s="363"/>
      <c r="R88" s="324" t="s">
        <v>792</v>
      </c>
      <c r="S88" s="37"/>
      <c r="Y88" s="37"/>
      <c r="Z88" s="37"/>
    </row>
    <row r="89" spans="1:34" s="369" customFormat="1" ht="13.9" customHeight="1">
      <c r="A89" s="528">
        <v>5</v>
      </c>
      <c r="B89" s="479">
        <v>44257</v>
      </c>
      <c r="C89" s="491"/>
      <c r="D89" s="461" t="s">
        <v>881</v>
      </c>
      <c r="E89" s="492" t="s">
        <v>557</v>
      </c>
      <c r="F89" s="462">
        <v>73.5</v>
      </c>
      <c r="G89" s="462">
        <v>25</v>
      </c>
      <c r="H89" s="462">
        <v>25</v>
      </c>
      <c r="I89" s="463">
        <v>150</v>
      </c>
      <c r="J89" s="463" t="s">
        <v>884</v>
      </c>
      <c r="K89" s="529">
        <f t="shared" ref="K89:K90" si="79">H89-F89</f>
        <v>-48.5</v>
      </c>
      <c r="L89" s="463">
        <v>100</v>
      </c>
      <c r="M89" s="512">
        <f t="shared" ref="M89:M90" si="80">(K89*N89)-L89</f>
        <v>-3737.5</v>
      </c>
      <c r="N89" s="463">
        <v>75</v>
      </c>
      <c r="O89" s="513" t="s">
        <v>620</v>
      </c>
      <c r="P89" s="484">
        <v>44258</v>
      </c>
      <c r="Q89" s="363"/>
      <c r="R89" s="324" t="s">
        <v>792</v>
      </c>
      <c r="S89" s="37"/>
      <c r="Y89" s="37"/>
      <c r="Z89" s="37"/>
    </row>
    <row r="90" spans="1:34" s="369" customFormat="1" ht="13.9" customHeight="1">
      <c r="A90" s="516">
        <v>6</v>
      </c>
      <c r="B90" s="470">
        <v>44258</v>
      </c>
      <c r="C90" s="448"/>
      <c r="D90" s="446" t="s">
        <v>898</v>
      </c>
      <c r="E90" s="447" t="s">
        <v>557</v>
      </c>
      <c r="F90" s="444">
        <v>295</v>
      </c>
      <c r="G90" s="444">
        <v>145</v>
      </c>
      <c r="H90" s="444">
        <v>375</v>
      </c>
      <c r="I90" s="445">
        <v>600</v>
      </c>
      <c r="J90" s="445" t="s">
        <v>903</v>
      </c>
      <c r="K90" s="517">
        <f t="shared" si="79"/>
        <v>80</v>
      </c>
      <c r="L90" s="445">
        <v>100</v>
      </c>
      <c r="M90" s="472">
        <f t="shared" si="80"/>
        <v>1900</v>
      </c>
      <c r="N90" s="445">
        <v>25</v>
      </c>
      <c r="O90" s="473" t="s">
        <v>556</v>
      </c>
      <c r="P90" s="443">
        <v>44259</v>
      </c>
      <c r="Q90" s="363"/>
      <c r="R90" s="324" t="s">
        <v>559</v>
      </c>
      <c r="S90" s="37"/>
      <c r="Y90" s="37"/>
      <c r="Z90" s="37"/>
    </row>
    <row r="91" spans="1:34" s="369" customFormat="1" ht="13.9" customHeight="1">
      <c r="A91" s="516">
        <v>7</v>
      </c>
      <c r="B91" s="470">
        <v>44259</v>
      </c>
      <c r="C91" s="448"/>
      <c r="D91" s="446" t="s">
        <v>901</v>
      </c>
      <c r="E91" s="447" t="s">
        <v>557</v>
      </c>
      <c r="F91" s="444">
        <v>30</v>
      </c>
      <c r="G91" s="444"/>
      <c r="H91" s="444">
        <v>43</v>
      </c>
      <c r="I91" s="445">
        <v>80</v>
      </c>
      <c r="J91" s="445" t="s">
        <v>902</v>
      </c>
      <c r="K91" s="517">
        <f t="shared" ref="K91:K93" si="81">H91-F91</f>
        <v>13</v>
      </c>
      <c r="L91" s="445">
        <v>100</v>
      </c>
      <c r="M91" s="472">
        <f t="shared" ref="M91:M93" si="82">(K91*N91)-L91</f>
        <v>875</v>
      </c>
      <c r="N91" s="445">
        <v>75</v>
      </c>
      <c r="O91" s="473" t="s">
        <v>556</v>
      </c>
      <c r="P91" s="464">
        <v>44259</v>
      </c>
      <c r="Q91" s="363"/>
      <c r="R91" s="324" t="s">
        <v>792</v>
      </c>
      <c r="S91" s="37"/>
      <c r="Y91" s="37"/>
      <c r="Z91" s="37"/>
    </row>
    <row r="92" spans="1:34" s="369" customFormat="1" ht="13.9" customHeight="1">
      <c r="A92" s="516">
        <v>8</v>
      </c>
      <c r="B92" s="470">
        <v>44259</v>
      </c>
      <c r="C92" s="448"/>
      <c r="D92" s="446" t="s">
        <v>899</v>
      </c>
      <c r="E92" s="447" t="s">
        <v>557</v>
      </c>
      <c r="F92" s="444">
        <v>305</v>
      </c>
      <c r="G92" s="444">
        <v>145</v>
      </c>
      <c r="H92" s="444">
        <v>365</v>
      </c>
      <c r="I92" s="445">
        <v>600</v>
      </c>
      <c r="J92" s="445" t="s">
        <v>787</v>
      </c>
      <c r="K92" s="517">
        <f t="shared" si="81"/>
        <v>60</v>
      </c>
      <c r="L92" s="445">
        <v>100</v>
      </c>
      <c r="M92" s="472">
        <f t="shared" si="82"/>
        <v>1400</v>
      </c>
      <c r="N92" s="445">
        <v>25</v>
      </c>
      <c r="O92" s="473" t="s">
        <v>556</v>
      </c>
      <c r="P92" s="464">
        <v>44259</v>
      </c>
      <c r="Q92" s="363"/>
      <c r="R92" s="324" t="s">
        <v>559</v>
      </c>
      <c r="S92" s="37"/>
      <c r="Y92" s="37"/>
      <c r="Z92" s="37"/>
    </row>
    <row r="93" spans="1:34" s="369" customFormat="1" ht="13.9" customHeight="1">
      <c r="A93" s="533">
        <v>9</v>
      </c>
      <c r="B93" s="479">
        <v>44260</v>
      </c>
      <c r="C93" s="491"/>
      <c r="D93" s="461" t="s">
        <v>907</v>
      </c>
      <c r="E93" s="492" t="s">
        <v>557</v>
      </c>
      <c r="F93" s="462">
        <v>75</v>
      </c>
      <c r="G93" s="462">
        <v>30</v>
      </c>
      <c r="H93" s="462">
        <v>30</v>
      </c>
      <c r="I93" s="463">
        <v>150</v>
      </c>
      <c r="J93" s="463" t="s">
        <v>931</v>
      </c>
      <c r="K93" s="534">
        <f t="shared" si="81"/>
        <v>-45</v>
      </c>
      <c r="L93" s="463">
        <v>100</v>
      </c>
      <c r="M93" s="512">
        <f t="shared" si="82"/>
        <v>-3475</v>
      </c>
      <c r="N93" s="463">
        <v>75</v>
      </c>
      <c r="O93" s="513" t="s">
        <v>620</v>
      </c>
      <c r="P93" s="484">
        <v>44263</v>
      </c>
      <c r="Q93" s="363"/>
      <c r="R93" s="324" t="s">
        <v>559</v>
      </c>
      <c r="S93" s="37"/>
      <c r="Y93" s="37"/>
      <c r="Z93" s="37"/>
    </row>
    <row r="94" spans="1:34" s="369" customFormat="1" ht="13.9" customHeight="1">
      <c r="A94" s="555">
        <v>10</v>
      </c>
      <c r="B94" s="557">
        <v>44260</v>
      </c>
      <c r="C94" s="419"/>
      <c r="D94" s="412" t="s">
        <v>917</v>
      </c>
      <c r="E94" s="413" t="s">
        <v>557</v>
      </c>
      <c r="F94" s="387" t="s">
        <v>918</v>
      </c>
      <c r="G94" s="387"/>
      <c r="H94" s="387"/>
      <c r="I94" s="352"/>
      <c r="J94" s="559" t="s">
        <v>558</v>
      </c>
      <c r="K94" s="406"/>
      <c r="L94" s="406"/>
      <c r="M94" s="509"/>
      <c r="N94" s="352"/>
      <c r="O94" s="380"/>
      <c r="P94" s="393"/>
      <c r="Q94" s="363"/>
      <c r="R94" s="324" t="s">
        <v>559</v>
      </c>
      <c r="S94" s="37"/>
      <c r="Y94" s="37"/>
      <c r="Z94" s="37"/>
    </row>
    <row r="95" spans="1:34" s="369" customFormat="1" ht="13.9" customHeight="1">
      <c r="A95" s="556"/>
      <c r="B95" s="558"/>
      <c r="C95" s="419"/>
      <c r="D95" s="412" t="s">
        <v>919</v>
      </c>
      <c r="E95" s="413" t="s">
        <v>817</v>
      </c>
      <c r="F95" s="387" t="s">
        <v>920</v>
      </c>
      <c r="G95" s="387"/>
      <c r="H95" s="387"/>
      <c r="I95" s="352"/>
      <c r="J95" s="560"/>
      <c r="K95" s="404"/>
      <c r="L95" s="406"/>
      <c r="M95" s="352"/>
      <c r="N95" s="352"/>
      <c r="O95" s="352"/>
      <c r="P95" s="352"/>
      <c r="Q95" s="363"/>
      <c r="R95" s="324" t="s">
        <v>559</v>
      </c>
      <c r="S95" s="37"/>
      <c r="Y95" s="37"/>
      <c r="Z95" s="37"/>
    </row>
    <row r="96" spans="1:34" s="369" customFormat="1" ht="13.9" customHeight="1">
      <c r="A96" s="516">
        <v>11</v>
      </c>
      <c r="B96" s="470">
        <v>44263</v>
      </c>
      <c r="C96" s="448"/>
      <c r="D96" s="446" t="s">
        <v>929</v>
      </c>
      <c r="E96" s="447" t="s">
        <v>557</v>
      </c>
      <c r="F96" s="444">
        <v>81</v>
      </c>
      <c r="G96" s="444">
        <v>40</v>
      </c>
      <c r="H96" s="444">
        <v>97</v>
      </c>
      <c r="I96" s="445">
        <v>160</v>
      </c>
      <c r="J96" s="445" t="s">
        <v>930</v>
      </c>
      <c r="K96" s="517">
        <f t="shared" ref="K96" si="83">H96-F96</f>
        <v>16</v>
      </c>
      <c r="L96" s="445">
        <v>100</v>
      </c>
      <c r="M96" s="472">
        <f t="shared" ref="M96" si="84">(K96*N96)-L96</f>
        <v>1100</v>
      </c>
      <c r="N96" s="445">
        <v>75</v>
      </c>
      <c r="O96" s="473" t="s">
        <v>556</v>
      </c>
      <c r="P96" s="464">
        <v>44263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516">
        <v>12</v>
      </c>
      <c r="B97" s="470">
        <v>44264</v>
      </c>
      <c r="C97" s="448"/>
      <c r="D97" s="446" t="s">
        <v>932</v>
      </c>
      <c r="E97" s="447" t="s">
        <v>557</v>
      </c>
      <c r="F97" s="444">
        <v>61</v>
      </c>
      <c r="G97" s="444">
        <v>20</v>
      </c>
      <c r="H97" s="444">
        <v>73</v>
      </c>
      <c r="I97" s="445">
        <v>140</v>
      </c>
      <c r="J97" s="445" t="s">
        <v>904</v>
      </c>
      <c r="K97" s="517">
        <f t="shared" ref="K97" si="85">H97-F97</f>
        <v>12</v>
      </c>
      <c r="L97" s="445">
        <v>100</v>
      </c>
      <c r="M97" s="472">
        <f t="shared" ref="M97" si="86">(K97*N97)-L97</f>
        <v>800</v>
      </c>
      <c r="N97" s="445">
        <v>75</v>
      </c>
      <c r="O97" s="473" t="s">
        <v>556</v>
      </c>
      <c r="P97" s="464">
        <v>44264</v>
      </c>
      <c r="Q97" s="363"/>
      <c r="R97" s="324" t="s">
        <v>792</v>
      </c>
      <c r="S97" s="37"/>
      <c r="Y97" s="37"/>
      <c r="Z97" s="37"/>
    </row>
    <row r="98" spans="1:34" s="369" customFormat="1" ht="13.9" customHeight="1">
      <c r="A98" s="516">
        <v>13</v>
      </c>
      <c r="B98" s="470">
        <v>44264</v>
      </c>
      <c r="C98" s="448"/>
      <c r="D98" s="446" t="s">
        <v>899</v>
      </c>
      <c r="E98" s="447" t="s">
        <v>557</v>
      </c>
      <c r="F98" s="444">
        <v>200</v>
      </c>
      <c r="G98" s="444">
        <v>70</v>
      </c>
      <c r="H98" s="444">
        <v>260</v>
      </c>
      <c r="I98" s="445">
        <v>500</v>
      </c>
      <c r="J98" s="445" t="s">
        <v>787</v>
      </c>
      <c r="K98" s="517">
        <f t="shared" ref="K98:K99" si="87">H98-F98</f>
        <v>60</v>
      </c>
      <c r="L98" s="445">
        <v>100</v>
      </c>
      <c r="M98" s="472">
        <f t="shared" ref="M98:M99" si="88">(K98*N98)-L98</f>
        <v>1400</v>
      </c>
      <c r="N98" s="445">
        <v>25</v>
      </c>
      <c r="O98" s="473" t="s">
        <v>556</v>
      </c>
      <c r="P98" s="464">
        <v>44264</v>
      </c>
      <c r="Q98" s="363"/>
      <c r="R98" s="324" t="s">
        <v>559</v>
      </c>
      <c r="S98" s="37"/>
      <c r="Y98" s="37"/>
      <c r="Z98" s="37"/>
    </row>
    <row r="99" spans="1:34" s="369" customFormat="1" ht="13.9" customHeight="1">
      <c r="A99" s="516">
        <v>14</v>
      </c>
      <c r="B99" s="470">
        <v>44264</v>
      </c>
      <c r="C99" s="448"/>
      <c r="D99" s="446" t="s">
        <v>899</v>
      </c>
      <c r="E99" s="447" t="s">
        <v>557</v>
      </c>
      <c r="F99" s="444">
        <v>175</v>
      </c>
      <c r="G99" s="444">
        <v>70</v>
      </c>
      <c r="H99" s="444">
        <v>225</v>
      </c>
      <c r="I99" s="445">
        <v>500</v>
      </c>
      <c r="J99" s="445" t="s">
        <v>934</v>
      </c>
      <c r="K99" s="517">
        <f t="shared" si="87"/>
        <v>50</v>
      </c>
      <c r="L99" s="445">
        <v>100</v>
      </c>
      <c r="M99" s="472">
        <f t="shared" si="88"/>
        <v>1150</v>
      </c>
      <c r="N99" s="445">
        <v>25</v>
      </c>
      <c r="O99" s="473" t="s">
        <v>556</v>
      </c>
      <c r="P99" s="464">
        <v>44264</v>
      </c>
      <c r="Q99" s="363"/>
      <c r="R99" s="324" t="s">
        <v>559</v>
      </c>
      <c r="S99" s="37"/>
      <c r="Y99" s="37"/>
      <c r="Z99" s="37"/>
    </row>
    <row r="100" spans="1:34" s="369" customFormat="1" ht="13.9" customHeight="1">
      <c r="A100" s="516">
        <v>15</v>
      </c>
      <c r="B100" s="470">
        <v>44264</v>
      </c>
      <c r="C100" s="448"/>
      <c r="D100" s="446" t="s">
        <v>932</v>
      </c>
      <c r="E100" s="447" t="s">
        <v>557</v>
      </c>
      <c r="F100" s="444">
        <v>61</v>
      </c>
      <c r="G100" s="444">
        <v>20</v>
      </c>
      <c r="H100" s="444">
        <v>74</v>
      </c>
      <c r="I100" s="445">
        <v>140</v>
      </c>
      <c r="J100" s="445" t="s">
        <v>902</v>
      </c>
      <c r="K100" s="517">
        <f t="shared" ref="K100:K101" si="89">H100-F100</f>
        <v>13</v>
      </c>
      <c r="L100" s="445">
        <v>100</v>
      </c>
      <c r="M100" s="472">
        <f t="shared" ref="M100:M101" si="90">(K100*N100)-L100</f>
        <v>875</v>
      </c>
      <c r="N100" s="445">
        <v>75</v>
      </c>
      <c r="O100" s="473" t="s">
        <v>556</v>
      </c>
      <c r="P100" s="464">
        <v>44264</v>
      </c>
      <c r="Q100" s="363"/>
      <c r="R100" s="324" t="s">
        <v>792</v>
      </c>
      <c r="S100" s="37"/>
      <c r="Y100" s="37"/>
      <c r="Z100" s="37"/>
    </row>
    <row r="101" spans="1:34" s="369" customFormat="1" ht="13.9" customHeight="1">
      <c r="A101" s="516">
        <v>16</v>
      </c>
      <c r="B101" s="470">
        <v>44264</v>
      </c>
      <c r="C101" s="448"/>
      <c r="D101" s="446" t="s">
        <v>933</v>
      </c>
      <c r="E101" s="447" t="s">
        <v>557</v>
      </c>
      <c r="F101" s="444">
        <v>210</v>
      </c>
      <c r="G101" s="444">
        <v>70</v>
      </c>
      <c r="H101" s="444">
        <v>275</v>
      </c>
      <c r="I101" s="445">
        <v>500</v>
      </c>
      <c r="J101" s="445" t="s">
        <v>935</v>
      </c>
      <c r="K101" s="517">
        <f t="shared" si="89"/>
        <v>65</v>
      </c>
      <c r="L101" s="445">
        <v>100</v>
      </c>
      <c r="M101" s="472">
        <f t="shared" si="90"/>
        <v>1525</v>
      </c>
      <c r="N101" s="445">
        <v>25</v>
      </c>
      <c r="O101" s="473" t="s">
        <v>556</v>
      </c>
      <c r="P101" s="464">
        <v>44264</v>
      </c>
      <c r="Q101" s="363"/>
      <c r="R101" s="324" t="s">
        <v>559</v>
      </c>
      <c r="S101" s="37"/>
      <c r="Y101" s="37"/>
      <c r="Z101" s="37"/>
    </row>
    <row r="102" spans="1:34" s="369" customFormat="1" ht="13.9" customHeight="1">
      <c r="A102" s="516">
        <v>17</v>
      </c>
      <c r="B102" s="470">
        <v>44265</v>
      </c>
      <c r="C102" s="448"/>
      <c r="D102" s="446" t="s">
        <v>966</v>
      </c>
      <c r="E102" s="447" t="s">
        <v>557</v>
      </c>
      <c r="F102" s="444">
        <v>50</v>
      </c>
      <c r="G102" s="444"/>
      <c r="H102" s="444">
        <v>65</v>
      </c>
      <c r="I102" s="445">
        <v>100</v>
      </c>
      <c r="J102" s="445" t="s">
        <v>968</v>
      </c>
      <c r="K102" s="517">
        <f t="shared" ref="K102:K104" si="91">H102-F102</f>
        <v>15</v>
      </c>
      <c r="L102" s="445">
        <v>100</v>
      </c>
      <c r="M102" s="472">
        <f t="shared" ref="M102:M104" si="92">(K102*N102)-L102</f>
        <v>1025</v>
      </c>
      <c r="N102" s="445">
        <v>75</v>
      </c>
      <c r="O102" s="473" t="s">
        <v>556</v>
      </c>
      <c r="P102" s="464">
        <v>44265</v>
      </c>
      <c r="Q102" s="363"/>
      <c r="R102" s="324" t="s">
        <v>792</v>
      </c>
      <c r="S102" s="37"/>
      <c r="Y102" s="37"/>
      <c r="Z102" s="37"/>
    </row>
    <row r="103" spans="1:34" s="369" customFormat="1" ht="13.9" customHeight="1">
      <c r="A103" s="516">
        <v>18</v>
      </c>
      <c r="B103" s="470">
        <v>44265</v>
      </c>
      <c r="C103" s="448"/>
      <c r="D103" s="446" t="s">
        <v>967</v>
      </c>
      <c r="E103" s="447" t="s">
        <v>557</v>
      </c>
      <c r="F103" s="444">
        <v>350</v>
      </c>
      <c r="G103" s="444">
        <v>170</v>
      </c>
      <c r="H103" s="444">
        <v>405</v>
      </c>
      <c r="I103" s="445">
        <v>600</v>
      </c>
      <c r="J103" s="445" t="s">
        <v>680</v>
      </c>
      <c r="K103" s="517">
        <f t="shared" si="91"/>
        <v>55</v>
      </c>
      <c r="L103" s="445">
        <v>100</v>
      </c>
      <c r="M103" s="472">
        <f t="shared" si="92"/>
        <v>1275</v>
      </c>
      <c r="N103" s="445">
        <v>25</v>
      </c>
      <c r="O103" s="473" t="s">
        <v>556</v>
      </c>
      <c r="P103" s="464">
        <v>44265</v>
      </c>
      <c r="Q103" s="363"/>
      <c r="R103" s="324" t="s">
        <v>559</v>
      </c>
      <c r="S103" s="37"/>
      <c r="Y103" s="37"/>
      <c r="Z103" s="37"/>
    </row>
    <row r="104" spans="1:34" s="369" customFormat="1" ht="13.9" customHeight="1">
      <c r="A104" s="539">
        <v>19</v>
      </c>
      <c r="B104" s="479">
        <v>44265</v>
      </c>
      <c r="C104" s="419"/>
      <c r="D104" s="461" t="s">
        <v>969</v>
      </c>
      <c r="E104" s="492" t="s">
        <v>557</v>
      </c>
      <c r="F104" s="462">
        <v>21.5</v>
      </c>
      <c r="G104" s="462"/>
      <c r="H104" s="462">
        <v>0</v>
      </c>
      <c r="I104" s="463">
        <v>50</v>
      </c>
      <c r="J104" s="463" t="s">
        <v>970</v>
      </c>
      <c r="K104" s="540">
        <f t="shared" si="91"/>
        <v>-21.5</v>
      </c>
      <c r="L104" s="463">
        <v>100</v>
      </c>
      <c r="M104" s="512">
        <f t="shared" si="92"/>
        <v>-1712.5</v>
      </c>
      <c r="N104" s="463">
        <v>75</v>
      </c>
      <c r="O104" s="513" t="s">
        <v>620</v>
      </c>
      <c r="P104" s="530">
        <v>44265</v>
      </c>
      <c r="Q104" s="363"/>
      <c r="R104" s="324" t="s">
        <v>792</v>
      </c>
      <c r="S104" s="37"/>
      <c r="Y104" s="37"/>
      <c r="Z104" s="37"/>
    </row>
    <row r="105" spans="1:34" s="369" customFormat="1" ht="13.9" customHeight="1">
      <c r="A105" s="537">
        <v>20</v>
      </c>
      <c r="B105" s="418">
        <v>44265</v>
      </c>
      <c r="C105" s="419"/>
      <c r="D105" s="412" t="s">
        <v>975</v>
      </c>
      <c r="E105" s="413" t="s">
        <v>557</v>
      </c>
      <c r="F105" s="387" t="s">
        <v>976</v>
      </c>
      <c r="G105" s="387">
        <v>2.5</v>
      </c>
      <c r="H105" s="387"/>
      <c r="I105" s="352">
        <v>7</v>
      </c>
      <c r="J105" s="352" t="s">
        <v>558</v>
      </c>
      <c r="K105" s="538"/>
      <c r="L105" s="352"/>
      <c r="M105" s="509"/>
      <c r="N105" s="352"/>
      <c r="O105" s="380"/>
      <c r="P105" s="393"/>
      <c r="Q105" s="363"/>
      <c r="R105" s="324" t="s">
        <v>559</v>
      </c>
      <c r="S105" s="37"/>
      <c r="Y105" s="37"/>
      <c r="Z105" s="37"/>
    </row>
    <row r="106" spans="1:34" s="369" customFormat="1" ht="13.9" customHeight="1">
      <c r="A106" s="537"/>
      <c r="B106" s="418"/>
      <c r="C106" s="419"/>
      <c r="D106" s="412"/>
      <c r="E106" s="413"/>
      <c r="F106" s="387"/>
      <c r="G106" s="387"/>
      <c r="H106" s="387"/>
      <c r="I106" s="352"/>
      <c r="J106" s="352"/>
      <c r="K106" s="538"/>
      <c r="L106" s="352"/>
      <c r="M106" s="509"/>
      <c r="N106" s="352"/>
      <c r="O106" s="380"/>
      <c r="P106" s="393"/>
      <c r="Q106" s="363"/>
      <c r="R106" s="324"/>
      <c r="S106" s="37"/>
      <c r="Y106" s="37"/>
      <c r="Z106" s="37"/>
    </row>
    <row r="107" spans="1:34" s="369" customFormat="1" ht="13.9" customHeight="1">
      <c r="A107" s="537"/>
      <c r="B107" s="418"/>
      <c r="C107" s="419"/>
      <c r="D107" s="412"/>
      <c r="E107" s="413"/>
      <c r="F107" s="387"/>
      <c r="G107" s="387"/>
      <c r="H107" s="387"/>
      <c r="I107" s="352"/>
      <c r="J107" s="352"/>
      <c r="K107" s="538"/>
      <c r="L107" s="352"/>
      <c r="M107" s="509"/>
      <c r="N107" s="352"/>
      <c r="O107" s="380"/>
      <c r="P107" s="393"/>
      <c r="Q107" s="363"/>
      <c r="R107" s="324"/>
      <c r="S107" s="37"/>
      <c r="Y107" s="37"/>
      <c r="Z107" s="37"/>
    </row>
    <row r="108" spans="1:34" s="369" customFormat="1" ht="13.9" customHeight="1">
      <c r="A108" s="420"/>
      <c r="B108" s="418"/>
      <c r="C108" s="419"/>
      <c r="D108" s="412"/>
      <c r="E108" s="413"/>
      <c r="F108" s="387"/>
      <c r="G108" s="387"/>
      <c r="H108" s="387"/>
      <c r="I108" s="352"/>
      <c r="J108" s="352"/>
      <c r="K108" s="352"/>
      <c r="L108" s="352"/>
      <c r="M108" s="352"/>
      <c r="N108" s="352"/>
      <c r="O108" s="352"/>
      <c r="P108" s="352"/>
      <c r="Q108" s="363"/>
      <c r="R108" s="324"/>
      <c r="S108" s="37"/>
      <c r="Y108" s="37"/>
      <c r="Z108" s="37"/>
    </row>
    <row r="109" spans="1:34" s="37" customFormat="1" ht="14.25">
      <c r="A109" s="33"/>
      <c r="B109" s="397"/>
      <c r="C109" s="397"/>
      <c r="D109" s="398"/>
      <c r="E109" s="399"/>
      <c r="F109" s="399"/>
      <c r="G109" s="400"/>
      <c r="H109" s="400"/>
      <c r="I109" s="399"/>
      <c r="J109" s="395"/>
      <c r="K109" s="395"/>
      <c r="L109" s="395"/>
      <c r="M109" s="395"/>
      <c r="N109" s="395"/>
      <c r="O109" s="395"/>
      <c r="P109" s="395"/>
      <c r="Q109" s="363"/>
      <c r="R109" s="324"/>
      <c r="Z109" s="369"/>
      <c r="AA109" s="369"/>
      <c r="AB109" s="369"/>
      <c r="AC109" s="369"/>
      <c r="AD109" s="369"/>
      <c r="AE109" s="369"/>
      <c r="AF109" s="369"/>
      <c r="AG109" s="369"/>
      <c r="AH109" s="369"/>
    </row>
    <row r="110" spans="1:34" s="37" customFormat="1" ht="14.25">
      <c r="A110" s="33"/>
      <c r="B110" s="397"/>
      <c r="C110" s="397"/>
      <c r="D110" s="398"/>
      <c r="E110" s="399"/>
      <c r="F110" s="399"/>
      <c r="G110" s="400"/>
      <c r="H110" s="400"/>
      <c r="I110" s="399"/>
      <c r="J110" s="395"/>
      <c r="K110" s="395"/>
      <c r="L110" s="395"/>
      <c r="M110" s="395"/>
      <c r="N110" s="395"/>
      <c r="O110" s="395"/>
      <c r="P110" s="395"/>
      <c r="Q110" s="363"/>
      <c r="R110" s="324"/>
      <c r="Z110" s="369"/>
      <c r="AA110" s="369"/>
      <c r="AB110" s="369"/>
      <c r="AC110" s="369"/>
      <c r="AD110" s="369"/>
      <c r="AE110" s="369"/>
      <c r="AF110" s="369"/>
      <c r="AG110" s="369"/>
      <c r="AH110" s="369"/>
    </row>
    <row r="111" spans="1:34" s="37" customFormat="1" ht="14.25">
      <c r="A111" s="33"/>
      <c r="B111" s="397"/>
      <c r="C111" s="397"/>
      <c r="D111" s="398"/>
      <c r="E111" s="399"/>
      <c r="F111" s="399"/>
      <c r="G111" s="400"/>
      <c r="H111" s="400"/>
      <c r="I111" s="399"/>
      <c r="J111" s="395"/>
      <c r="K111" s="395"/>
      <c r="L111" s="395"/>
      <c r="M111" s="395"/>
      <c r="N111" s="395"/>
      <c r="O111" s="395"/>
      <c r="P111" s="395"/>
      <c r="Q111" s="363"/>
      <c r="R111" s="324"/>
      <c r="Z111" s="369"/>
      <c r="AA111" s="369"/>
      <c r="AB111" s="369"/>
      <c r="AC111" s="369"/>
      <c r="AD111" s="369"/>
      <c r="AE111" s="369"/>
      <c r="AF111" s="369"/>
      <c r="AG111" s="369"/>
      <c r="AH111" s="369"/>
    </row>
    <row r="112" spans="1:34" s="37" customFormat="1" ht="14.25">
      <c r="A112" s="33"/>
      <c r="B112" s="397"/>
      <c r="C112" s="397"/>
      <c r="D112" s="398"/>
      <c r="E112" s="399"/>
      <c r="F112" s="399"/>
      <c r="G112" s="400"/>
      <c r="H112" s="400"/>
      <c r="I112" s="399"/>
      <c r="J112" s="395"/>
      <c r="K112" s="395"/>
      <c r="L112" s="395"/>
      <c r="M112" s="395"/>
      <c r="N112" s="395"/>
      <c r="O112" s="395"/>
      <c r="P112" s="395"/>
      <c r="Q112" s="363"/>
      <c r="R112" s="324"/>
      <c r="Z112" s="369"/>
      <c r="AA112" s="369"/>
      <c r="AB112" s="369"/>
      <c r="AC112" s="369"/>
      <c r="AD112" s="369"/>
      <c r="AE112" s="369"/>
      <c r="AF112" s="369"/>
      <c r="AG112" s="369"/>
      <c r="AH112" s="369"/>
    </row>
    <row r="113" spans="1:34" s="37" customFormat="1" ht="14.25">
      <c r="A113" s="33"/>
      <c r="B113" s="397"/>
      <c r="C113" s="397"/>
      <c r="D113" s="398"/>
      <c r="E113" s="399"/>
      <c r="F113" s="399"/>
      <c r="G113" s="400"/>
      <c r="H113" s="400"/>
      <c r="I113" s="399"/>
      <c r="J113" s="395"/>
      <c r="K113" s="395"/>
      <c r="L113" s="395"/>
      <c r="M113" s="395"/>
      <c r="N113" s="395"/>
      <c r="O113" s="401"/>
      <c r="P113" s="395"/>
      <c r="Q113" s="363"/>
      <c r="R113" s="324"/>
      <c r="Z113" s="369"/>
      <c r="AA113" s="369"/>
      <c r="AB113" s="369"/>
      <c r="AC113" s="369"/>
      <c r="AD113" s="369"/>
      <c r="AE113" s="369"/>
      <c r="AF113" s="369"/>
      <c r="AG113" s="369"/>
      <c r="AH113" s="369"/>
    </row>
    <row r="114" spans="1:34" s="37" customFormat="1" ht="14.25">
      <c r="A114" s="353"/>
      <c r="B114" s="354"/>
      <c r="C114" s="354"/>
      <c r="D114" s="355"/>
      <c r="E114" s="353"/>
      <c r="F114" s="370"/>
      <c r="G114" s="353"/>
      <c r="H114" s="353"/>
      <c r="I114" s="353"/>
      <c r="J114" s="354"/>
      <c r="K114" s="371"/>
      <c r="L114" s="353"/>
      <c r="M114" s="353"/>
      <c r="N114" s="353"/>
      <c r="O114" s="372"/>
      <c r="P114" s="363"/>
      <c r="Q114" s="363"/>
      <c r="R114" s="324"/>
      <c r="Z114" s="369"/>
      <c r="AA114" s="369"/>
      <c r="AB114" s="369"/>
      <c r="AC114" s="369"/>
      <c r="AD114" s="369"/>
      <c r="AE114" s="369"/>
      <c r="AF114" s="369"/>
      <c r="AG114" s="369"/>
      <c r="AH114" s="369"/>
    </row>
    <row r="115" spans="1:34" ht="15">
      <c r="A115" s="96" t="s">
        <v>575</v>
      </c>
      <c r="B115" s="97"/>
      <c r="C115" s="97"/>
      <c r="D115" s="98"/>
      <c r="E115" s="31"/>
      <c r="F115" s="29"/>
      <c r="G115" s="29"/>
      <c r="H115" s="70"/>
      <c r="I115" s="116"/>
      <c r="J115" s="117"/>
      <c r="K115" s="14"/>
      <c r="L115" s="14"/>
      <c r="M115" s="14"/>
      <c r="N115" s="8"/>
      <c r="O115" s="50"/>
      <c r="Q115" s="92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34" ht="38.25">
      <c r="A116" s="17" t="s">
        <v>16</v>
      </c>
      <c r="B116" s="18" t="s">
        <v>534</v>
      </c>
      <c r="C116" s="18"/>
      <c r="D116" s="19" t="s">
        <v>545</v>
      </c>
      <c r="E116" s="18" t="s">
        <v>546</v>
      </c>
      <c r="F116" s="18" t="s">
        <v>547</v>
      </c>
      <c r="G116" s="18" t="s">
        <v>548</v>
      </c>
      <c r="H116" s="18" t="s">
        <v>549</v>
      </c>
      <c r="I116" s="18" t="s">
        <v>550</v>
      </c>
      <c r="J116" s="17" t="s">
        <v>551</v>
      </c>
      <c r="K116" s="59" t="s">
        <v>567</v>
      </c>
      <c r="L116" s="392" t="s">
        <v>820</v>
      </c>
      <c r="M116" s="60" t="s">
        <v>819</v>
      </c>
      <c r="N116" s="18" t="s">
        <v>554</v>
      </c>
      <c r="O116" s="75" t="s">
        <v>555</v>
      </c>
      <c r="P116" s="94"/>
      <c r="Q116" s="8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34" s="369" customFormat="1" ht="14.25">
      <c r="A117" s="494">
        <v>1</v>
      </c>
      <c r="B117" s="495">
        <v>44203</v>
      </c>
      <c r="C117" s="496"/>
      <c r="D117" s="497" t="s">
        <v>480</v>
      </c>
      <c r="E117" s="498" t="s">
        <v>557</v>
      </c>
      <c r="F117" s="499">
        <v>424</v>
      </c>
      <c r="G117" s="500">
        <v>385</v>
      </c>
      <c r="H117" s="499">
        <v>455</v>
      </c>
      <c r="I117" s="501" t="s">
        <v>830</v>
      </c>
      <c r="J117" s="502" t="s">
        <v>846</v>
      </c>
      <c r="K117" s="502">
        <f t="shared" ref="K117" si="93">H117-F117</f>
        <v>31</v>
      </c>
      <c r="L117" s="503">
        <f>(F117*-0.8)/100</f>
        <v>-3.3920000000000003</v>
      </c>
      <c r="M117" s="504">
        <f t="shared" ref="M117" si="94">(K117+L117)/F117</f>
        <v>6.5113207547169816E-2</v>
      </c>
      <c r="N117" s="505" t="s">
        <v>556</v>
      </c>
      <c r="O117" s="506">
        <v>43877</v>
      </c>
      <c r="P117" s="95"/>
      <c r="Q117" s="416"/>
      <c r="R117" s="455" t="s">
        <v>559</v>
      </c>
      <c r="S117" s="410"/>
      <c r="T117" s="410"/>
      <c r="U117" s="410"/>
      <c r="V117" s="410"/>
      <c r="W117" s="410"/>
      <c r="X117" s="410"/>
      <c r="Y117" s="410"/>
      <c r="Z117" s="410"/>
    </row>
    <row r="118" spans="1:34" s="369" customFormat="1" ht="14.25">
      <c r="A118" s="433">
        <v>2</v>
      </c>
      <c r="B118" s="373">
        <v>44238</v>
      </c>
      <c r="C118" s="435"/>
      <c r="D118" s="385" t="s">
        <v>445</v>
      </c>
      <c r="E118" s="378" t="s">
        <v>557</v>
      </c>
      <c r="F118" s="387" t="s">
        <v>842</v>
      </c>
      <c r="G118" s="383">
        <v>1390</v>
      </c>
      <c r="H118" s="387"/>
      <c r="I118" s="375" t="s">
        <v>843</v>
      </c>
      <c r="J118" s="493" t="s">
        <v>558</v>
      </c>
      <c r="K118" s="493"/>
      <c r="L118" s="406"/>
      <c r="M118" s="402"/>
      <c r="N118" s="407"/>
      <c r="O118" s="409"/>
      <c r="P118" s="95"/>
      <c r="Q118" s="416"/>
      <c r="R118" s="455" t="s">
        <v>559</v>
      </c>
      <c r="S118" s="410"/>
      <c r="T118" s="410"/>
      <c r="U118" s="410"/>
      <c r="V118" s="410"/>
      <c r="W118" s="410"/>
      <c r="X118" s="410"/>
      <c r="Y118" s="410"/>
      <c r="Z118" s="410"/>
    </row>
    <row r="119" spans="1:34" s="5" customFormat="1">
      <c r="A119" s="364"/>
      <c r="B119" s="365"/>
      <c r="C119" s="366"/>
      <c r="D119" s="367"/>
      <c r="E119" s="396"/>
      <c r="F119" s="396"/>
      <c r="G119" s="453"/>
      <c r="H119" s="453"/>
      <c r="I119" s="396"/>
      <c r="J119" s="454"/>
      <c r="K119" s="449"/>
      <c r="L119" s="450"/>
      <c r="M119" s="451"/>
      <c r="N119" s="452"/>
      <c r="O119" s="368"/>
      <c r="P119" s="120"/>
      <c r="Q119"/>
      <c r="R119" s="91"/>
      <c r="T119" s="54"/>
      <c r="U119" s="54"/>
      <c r="V119" s="54"/>
      <c r="W119" s="54"/>
      <c r="X119" s="54"/>
      <c r="Y119" s="54"/>
      <c r="Z119" s="54"/>
    </row>
    <row r="120" spans="1:34">
      <c r="A120" s="20" t="s">
        <v>560</v>
      </c>
      <c r="B120" s="20"/>
      <c r="C120" s="20"/>
      <c r="D120" s="20"/>
      <c r="E120" s="2"/>
      <c r="F120" s="27" t="s">
        <v>562</v>
      </c>
      <c r="G120" s="79"/>
      <c r="H120" s="79"/>
      <c r="I120" s="35"/>
      <c r="J120" s="82"/>
      <c r="K120" s="80"/>
      <c r="L120" s="81"/>
      <c r="M120" s="82"/>
      <c r="N120" s="83"/>
      <c r="O120" s="121"/>
      <c r="P120" s="8"/>
      <c r="Q120" s="13"/>
      <c r="R120" s="93"/>
      <c r="S120" s="13"/>
      <c r="T120" s="13"/>
      <c r="U120" s="13"/>
      <c r="V120" s="13"/>
      <c r="W120" s="13"/>
      <c r="X120" s="13"/>
      <c r="Y120" s="13"/>
    </row>
    <row r="121" spans="1:34">
      <c r="A121" s="26" t="s">
        <v>561</v>
      </c>
      <c r="B121" s="20"/>
      <c r="C121" s="20"/>
      <c r="D121" s="20"/>
      <c r="E121" s="29"/>
      <c r="F121" s="27" t="s">
        <v>564</v>
      </c>
      <c r="G121" s="9"/>
      <c r="H121" s="9"/>
      <c r="I121" s="9"/>
      <c r="J121" s="50"/>
      <c r="K121" s="9"/>
      <c r="L121" s="9"/>
      <c r="M121" s="9"/>
      <c r="N121" s="8"/>
      <c r="O121" s="50"/>
      <c r="Q121" s="4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34">
      <c r="A122" s="26"/>
      <c r="B122" s="20"/>
      <c r="C122" s="20"/>
      <c r="D122" s="20"/>
      <c r="E122" s="29"/>
      <c r="F122" s="27"/>
      <c r="G122" s="9"/>
      <c r="H122" s="9"/>
      <c r="I122" s="9"/>
      <c r="J122" s="50"/>
      <c r="K122" s="9"/>
      <c r="L122" s="9"/>
      <c r="M122" s="9"/>
      <c r="N122" s="8"/>
      <c r="O122" s="50"/>
      <c r="Q122" s="4"/>
      <c r="R122" s="79"/>
      <c r="S122" s="13"/>
      <c r="T122" s="13"/>
      <c r="U122" s="13"/>
      <c r="V122" s="13"/>
      <c r="W122" s="13"/>
      <c r="X122" s="13"/>
      <c r="Y122" s="13"/>
      <c r="Z122" s="13"/>
    </row>
    <row r="123" spans="1:34" ht="15">
      <c r="A123" s="8"/>
      <c r="B123" s="30" t="s">
        <v>824</v>
      </c>
      <c r="C123" s="30"/>
      <c r="D123" s="30"/>
      <c r="E123" s="30"/>
      <c r="F123" s="31"/>
      <c r="G123" s="29"/>
      <c r="H123" s="29"/>
      <c r="I123" s="70"/>
      <c r="J123" s="71"/>
      <c r="K123" s="72"/>
      <c r="L123" s="391"/>
      <c r="M123" s="9"/>
      <c r="N123" s="8"/>
      <c r="O123" s="50"/>
      <c r="Q123" s="4"/>
      <c r="R123" s="79"/>
      <c r="S123" s="13"/>
      <c r="T123" s="13"/>
      <c r="U123" s="13"/>
      <c r="V123" s="13"/>
      <c r="W123" s="13"/>
      <c r="X123" s="13"/>
      <c r="Y123" s="13"/>
      <c r="Z123" s="13"/>
    </row>
    <row r="124" spans="1:34" ht="38.25">
      <c r="A124" s="17" t="s">
        <v>16</v>
      </c>
      <c r="B124" s="18" t="s">
        <v>534</v>
      </c>
      <c r="C124" s="18"/>
      <c r="D124" s="19" t="s">
        <v>545</v>
      </c>
      <c r="E124" s="18" t="s">
        <v>546</v>
      </c>
      <c r="F124" s="18" t="s">
        <v>547</v>
      </c>
      <c r="G124" s="18" t="s">
        <v>566</v>
      </c>
      <c r="H124" s="18" t="s">
        <v>549</v>
      </c>
      <c r="I124" s="18" t="s">
        <v>550</v>
      </c>
      <c r="J124" s="73" t="s">
        <v>551</v>
      </c>
      <c r="K124" s="59" t="s">
        <v>567</v>
      </c>
      <c r="L124" s="74" t="s">
        <v>568</v>
      </c>
      <c r="M124" s="18" t="s">
        <v>569</v>
      </c>
      <c r="N124" s="392" t="s">
        <v>820</v>
      </c>
      <c r="O124" s="60" t="s">
        <v>819</v>
      </c>
      <c r="P124" s="18" t="s">
        <v>554</v>
      </c>
      <c r="Q124" s="75" t="s">
        <v>555</v>
      </c>
      <c r="R124" s="79"/>
      <c r="S124" s="13"/>
      <c r="T124" s="13"/>
      <c r="U124" s="13"/>
      <c r="V124" s="13"/>
      <c r="W124" s="13"/>
      <c r="X124" s="13"/>
      <c r="Y124" s="13"/>
      <c r="Z124" s="13"/>
    </row>
    <row r="125" spans="1:34" ht="14.25">
      <c r="A125" s="358"/>
      <c r="B125" s="373"/>
      <c r="C125" s="377"/>
      <c r="D125" s="385"/>
      <c r="E125" s="378"/>
      <c r="F125" s="403"/>
      <c r="G125" s="383"/>
      <c r="H125" s="378"/>
      <c r="I125" s="375"/>
      <c r="J125" s="414"/>
      <c r="K125" s="414"/>
      <c r="L125" s="415"/>
      <c r="M125" s="413"/>
      <c r="N125" s="415"/>
      <c r="O125" s="402"/>
      <c r="P125" s="379"/>
      <c r="Q125" s="393"/>
      <c r="R125" s="411"/>
      <c r="S125" s="401"/>
      <c r="T125" s="13"/>
      <c r="U125" s="410"/>
      <c r="V125" s="410"/>
      <c r="W125" s="410"/>
      <c r="X125" s="410"/>
      <c r="Y125" s="410"/>
      <c r="Z125" s="410"/>
      <c r="AA125" s="369"/>
      <c r="AB125" s="369"/>
      <c r="AC125" s="369"/>
    </row>
    <row r="126" spans="1:34" ht="14.25">
      <c r="A126" s="358"/>
      <c r="B126" s="373"/>
      <c r="C126" s="377"/>
      <c r="D126" s="385"/>
      <c r="E126" s="378"/>
      <c r="F126" s="403"/>
      <c r="G126" s="383"/>
      <c r="H126" s="378"/>
      <c r="I126" s="375"/>
      <c r="J126" s="414"/>
      <c r="K126" s="414"/>
      <c r="L126" s="415"/>
      <c r="M126" s="413"/>
      <c r="N126" s="415"/>
      <c r="O126" s="402"/>
      <c r="P126" s="379"/>
      <c r="Q126" s="393"/>
      <c r="R126" s="411"/>
      <c r="S126" s="401"/>
      <c r="T126" s="13"/>
      <c r="U126" s="410"/>
      <c r="V126" s="410"/>
      <c r="W126" s="410"/>
      <c r="X126" s="410"/>
      <c r="Y126" s="410"/>
      <c r="Z126" s="410"/>
      <c r="AA126" s="369"/>
      <c r="AB126" s="369"/>
      <c r="AC126" s="369"/>
    </row>
    <row r="127" spans="1:34" s="369" customFormat="1" ht="14.25">
      <c r="A127" s="358"/>
      <c r="B127" s="373"/>
      <c r="C127" s="377"/>
      <c r="D127" s="385"/>
      <c r="E127" s="378"/>
      <c r="F127" s="403"/>
      <c r="G127" s="383"/>
      <c r="H127" s="378"/>
      <c r="I127" s="375"/>
      <c r="J127" s="414"/>
      <c r="K127" s="414"/>
      <c r="L127" s="415"/>
      <c r="M127" s="413"/>
      <c r="N127" s="415"/>
      <c r="O127" s="402"/>
      <c r="P127" s="379"/>
      <c r="Q127" s="393"/>
      <c r="R127" s="408"/>
      <c r="S127" s="410"/>
      <c r="T127" s="410"/>
      <c r="U127" s="410"/>
      <c r="V127" s="410"/>
      <c r="W127" s="410"/>
      <c r="X127" s="410"/>
      <c r="Y127" s="410"/>
      <c r="Z127" s="410"/>
    </row>
    <row r="128" spans="1:34" s="369" customFormat="1" ht="14.25">
      <c r="A128" s="358"/>
      <c r="B128" s="373"/>
      <c r="C128" s="377"/>
      <c r="D128" s="385"/>
      <c r="E128" s="378"/>
      <c r="F128" s="414"/>
      <c r="G128" s="387"/>
      <c r="H128" s="378"/>
      <c r="I128" s="375"/>
      <c r="J128" s="414"/>
      <c r="K128" s="414"/>
      <c r="L128" s="415"/>
      <c r="M128" s="413"/>
      <c r="N128" s="415"/>
      <c r="O128" s="402"/>
      <c r="P128" s="379"/>
      <c r="Q128" s="393"/>
      <c r="R128" s="408"/>
      <c r="S128" s="410"/>
      <c r="T128" s="410"/>
      <c r="U128" s="410"/>
      <c r="V128" s="410"/>
      <c r="W128" s="410"/>
      <c r="X128" s="410"/>
      <c r="Y128" s="410"/>
      <c r="Z128" s="410"/>
    </row>
    <row r="129" spans="1:26" s="369" customFormat="1" ht="14.25">
      <c r="A129" s="358"/>
      <c r="B129" s="373"/>
      <c r="C129" s="377"/>
      <c r="D129" s="385"/>
      <c r="E129" s="378"/>
      <c r="F129" s="414"/>
      <c r="G129" s="387"/>
      <c r="H129" s="378"/>
      <c r="I129" s="375"/>
      <c r="J129" s="414"/>
      <c r="K129" s="414"/>
      <c r="L129" s="415"/>
      <c r="M129" s="413"/>
      <c r="N129" s="415"/>
      <c r="O129" s="402"/>
      <c r="P129" s="379"/>
      <c r="Q129" s="393"/>
      <c r="R129" s="408"/>
      <c r="S129" s="410"/>
      <c r="T129" s="410"/>
      <c r="U129" s="410"/>
      <c r="V129" s="410"/>
      <c r="W129" s="410"/>
      <c r="X129" s="410"/>
      <c r="Y129" s="410"/>
      <c r="Z129" s="410"/>
    </row>
    <row r="130" spans="1:26" s="369" customFormat="1" ht="14.25">
      <c r="A130" s="358"/>
      <c r="B130" s="373"/>
      <c r="C130" s="377"/>
      <c r="D130" s="385"/>
      <c r="E130" s="378"/>
      <c r="F130" s="403"/>
      <c r="G130" s="383"/>
      <c r="H130" s="378"/>
      <c r="I130" s="375"/>
      <c r="J130" s="414"/>
      <c r="K130" s="405"/>
      <c r="L130" s="415"/>
      <c r="M130" s="413"/>
      <c r="N130" s="415"/>
      <c r="O130" s="402"/>
      <c r="P130" s="407"/>
      <c r="Q130" s="393"/>
      <c r="R130" s="408"/>
      <c r="S130" s="410"/>
      <c r="T130" s="410"/>
      <c r="U130" s="410"/>
      <c r="V130" s="410"/>
      <c r="W130" s="410"/>
      <c r="X130" s="410"/>
      <c r="Y130" s="410"/>
      <c r="Z130" s="410"/>
    </row>
    <row r="131" spans="1:26" s="369" customFormat="1" ht="14.25">
      <c r="A131" s="358"/>
      <c r="B131" s="373"/>
      <c r="C131" s="377"/>
      <c r="D131" s="385"/>
      <c r="E131" s="378"/>
      <c r="F131" s="403"/>
      <c r="G131" s="383"/>
      <c r="H131" s="378"/>
      <c r="I131" s="375"/>
      <c r="J131" s="405"/>
      <c r="K131" s="405"/>
      <c r="L131" s="405"/>
      <c r="M131" s="405"/>
      <c r="N131" s="406"/>
      <c r="O131" s="417"/>
      <c r="P131" s="407"/>
      <c r="Q131" s="393"/>
      <c r="R131" s="408"/>
      <c r="S131" s="410"/>
      <c r="T131" s="410"/>
      <c r="U131" s="410"/>
      <c r="V131" s="410"/>
      <c r="W131" s="410"/>
      <c r="X131" s="410"/>
      <c r="Y131" s="410"/>
      <c r="Z131" s="410"/>
    </row>
    <row r="132" spans="1:26" s="369" customFormat="1" ht="14.25">
      <c r="A132" s="358"/>
      <c r="B132" s="373"/>
      <c r="C132" s="377"/>
      <c r="D132" s="385"/>
      <c r="E132" s="378"/>
      <c r="F132" s="414"/>
      <c r="G132" s="387"/>
      <c r="H132" s="378"/>
      <c r="I132" s="375"/>
      <c r="J132" s="414"/>
      <c r="K132" s="414"/>
      <c r="L132" s="415"/>
      <c r="M132" s="413"/>
      <c r="N132" s="415"/>
      <c r="O132" s="402"/>
      <c r="P132" s="379"/>
      <c r="Q132" s="393"/>
      <c r="R132" s="411"/>
      <c r="S132" s="401"/>
      <c r="T132" s="410"/>
      <c r="U132" s="410"/>
      <c r="V132" s="410"/>
      <c r="W132" s="410"/>
      <c r="X132" s="410"/>
      <c r="Y132" s="410"/>
      <c r="Z132" s="410"/>
    </row>
    <row r="133" spans="1:26" s="369" customFormat="1" ht="14.25">
      <c r="A133" s="358"/>
      <c r="B133" s="373"/>
      <c r="C133" s="377"/>
      <c r="D133" s="385"/>
      <c r="E133" s="378"/>
      <c r="F133" s="403"/>
      <c r="G133" s="383"/>
      <c r="H133" s="378"/>
      <c r="I133" s="375"/>
      <c r="J133" s="352"/>
      <c r="K133" s="352"/>
      <c r="L133" s="352"/>
      <c r="M133" s="352"/>
      <c r="N133" s="404"/>
      <c r="O133" s="402"/>
      <c r="P133" s="380"/>
      <c r="Q133" s="393"/>
      <c r="R133" s="411"/>
      <c r="S133" s="401"/>
      <c r="T133" s="410"/>
      <c r="U133" s="410"/>
      <c r="V133" s="410"/>
      <c r="W133" s="410"/>
      <c r="X133" s="410"/>
      <c r="Y133" s="410"/>
      <c r="Z133" s="410"/>
    </row>
    <row r="134" spans="1:26">
      <c r="A134" s="26"/>
      <c r="B134" s="20"/>
      <c r="C134" s="20"/>
      <c r="D134" s="20"/>
      <c r="E134" s="29"/>
      <c r="F134" s="27"/>
      <c r="G134" s="9"/>
      <c r="H134" s="9"/>
      <c r="I134" s="9"/>
      <c r="J134" s="50"/>
      <c r="K134" s="9"/>
      <c r="L134" s="9"/>
      <c r="M134" s="9"/>
      <c r="N134" s="8"/>
      <c r="O134" s="50"/>
      <c r="P134" s="4"/>
      <c r="Q134" s="8"/>
      <c r="R134" s="138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26"/>
      <c r="B135" s="20"/>
      <c r="C135" s="20"/>
      <c r="D135" s="20"/>
      <c r="E135" s="29"/>
      <c r="F135" s="27"/>
      <c r="G135" s="38"/>
      <c r="H135" s="39"/>
      <c r="I135" s="79"/>
      <c r="J135" s="14"/>
      <c r="K135" s="80"/>
      <c r="L135" s="81"/>
      <c r="M135" s="82"/>
      <c r="N135" s="83"/>
      <c r="O135" s="84"/>
      <c r="P135" s="8"/>
      <c r="Q135" s="13"/>
      <c r="R135" s="138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34"/>
      <c r="B136" s="42"/>
      <c r="C136" s="99"/>
      <c r="D136" s="3"/>
      <c r="E136" s="35"/>
      <c r="F136" s="79"/>
      <c r="G136" s="38"/>
      <c r="H136" s="39"/>
      <c r="I136" s="79"/>
      <c r="J136" s="14"/>
      <c r="K136" s="80"/>
      <c r="L136" s="81"/>
      <c r="M136" s="82"/>
      <c r="N136" s="83"/>
      <c r="O136" s="84"/>
      <c r="P136" s="8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 ht="15">
      <c r="A137" s="2"/>
      <c r="B137" s="100" t="s">
        <v>576</v>
      </c>
      <c r="C137" s="100"/>
      <c r="D137" s="100"/>
      <c r="E137" s="100"/>
      <c r="F137" s="14"/>
      <c r="G137" s="14"/>
      <c r="H137" s="101"/>
      <c r="I137" s="14"/>
      <c r="J137" s="71"/>
      <c r="K137" s="72"/>
      <c r="L137" s="14"/>
      <c r="M137" s="14"/>
      <c r="N137" s="13"/>
      <c r="O137" s="95"/>
      <c r="P137" s="8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 ht="38.25">
      <c r="A138" s="17" t="s">
        <v>16</v>
      </c>
      <c r="B138" s="18" t="s">
        <v>534</v>
      </c>
      <c r="C138" s="18"/>
      <c r="D138" s="19" t="s">
        <v>545</v>
      </c>
      <c r="E138" s="18" t="s">
        <v>546</v>
      </c>
      <c r="F138" s="18" t="s">
        <v>547</v>
      </c>
      <c r="G138" s="18" t="s">
        <v>577</v>
      </c>
      <c r="H138" s="18" t="s">
        <v>578</v>
      </c>
      <c r="I138" s="18" t="s">
        <v>550</v>
      </c>
      <c r="J138" s="58" t="s">
        <v>551</v>
      </c>
      <c r="K138" s="18" t="s">
        <v>552</v>
      </c>
      <c r="L138" s="18" t="s">
        <v>553</v>
      </c>
      <c r="M138" s="18" t="s">
        <v>554</v>
      </c>
      <c r="N138" s="19" t="s">
        <v>555</v>
      </c>
      <c r="O138" s="95"/>
      <c r="P138" s="8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</v>
      </c>
      <c r="B139" s="102">
        <v>41579</v>
      </c>
      <c r="C139" s="102"/>
      <c r="D139" s="103" t="s">
        <v>579</v>
      </c>
      <c r="E139" s="104" t="s">
        <v>580</v>
      </c>
      <c r="F139" s="105">
        <v>82</v>
      </c>
      <c r="G139" s="104" t="s">
        <v>581</v>
      </c>
      <c r="H139" s="104">
        <v>100</v>
      </c>
      <c r="I139" s="122">
        <v>100</v>
      </c>
      <c r="J139" s="123" t="s">
        <v>582</v>
      </c>
      <c r="K139" s="124">
        <f t="shared" ref="K139:K170" si="95">H139-F139</f>
        <v>18</v>
      </c>
      <c r="L139" s="125">
        <f t="shared" ref="L139:L170" si="96">K139/F139</f>
        <v>0.21951219512195122</v>
      </c>
      <c r="M139" s="126" t="s">
        <v>556</v>
      </c>
      <c r="N139" s="127">
        <v>42657</v>
      </c>
      <c r="O139" s="50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2</v>
      </c>
      <c r="B140" s="102">
        <v>41794</v>
      </c>
      <c r="C140" s="102"/>
      <c r="D140" s="103" t="s">
        <v>583</v>
      </c>
      <c r="E140" s="104" t="s">
        <v>557</v>
      </c>
      <c r="F140" s="105">
        <v>257</v>
      </c>
      <c r="G140" s="104" t="s">
        <v>581</v>
      </c>
      <c r="H140" s="104">
        <v>300</v>
      </c>
      <c r="I140" s="122">
        <v>300</v>
      </c>
      <c r="J140" s="123" t="s">
        <v>582</v>
      </c>
      <c r="K140" s="124">
        <f t="shared" si="95"/>
        <v>43</v>
      </c>
      <c r="L140" s="125">
        <f t="shared" si="96"/>
        <v>0.16731517509727625</v>
      </c>
      <c r="M140" s="126" t="s">
        <v>556</v>
      </c>
      <c r="N140" s="127">
        <v>41822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</v>
      </c>
      <c r="B141" s="102">
        <v>41828</v>
      </c>
      <c r="C141" s="102"/>
      <c r="D141" s="103" t="s">
        <v>584</v>
      </c>
      <c r="E141" s="104" t="s">
        <v>557</v>
      </c>
      <c r="F141" s="105">
        <v>393</v>
      </c>
      <c r="G141" s="104" t="s">
        <v>581</v>
      </c>
      <c r="H141" s="104">
        <v>468</v>
      </c>
      <c r="I141" s="122">
        <v>468</v>
      </c>
      <c r="J141" s="123" t="s">
        <v>582</v>
      </c>
      <c r="K141" s="124">
        <f t="shared" si="95"/>
        <v>75</v>
      </c>
      <c r="L141" s="125">
        <f t="shared" si="96"/>
        <v>0.19083969465648856</v>
      </c>
      <c r="M141" s="126" t="s">
        <v>556</v>
      </c>
      <c r="N141" s="127">
        <v>41863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4</v>
      </c>
      <c r="B142" s="102">
        <v>41857</v>
      </c>
      <c r="C142" s="102"/>
      <c r="D142" s="103" t="s">
        <v>585</v>
      </c>
      <c r="E142" s="104" t="s">
        <v>557</v>
      </c>
      <c r="F142" s="105">
        <v>205</v>
      </c>
      <c r="G142" s="104" t="s">
        <v>581</v>
      </c>
      <c r="H142" s="104">
        <v>275</v>
      </c>
      <c r="I142" s="122">
        <v>250</v>
      </c>
      <c r="J142" s="123" t="s">
        <v>582</v>
      </c>
      <c r="K142" s="124">
        <f t="shared" si="95"/>
        <v>70</v>
      </c>
      <c r="L142" s="125">
        <f t="shared" si="96"/>
        <v>0.34146341463414637</v>
      </c>
      <c r="M142" s="126" t="s">
        <v>556</v>
      </c>
      <c r="N142" s="127">
        <v>41962</v>
      </c>
      <c r="O142" s="50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5</v>
      </c>
      <c r="B143" s="102">
        <v>41886</v>
      </c>
      <c r="C143" s="102"/>
      <c r="D143" s="103" t="s">
        <v>586</v>
      </c>
      <c r="E143" s="104" t="s">
        <v>557</v>
      </c>
      <c r="F143" s="105">
        <v>162</v>
      </c>
      <c r="G143" s="104" t="s">
        <v>581</v>
      </c>
      <c r="H143" s="104">
        <v>190</v>
      </c>
      <c r="I143" s="122">
        <v>190</v>
      </c>
      <c r="J143" s="123" t="s">
        <v>582</v>
      </c>
      <c r="K143" s="124">
        <f t="shared" si="95"/>
        <v>28</v>
      </c>
      <c r="L143" s="125">
        <f t="shared" si="96"/>
        <v>0.1728395061728395</v>
      </c>
      <c r="M143" s="126" t="s">
        <v>556</v>
      </c>
      <c r="N143" s="127">
        <v>42006</v>
      </c>
      <c r="O143" s="50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6</v>
      </c>
      <c r="B144" s="102">
        <v>41886</v>
      </c>
      <c r="C144" s="102"/>
      <c r="D144" s="103" t="s">
        <v>587</v>
      </c>
      <c r="E144" s="104" t="s">
        <v>557</v>
      </c>
      <c r="F144" s="105">
        <v>75</v>
      </c>
      <c r="G144" s="104" t="s">
        <v>581</v>
      </c>
      <c r="H144" s="104">
        <v>91.5</v>
      </c>
      <c r="I144" s="122" t="s">
        <v>588</v>
      </c>
      <c r="J144" s="123" t="s">
        <v>589</v>
      </c>
      <c r="K144" s="124">
        <f t="shared" si="95"/>
        <v>16.5</v>
      </c>
      <c r="L144" s="125">
        <f t="shared" si="96"/>
        <v>0.22</v>
      </c>
      <c r="M144" s="126" t="s">
        <v>556</v>
      </c>
      <c r="N144" s="127">
        <v>41954</v>
      </c>
      <c r="O144" s="50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7</v>
      </c>
      <c r="B145" s="102">
        <v>41913</v>
      </c>
      <c r="C145" s="102"/>
      <c r="D145" s="103" t="s">
        <v>590</v>
      </c>
      <c r="E145" s="104" t="s">
        <v>557</v>
      </c>
      <c r="F145" s="105">
        <v>850</v>
      </c>
      <c r="G145" s="104" t="s">
        <v>581</v>
      </c>
      <c r="H145" s="104">
        <v>982.5</v>
      </c>
      <c r="I145" s="122">
        <v>1050</v>
      </c>
      <c r="J145" s="123" t="s">
        <v>591</v>
      </c>
      <c r="K145" s="124">
        <f t="shared" si="95"/>
        <v>132.5</v>
      </c>
      <c r="L145" s="125">
        <f t="shared" si="96"/>
        <v>0.15588235294117647</v>
      </c>
      <c r="M145" s="126" t="s">
        <v>556</v>
      </c>
      <c r="N145" s="127">
        <v>42039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8</v>
      </c>
      <c r="B146" s="102">
        <v>41913</v>
      </c>
      <c r="C146" s="102"/>
      <c r="D146" s="103" t="s">
        <v>592</v>
      </c>
      <c r="E146" s="104" t="s">
        <v>557</v>
      </c>
      <c r="F146" s="105">
        <v>475</v>
      </c>
      <c r="G146" s="104" t="s">
        <v>581</v>
      </c>
      <c r="H146" s="104">
        <v>515</v>
      </c>
      <c r="I146" s="122">
        <v>600</v>
      </c>
      <c r="J146" s="123" t="s">
        <v>593</v>
      </c>
      <c r="K146" s="124">
        <f t="shared" si="95"/>
        <v>40</v>
      </c>
      <c r="L146" s="125">
        <f t="shared" si="96"/>
        <v>8.4210526315789472E-2</v>
      </c>
      <c r="M146" s="126" t="s">
        <v>556</v>
      </c>
      <c r="N146" s="127">
        <v>41939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9</v>
      </c>
      <c r="B147" s="102">
        <v>41913</v>
      </c>
      <c r="C147" s="102"/>
      <c r="D147" s="103" t="s">
        <v>594</v>
      </c>
      <c r="E147" s="104" t="s">
        <v>557</v>
      </c>
      <c r="F147" s="105">
        <v>86</v>
      </c>
      <c r="G147" s="104" t="s">
        <v>581</v>
      </c>
      <c r="H147" s="104">
        <v>99</v>
      </c>
      <c r="I147" s="122">
        <v>140</v>
      </c>
      <c r="J147" s="123" t="s">
        <v>595</v>
      </c>
      <c r="K147" s="124">
        <f t="shared" si="95"/>
        <v>13</v>
      </c>
      <c r="L147" s="125">
        <f t="shared" si="96"/>
        <v>0.15116279069767441</v>
      </c>
      <c r="M147" s="126" t="s">
        <v>556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10</v>
      </c>
      <c r="B148" s="102">
        <v>41926</v>
      </c>
      <c r="C148" s="102"/>
      <c r="D148" s="103" t="s">
        <v>596</v>
      </c>
      <c r="E148" s="104" t="s">
        <v>557</v>
      </c>
      <c r="F148" s="105">
        <v>496.6</v>
      </c>
      <c r="G148" s="104" t="s">
        <v>581</v>
      </c>
      <c r="H148" s="104">
        <v>621</v>
      </c>
      <c r="I148" s="122">
        <v>580</v>
      </c>
      <c r="J148" s="123" t="s">
        <v>582</v>
      </c>
      <c r="K148" s="124">
        <f t="shared" si="95"/>
        <v>124.39999999999998</v>
      </c>
      <c r="L148" s="125">
        <f t="shared" si="96"/>
        <v>0.25050342327829234</v>
      </c>
      <c r="M148" s="126" t="s">
        <v>556</v>
      </c>
      <c r="N148" s="127">
        <v>42605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11</v>
      </c>
      <c r="B149" s="102">
        <v>41926</v>
      </c>
      <c r="C149" s="102"/>
      <c r="D149" s="103" t="s">
        <v>597</v>
      </c>
      <c r="E149" s="104" t="s">
        <v>557</v>
      </c>
      <c r="F149" s="105">
        <v>2481.9</v>
      </c>
      <c r="G149" s="104" t="s">
        <v>581</v>
      </c>
      <c r="H149" s="104">
        <v>2840</v>
      </c>
      <c r="I149" s="122">
        <v>2870</v>
      </c>
      <c r="J149" s="123" t="s">
        <v>598</v>
      </c>
      <c r="K149" s="124">
        <f t="shared" si="95"/>
        <v>358.09999999999991</v>
      </c>
      <c r="L149" s="125">
        <f t="shared" si="96"/>
        <v>0.14428462065353154</v>
      </c>
      <c r="M149" s="126" t="s">
        <v>556</v>
      </c>
      <c r="N149" s="127">
        <v>42017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12</v>
      </c>
      <c r="B150" s="102">
        <v>41928</v>
      </c>
      <c r="C150" s="102"/>
      <c r="D150" s="103" t="s">
        <v>599</v>
      </c>
      <c r="E150" s="104" t="s">
        <v>557</v>
      </c>
      <c r="F150" s="105">
        <v>84.5</v>
      </c>
      <c r="G150" s="104" t="s">
        <v>581</v>
      </c>
      <c r="H150" s="104">
        <v>93</v>
      </c>
      <c r="I150" s="122">
        <v>110</v>
      </c>
      <c r="J150" s="123" t="s">
        <v>600</v>
      </c>
      <c r="K150" s="124">
        <f t="shared" si="95"/>
        <v>8.5</v>
      </c>
      <c r="L150" s="125">
        <f t="shared" si="96"/>
        <v>0.10059171597633136</v>
      </c>
      <c r="M150" s="126" t="s">
        <v>556</v>
      </c>
      <c r="N150" s="127">
        <v>41939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13</v>
      </c>
      <c r="B151" s="102">
        <v>41928</v>
      </c>
      <c r="C151" s="102"/>
      <c r="D151" s="103" t="s">
        <v>601</v>
      </c>
      <c r="E151" s="104" t="s">
        <v>557</v>
      </c>
      <c r="F151" s="105">
        <v>401</v>
      </c>
      <c r="G151" s="104" t="s">
        <v>581</v>
      </c>
      <c r="H151" s="104">
        <v>428</v>
      </c>
      <c r="I151" s="122">
        <v>450</v>
      </c>
      <c r="J151" s="123" t="s">
        <v>602</v>
      </c>
      <c r="K151" s="124">
        <f t="shared" si="95"/>
        <v>27</v>
      </c>
      <c r="L151" s="125">
        <f t="shared" si="96"/>
        <v>6.7331670822942641E-2</v>
      </c>
      <c r="M151" s="126" t="s">
        <v>556</v>
      </c>
      <c r="N151" s="127">
        <v>42020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14</v>
      </c>
      <c r="B152" s="102">
        <v>41928</v>
      </c>
      <c r="C152" s="102"/>
      <c r="D152" s="103" t="s">
        <v>603</v>
      </c>
      <c r="E152" s="104" t="s">
        <v>557</v>
      </c>
      <c r="F152" s="105">
        <v>101</v>
      </c>
      <c r="G152" s="104" t="s">
        <v>581</v>
      </c>
      <c r="H152" s="104">
        <v>112</v>
      </c>
      <c r="I152" s="122">
        <v>120</v>
      </c>
      <c r="J152" s="123" t="s">
        <v>604</v>
      </c>
      <c r="K152" s="124">
        <f t="shared" si="95"/>
        <v>11</v>
      </c>
      <c r="L152" s="125">
        <f t="shared" si="96"/>
        <v>0.10891089108910891</v>
      </c>
      <c r="M152" s="126" t="s">
        <v>556</v>
      </c>
      <c r="N152" s="127">
        <v>41939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15</v>
      </c>
      <c r="B153" s="102">
        <v>41954</v>
      </c>
      <c r="C153" s="102"/>
      <c r="D153" s="103" t="s">
        <v>605</v>
      </c>
      <c r="E153" s="104" t="s">
        <v>557</v>
      </c>
      <c r="F153" s="105">
        <v>59</v>
      </c>
      <c r="G153" s="104" t="s">
        <v>581</v>
      </c>
      <c r="H153" s="104">
        <v>76</v>
      </c>
      <c r="I153" s="122">
        <v>76</v>
      </c>
      <c r="J153" s="123" t="s">
        <v>582</v>
      </c>
      <c r="K153" s="124">
        <f t="shared" si="95"/>
        <v>17</v>
      </c>
      <c r="L153" s="125">
        <f t="shared" si="96"/>
        <v>0.28813559322033899</v>
      </c>
      <c r="M153" s="126" t="s">
        <v>556</v>
      </c>
      <c r="N153" s="127">
        <v>43032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16</v>
      </c>
      <c r="B154" s="102">
        <v>41954</v>
      </c>
      <c r="C154" s="102"/>
      <c r="D154" s="103" t="s">
        <v>594</v>
      </c>
      <c r="E154" s="104" t="s">
        <v>557</v>
      </c>
      <c r="F154" s="105">
        <v>99</v>
      </c>
      <c r="G154" s="104" t="s">
        <v>581</v>
      </c>
      <c r="H154" s="104">
        <v>120</v>
      </c>
      <c r="I154" s="122">
        <v>120</v>
      </c>
      <c r="J154" s="123" t="s">
        <v>606</v>
      </c>
      <c r="K154" s="124">
        <f t="shared" si="95"/>
        <v>21</v>
      </c>
      <c r="L154" s="125">
        <f t="shared" si="96"/>
        <v>0.21212121212121213</v>
      </c>
      <c r="M154" s="126" t="s">
        <v>556</v>
      </c>
      <c r="N154" s="127">
        <v>41960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17</v>
      </c>
      <c r="B155" s="102">
        <v>41956</v>
      </c>
      <c r="C155" s="102"/>
      <c r="D155" s="103" t="s">
        <v>607</v>
      </c>
      <c r="E155" s="104" t="s">
        <v>557</v>
      </c>
      <c r="F155" s="105">
        <v>22</v>
      </c>
      <c r="G155" s="104" t="s">
        <v>581</v>
      </c>
      <c r="H155" s="104">
        <v>33.549999999999997</v>
      </c>
      <c r="I155" s="122">
        <v>32</v>
      </c>
      <c r="J155" s="123" t="s">
        <v>608</v>
      </c>
      <c r="K155" s="124">
        <f t="shared" si="95"/>
        <v>11.549999999999997</v>
      </c>
      <c r="L155" s="125">
        <f t="shared" si="96"/>
        <v>0.52499999999999991</v>
      </c>
      <c r="M155" s="126" t="s">
        <v>556</v>
      </c>
      <c r="N155" s="127">
        <v>42188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18</v>
      </c>
      <c r="B156" s="102">
        <v>41976</v>
      </c>
      <c r="C156" s="102"/>
      <c r="D156" s="103" t="s">
        <v>609</v>
      </c>
      <c r="E156" s="104" t="s">
        <v>557</v>
      </c>
      <c r="F156" s="105">
        <v>440</v>
      </c>
      <c r="G156" s="104" t="s">
        <v>581</v>
      </c>
      <c r="H156" s="104">
        <v>520</v>
      </c>
      <c r="I156" s="122">
        <v>520</v>
      </c>
      <c r="J156" s="123" t="s">
        <v>610</v>
      </c>
      <c r="K156" s="124">
        <f t="shared" si="95"/>
        <v>80</v>
      </c>
      <c r="L156" s="125">
        <f t="shared" si="96"/>
        <v>0.18181818181818182</v>
      </c>
      <c r="M156" s="126" t="s">
        <v>556</v>
      </c>
      <c r="N156" s="127">
        <v>42208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19</v>
      </c>
      <c r="B157" s="102">
        <v>41976</v>
      </c>
      <c r="C157" s="102"/>
      <c r="D157" s="103" t="s">
        <v>611</v>
      </c>
      <c r="E157" s="104" t="s">
        <v>557</v>
      </c>
      <c r="F157" s="105">
        <v>360</v>
      </c>
      <c r="G157" s="104" t="s">
        <v>581</v>
      </c>
      <c r="H157" s="104">
        <v>427</v>
      </c>
      <c r="I157" s="122">
        <v>425</v>
      </c>
      <c r="J157" s="123" t="s">
        <v>612</v>
      </c>
      <c r="K157" s="124">
        <f t="shared" si="95"/>
        <v>67</v>
      </c>
      <c r="L157" s="125">
        <f t="shared" si="96"/>
        <v>0.18611111111111112</v>
      </c>
      <c r="M157" s="126" t="s">
        <v>556</v>
      </c>
      <c r="N157" s="127">
        <v>42058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20</v>
      </c>
      <c r="B158" s="102">
        <v>42012</v>
      </c>
      <c r="C158" s="102"/>
      <c r="D158" s="103" t="s">
        <v>613</v>
      </c>
      <c r="E158" s="104" t="s">
        <v>557</v>
      </c>
      <c r="F158" s="105">
        <v>360</v>
      </c>
      <c r="G158" s="104" t="s">
        <v>581</v>
      </c>
      <c r="H158" s="104">
        <v>455</v>
      </c>
      <c r="I158" s="122">
        <v>420</v>
      </c>
      <c r="J158" s="123" t="s">
        <v>614</v>
      </c>
      <c r="K158" s="124">
        <f t="shared" si="95"/>
        <v>95</v>
      </c>
      <c r="L158" s="125">
        <f t="shared" si="96"/>
        <v>0.2638888888888889</v>
      </c>
      <c r="M158" s="126" t="s">
        <v>556</v>
      </c>
      <c r="N158" s="127">
        <v>42024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21</v>
      </c>
      <c r="B159" s="102">
        <v>42012</v>
      </c>
      <c r="C159" s="102"/>
      <c r="D159" s="103" t="s">
        <v>615</v>
      </c>
      <c r="E159" s="104" t="s">
        <v>557</v>
      </c>
      <c r="F159" s="105">
        <v>130</v>
      </c>
      <c r="G159" s="104"/>
      <c r="H159" s="104">
        <v>175.5</v>
      </c>
      <c r="I159" s="122">
        <v>165</v>
      </c>
      <c r="J159" s="123" t="s">
        <v>616</v>
      </c>
      <c r="K159" s="124">
        <f t="shared" si="95"/>
        <v>45.5</v>
      </c>
      <c r="L159" s="125">
        <f t="shared" si="96"/>
        <v>0.35</v>
      </c>
      <c r="M159" s="126" t="s">
        <v>556</v>
      </c>
      <c r="N159" s="127">
        <v>43088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22</v>
      </c>
      <c r="B160" s="102">
        <v>42040</v>
      </c>
      <c r="C160" s="102"/>
      <c r="D160" s="103" t="s">
        <v>376</v>
      </c>
      <c r="E160" s="104" t="s">
        <v>580</v>
      </c>
      <c r="F160" s="105">
        <v>98</v>
      </c>
      <c r="G160" s="104"/>
      <c r="H160" s="104">
        <v>120</v>
      </c>
      <c r="I160" s="122">
        <v>120</v>
      </c>
      <c r="J160" s="123" t="s">
        <v>582</v>
      </c>
      <c r="K160" s="124">
        <f t="shared" si="95"/>
        <v>22</v>
      </c>
      <c r="L160" s="125">
        <f t="shared" si="96"/>
        <v>0.22448979591836735</v>
      </c>
      <c r="M160" s="126" t="s">
        <v>556</v>
      </c>
      <c r="N160" s="127">
        <v>42753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23</v>
      </c>
      <c r="B161" s="102">
        <v>42040</v>
      </c>
      <c r="C161" s="102"/>
      <c r="D161" s="103" t="s">
        <v>617</v>
      </c>
      <c r="E161" s="104" t="s">
        <v>580</v>
      </c>
      <c r="F161" s="105">
        <v>196</v>
      </c>
      <c r="G161" s="104"/>
      <c r="H161" s="104">
        <v>262</v>
      </c>
      <c r="I161" s="122">
        <v>255</v>
      </c>
      <c r="J161" s="123" t="s">
        <v>582</v>
      </c>
      <c r="K161" s="124">
        <f t="shared" si="95"/>
        <v>66</v>
      </c>
      <c r="L161" s="125">
        <f t="shared" si="96"/>
        <v>0.33673469387755101</v>
      </c>
      <c r="M161" s="126" t="s">
        <v>556</v>
      </c>
      <c r="N161" s="127">
        <v>42599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5">
        <v>24</v>
      </c>
      <c r="B162" s="106">
        <v>42067</v>
      </c>
      <c r="C162" s="106"/>
      <c r="D162" s="107" t="s">
        <v>375</v>
      </c>
      <c r="E162" s="108" t="s">
        <v>580</v>
      </c>
      <c r="F162" s="109">
        <v>235</v>
      </c>
      <c r="G162" s="109"/>
      <c r="H162" s="110">
        <v>77</v>
      </c>
      <c r="I162" s="128" t="s">
        <v>618</v>
      </c>
      <c r="J162" s="129" t="s">
        <v>619</v>
      </c>
      <c r="K162" s="130">
        <f t="shared" si="95"/>
        <v>-158</v>
      </c>
      <c r="L162" s="131">
        <f t="shared" si="96"/>
        <v>-0.67234042553191486</v>
      </c>
      <c r="M162" s="132" t="s">
        <v>620</v>
      </c>
      <c r="N162" s="133">
        <v>43522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25</v>
      </c>
      <c r="B163" s="102">
        <v>42067</v>
      </c>
      <c r="C163" s="102"/>
      <c r="D163" s="103" t="s">
        <v>453</v>
      </c>
      <c r="E163" s="104" t="s">
        <v>580</v>
      </c>
      <c r="F163" s="105">
        <v>185</v>
      </c>
      <c r="G163" s="104"/>
      <c r="H163" s="104">
        <v>224</v>
      </c>
      <c r="I163" s="122" t="s">
        <v>621</v>
      </c>
      <c r="J163" s="123" t="s">
        <v>582</v>
      </c>
      <c r="K163" s="124">
        <f t="shared" si="95"/>
        <v>39</v>
      </c>
      <c r="L163" s="125">
        <f t="shared" si="96"/>
        <v>0.21081081081081082</v>
      </c>
      <c r="M163" s="126" t="s">
        <v>556</v>
      </c>
      <c r="N163" s="127">
        <v>42647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339">
        <v>26</v>
      </c>
      <c r="B164" s="111">
        <v>42090</v>
      </c>
      <c r="C164" s="111"/>
      <c r="D164" s="112" t="s">
        <v>622</v>
      </c>
      <c r="E164" s="113" t="s">
        <v>580</v>
      </c>
      <c r="F164" s="114">
        <v>49.5</v>
      </c>
      <c r="G164" s="115"/>
      <c r="H164" s="115">
        <v>15.85</v>
      </c>
      <c r="I164" s="115">
        <v>67</v>
      </c>
      <c r="J164" s="134" t="s">
        <v>623</v>
      </c>
      <c r="K164" s="115">
        <f t="shared" si="95"/>
        <v>-33.65</v>
      </c>
      <c r="L164" s="135">
        <f t="shared" si="96"/>
        <v>-0.67979797979797973</v>
      </c>
      <c r="M164" s="132" t="s">
        <v>620</v>
      </c>
      <c r="N164" s="136">
        <v>43627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27</v>
      </c>
      <c r="B165" s="102">
        <v>42093</v>
      </c>
      <c r="C165" s="102"/>
      <c r="D165" s="103" t="s">
        <v>624</v>
      </c>
      <c r="E165" s="104" t="s">
        <v>580</v>
      </c>
      <c r="F165" s="105">
        <v>183.5</v>
      </c>
      <c r="G165" s="104"/>
      <c r="H165" s="104">
        <v>219</v>
      </c>
      <c r="I165" s="122">
        <v>218</v>
      </c>
      <c r="J165" s="123" t="s">
        <v>625</v>
      </c>
      <c r="K165" s="124">
        <f t="shared" si="95"/>
        <v>35.5</v>
      </c>
      <c r="L165" s="125">
        <f t="shared" si="96"/>
        <v>0.19346049046321526</v>
      </c>
      <c r="M165" s="126" t="s">
        <v>556</v>
      </c>
      <c r="N165" s="127">
        <v>42103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28</v>
      </c>
      <c r="B166" s="102">
        <v>42114</v>
      </c>
      <c r="C166" s="102"/>
      <c r="D166" s="103" t="s">
        <v>626</v>
      </c>
      <c r="E166" s="104" t="s">
        <v>580</v>
      </c>
      <c r="F166" s="105">
        <f>(227+237)/2</f>
        <v>232</v>
      </c>
      <c r="G166" s="104"/>
      <c r="H166" s="104">
        <v>298</v>
      </c>
      <c r="I166" s="122">
        <v>298</v>
      </c>
      <c r="J166" s="123" t="s">
        <v>582</v>
      </c>
      <c r="K166" s="124">
        <f t="shared" si="95"/>
        <v>66</v>
      </c>
      <c r="L166" s="125">
        <f t="shared" si="96"/>
        <v>0.28448275862068967</v>
      </c>
      <c r="M166" s="126" t="s">
        <v>556</v>
      </c>
      <c r="N166" s="127">
        <v>42823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29</v>
      </c>
      <c r="B167" s="102">
        <v>42128</v>
      </c>
      <c r="C167" s="102"/>
      <c r="D167" s="103" t="s">
        <v>627</v>
      </c>
      <c r="E167" s="104" t="s">
        <v>557</v>
      </c>
      <c r="F167" s="105">
        <v>385</v>
      </c>
      <c r="G167" s="104"/>
      <c r="H167" s="104">
        <f>212.5+331</f>
        <v>543.5</v>
      </c>
      <c r="I167" s="122">
        <v>510</v>
      </c>
      <c r="J167" s="123" t="s">
        <v>628</v>
      </c>
      <c r="K167" s="124">
        <f t="shared" si="95"/>
        <v>158.5</v>
      </c>
      <c r="L167" s="125">
        <f t="shared" si="96"/>
        <v>0.41168831168831171</v>
      </c>
      <c r="M167" s="126" t="s">
        <v>556</v>
      </c>
      <c r="N167" s="127">
        <v>42235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30</v>
      </c>
      <c r="B168" s="102">
        <v>42128</v>
      </c>
      <c r="C168" s="102"/>
      <c r="D168" s="103" t="s">
        <v>629</v>
      </c>
      <c r="E168" s="104" t="s">
        <v>557</v>
      </c>
      <c r="F168" s="105">
        <v>115.5</v>
      </c>
      <c r="G168" s="104"/>
      <c r="H168" s="104">
        <v>146</v>
      </c>
      <c r="I168" s="122">
        <v>142</v>
      </c>
      <c r="J168" s="123" t="s">
        <v>630</v>
      </c>
      <c r="K168" s="124">
        <f t="shared" si="95"/>
        <v>30.5</v>
      </c>
      <c r="L168" s="125">
        <f t="shared" si="96"/>
        <v>0.26406926406926406</v>
      </c>
      <c r="M168" s="126" t="s">
        <v>556</v>
      </c>
      <c r="N168" s="127">
        <v>42202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31</v>
      </c>
      <c r="B169" s="102">
        <v>42151</v>
      </c>
      <c r="C169" s="102"/>
      <c r="D169" s="103" t="s">
        <v>631</v>
      </c>
      <c r="E169" s="104" t="s">
        <v>557</v>
      </c>
      <c r="F169" s="105">
        <v>237.5</v>
      </c>
      <c r="G169" s="104"/>
      <c r="H169" s="104">
        <v>279.5</v>
      </c>
      <c r="I169" s="122">
        <v>278</v>
      </c>
      <c r="J169" s="123" t="s">
        <v>582</v>
      </c>
      <c r="K169" s="124">
        <f t="shared" si="95"/>
        <v>42</v>
      </c>
      <c r="L169" s="125">
        <f t="shared" si="96"/>
        <v>0.17684210526315788</v>
      </c>
      <c r="M169" s="126" t="s">
        <v>556</v>
      </c>
      <c r="N169" s="127">
        <v>42222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32</v>
      </c>
      <c r="B170" s="102">
        <v>42174</v>
      </c>
      <c r="C170" s="102"/>
      <c r="D170" s="103" t="s">
        <v>601</v>
      </c>
      <c r="E170" s="104" t="s">
        <v>580</v>
      </c>
      <c r="F170" s="105">
        <v>340</v>
      </c>
      <c r="G170" s="104"/>
      <c r="H170" s="104">
        <v>448</v>
      </c>
      <c r="I170" s="122">
        <v>448</v>
      </c>
      <c r="J170" s="123" t="s">
        <v>582</v>
      </c>
      <c r="K170" s="124">
        <f t="shared" si="95"/>
        <v>108</v>
      </c>
      <c r="L170" s="125">
        <f t="shared" si="96"/>
        <v>0.31764705882352939</v>
      </c>
      <c r="M170" s="126" t="s">
        <v>556</v>
      </c>
      <c r="N170" s="127">
        <v>43018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33</v>
      </c>
      <c r="B171" s="102">
        <v>42191</v>
      </c>
      <c r="C171" s="102"/>
      <c r="D171" s="103" t="s">
        <v>632</v>
      </c>
      <c r="E171" s="104" t="s">
        <v>580</v>
      </c>
      <c r="F171" s="105">
        <v>390</v>
      </c>
      <c r="G171" s="104"/>
      <c r="H171" s="104">
        <v>460</v>
      </c>
      <c r="I171" s="122">
        <v>460</v>
      </c>
      <c r="J171" s="123" t="s">
        <v>582</v>
      </c>
      <c r="K171" s="124">
        <f t="shared" ref="K171:K191" si="97">H171-F171</f>
        <v>70</v>
      </c>
      <c r="L171" s="125">
        <f t="shared" ref="L171:L191" si="98">K171/F171</f>
        <v>0.17948717948717949</v>
      </c>
      <c r="M171" s="126" t="s">
        <v>556</v>
      </c>
      <c r="N171" s="127">
        <v>42478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5">
        <v>34</v>
      </c>
      <c r="B172" s="106">
        <v>42195</v>
      </c>
      <c r="C172" s="106"/>
      <c r="D172" s="107" t="s">
        <v>633</v>
      </c>
      <c r="E172" s="108" t="s">
        <v>580</v>
      </c>
      <c r="F172" s="109">
        <v>122.5</v>
      </c>
      <c r="G172" s="109"/>
      <c r="H172" s="110">
        <v>61</v>
      </c>
      <c r="I172" s="128">
        <v>172</v>
      </c>
      <c r="J172" s="129" t="s">
        <v>634</v>
      </c>
      <c r="K172" s="130">
        <f t="shared" si="97"/>
        <v>-61.5</v>
      </c>
      <c r="L172" s="131">
        <f t="shared" si="98"/>
        <v>-0.50204081632653064</v>
      </c>
      <c r="M172" s="132" t="s">
        <v>620</v>
      </c>
      <c r="N172" s="133">
        <v>43333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35</v>
      </c>
      <c r="B173" s="102">
        <v>42219</v>
      </c>
      <c r="C173" s="102"/>
      <c r="D173" s="103" t="s">
        <v>635</v>
      </c>
      <c r="E173" s="104" t="s">
        <v>580</v>
      </c>
      <c r="F173" s="105">
        <v>297.5</v>
      </c>
      <c r="G173" s="104"/>
      <c r="H173" s="104">
        <v>350</v>
      </c>
      <c r="I173" s="122">
        <v>360</v>
      </c>
      <c r="J173" s="123" t="s">
        <v>636</v>
      </c>
      <c r="K173" s="124">
        <f t="shared" si="97"/>
        <v>52.5</v>
      </c>
      <c r="L173" s="125">
        <f t="shared" si="98"/>
        <v>0.17647058823529413</v>
      </c>
      <c r="M173" s="126" t="s">
        <v>556</v>
      </c>
      <c r="N173" s="127">
        <v>42232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36</v>
      </c>
      <c r="B174" s="102">
        <v>42219</v>
      </c>
      <c r="C174" s="102"/>
      <c r="D174" s="103" t="s">
        <v>637</v>
      </c>
      <c r="E174" s="104" t="s">
        <v>580</v>
      </c>
      <c r="F174" s="105">
        <v>115.5</v>
      </c>
      <c r="G174" s="104"/>
      <c r="H174" s="104">
        <v>149</v>
      </c>
      <c r="I174" s="122">
        <v>140</v>
      </c>
      <c r="J174" s="137" t="s">
        <v>638</v>
      </c>
      <c r="K174" s="124">
        <f t="shared" si="97"/>
        <v>33.5</v>
      </c>
      <c r="L174" s="125">
        <f t="shared" si="98"/>
        <v>0.29004329004329005</v>
      </c>
      <c r="M174" s="126" t="s">
        <v>556</v>
      </c>
      <c r="N174" s="127">
        <v>42740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37</v>
      </c>
      <c r="B175" s="102">
        <v>42251</v>
      </c>
      <c r="C175" s="102"/>
      <c r="D175" s="103" t="s">
        <v>631</v>
      </c>
      <c r="E175" s="104" t="s">
        <v>580</v>
      </c>
      <c r="F175" s="105">
        <v>226</v>
      </c>
      <c r="G175" s="104"/>
      <c r="H175" s="104">
        <v>292</v>
      </c>
      <c r="I175" s="122">
        <v>292</v>
      </c>
      <c r="J175" s="123" t="s">
        <v>639</v>
      </c>
      <c r="K175" s="124">
        <f t="shared" si="97"/>
        <v>66</v>
      </c>
      <c r="L175" s="125">
        <f t="shared" si="98"/>
        <v>0.29203539823008851</v>
      </c>
      <c r="M175" s="126" t="s">
        <v>556</v>
      </c>
      <c r="N175" s="127">
        <v>42286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38</v>
      </c>
      <c r="B176" s="102">
        <v>42254</v>
      </c>
      <c r="C176" s="102"/>
      <c r="D176" s="103" t="s">
        <v>626</v>
      </c>
      <c r="E176" s="104" t="s">
        <v>580</v>
      </c>
      <c r="F176" s="105">
        <v>232.5</v>
      </c>
      <c r="G176" s="104"/>
      <c r="H176" s="104">
        <v>312.5</v>
      </c>
      <c r="I176" s="122">
        <v>310</v>
      </c>
      <c r="J176" s="123" t="s">
        <v>582</v>
      </c>
      <c r="K176" s="124">
        <f t="shared" si="97"/>
        <v>80</v>
      </c>
      <c r="L176" s="125">
        <f t="shared" si="98"/>
        <v>0.34408602150537637</v>
      </c>
      <c r="M176" s="126" t="s">
        <v>556</v>
      </c>
      <c r="N176" s="127">
        <v>42823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39</v>
      </c>
      <c r="B177" s="102">
        <v>42268</v>
      </c>
      <c r="C177" s="102"/>
      <c r="D177" s="103" t="s">
        <v>640</v>
      </c>
      <c r="E177" s="104" t="s">
        <v>580</v>
      </c>
      <c r="F177" s="105">
        <v>196.5</v>
      </c>
      <c r="G177" s="104"/>
      <c r="H177" s="104">
        <v>238</v>
      </c>
      <c r="I177" s="122">
        <v>238</v>
      </c>
      <c r="J177" s="123" t="s">
        <v>639</v>
      </c>
      <c r="K177" s="124">
        <f t="shared" si="97"/>
        <v>41.5</v>
      </c>
      <c r="L177" s="125">
        <f t="shared" si="98"/>
        <v>0.21119592875318066</v>
      </c>
      <c r="M177" s="126" t="s">
        <v>556</v>
      </c>
      <c r="N177" s="127">
        <v>42291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40</v>
      </c>
      <c r="B178" s="102">
        <v>42271</v>
      </c>
      <c r="C178" s="102"/>
      <c r="D178" s="103" t="s">
        <v>579</v>
      </c>
      <c r="E178" s="104" t="s">
        <v>580</v>
      </c>
      <c r="F178" s="105">
        <v>65</v>
      </c>
      <c r="G178" s="104"/>
      <c r="H178" s="104">
        <v>82</v>
      </c>
      <c r="I178" s="122">
        <v>82</v>
      </c>
      <c r="J178" s="123" t="s">
        <v>639</v>
      </c>
      <c r="K178" s="124">
        <f t="shared" si="97"/>
        <v>17</v>
      </c>
      <c r="L178" s="125">
        <f t="shared" si="98"/>
        <v>0.26153846153846155</v>
      </c>
      <c r="M178" s="126" t="s">
        <v>556</v>
      </c>
      <c r="N178" s="127">
        <v>42578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41</v>
      </c>
      <c r="B179" s="102">
        <v>42291</v>
      </c>
      <c r="C179" s="102"/>
      <c r="D179" s="103" t="s">
        <v>641</v>
      </c>
      <c r="E179" s="104" t="s">
        <v>580</v>
      </c>
      <c r="F179" s="105">
        <v>144</v>
      </c>
      <c r="G179" s="104"/>
      <c r="H179" s="104">
        <v>182.5</v>
      </c>
      <c r="I179" s="122">
        <v>181</v>
      </c>
      <c r="J179" s="123" t="s">
        <v>639</v>
      </c>
      <c r="K179" s="124">
        <f t="shared" si="97"/>
        <v>38.5</v>
      </c>
      <c r="L179" s="125">
        <f t="shared" si="98"/>
        <v>0.2673611111111111</v>
      </c>
      <c r="M179" s="126" t="s">
        <v>556</v>
      </c>
      <c r="N179" s="127">
        <v>42817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42</v>
      </c>
      <c r="B180" s="102">
        <v>42291</v>
      </c>
      <c r="C180" s="102"/>
      <c r="D180" s="103" t="s">
        <v>642</v>
      </c>
      <c r="E180" s="104" t="s">
        <v>580</v>
      </c>
      <c r="F180" s="105">
        <v>264</v>
      </c>
      <c r="G180" s="104"/>
      <c r="H180" s="104">
        <v>311</v>
      </c>
      <c r="I180" s="122">
        <v>311</v>
      </c>
      <c r="J180" s="123" t="s">
        <v>639</v>
      </c>
      <c r="K180" s="124">
        <f t="shared" si="97"/>
        <v>47</v>
      </c>
      <c r="L180" s="125">
        <f t="shared" si="98"/>
        <v>0.17803030303030304</v>
      </c>
      <c r="M180" s="126" t="s">
        <v>556</v>
      </c>
      <c r="N180" s="127">
        <v>42604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43</v>
      </c>
      <c r="B181" s="102">
        <v>42318</v>
      </c>
      <c r="C181" s="102"/>
      <c r="D181" s="103" t="s">
        <v>643</v>
      </c>
      <c r="E181" s="104" t="s">
        <v>557</v>
      </c>
      <c r="F181" s="105">
        <v>549.5</v>
      </c>
      <c r="G181" s="104"/>
      <c r="H181" s="104">
        <v>630</v>
      </c>
      <c r="I181" s="122">
        <v>630</v>
      </c>
      <c r="J181" s="123" t="s">
        <v>639</v>
      </c>
      <c r="K181" s="124">
        <f t="shared" si="97"/>
        <v>80.5</v>
      </c>
      <c r="L181" s="125">
        <f t="shared" si="98"/>
        <v>0.1464968152866242</v>
      </c>
      <c r="M181" s="126" t="s">
        <v>556</v>
      </c>
      <c r="N181" s="127">
        <v>42419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44</v>
      </c>
      <c r="B182" s="102">
        <v>42342</v>
      </c>
      <c r="C182" s="102"/>
      <c r="D182" s="103" t="s">
        <v>644</v>
      </c>
      <c r="E182" s="104" t="s">
        <v>580</v>
      </c>
      <c r="F182" s="105">
        <v>1027.5</v>
      </c>
      <c r="G182" s="104"/>
      <c r="H182" s="104">
        <v>1315</v>
      </c>
      <c r="I182" s="122">
        <v>1250</v>
      </c>
      <c r="J182" s="123" t="s">
        <v>639</v>
      </c>
      <c r="K182" s="124">
        <f t="shared" si="97"/>
        <v>287.5</v>
      </c>
      <c r="L182" s="125">
        <f t="shared" si="98"/>
        <v>0.27980535279805352</v>
      </c>
      <c r="M182" s="126" t="s">
        <v>556</v>
      </c>
      <c r="N182" s="127">
        <v>43244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45</v>
      </c>
      <c r="B183" s="102">
        <v>42367</v>
      </c>
      <c r="C183" s="102"/>
      <c r="D183" s="103" t="s">
        <v>645</v>
      </c>
      <c r="E183" s="104" t="s">
        <v>580</v>
      </c>
      <c r="F183" s="105">
        <v>465</v>
      </c>
      <c r="G183" s="104"/>
      <c r="H183" s="104">
        <v>540</v>
      </c>
      <c r="I183" s="122">
        <v>540</v>
      </c>
      <c r="J183" s="123" t="s">
        <v>639</v>
      </c>
      <c r="K183" s="124">
        <f t="shared" si="97"/>
        <v>75</v>
      </c>
      <c r="L183" s="125">
        <f t="shared" si="98"/>
        <v>0.16129032258064516</v>
      </c>
      <c r="M183" s="126" t="s">
        <v>556</v>
      </c>
      <c r="N183" s="127">
        <v>42530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46</v>
      </c>
      <c r="B184" s="102">
        <v>42380</v>
      </c>
      <c r="C184" s="102"/>
      <c r="D184" s="103" t="s">
        <v>376</v>
      </c>
      <c r="E184" s="104" t="s">
        <v>557</v>
      </c>
      <c r="F184" s="105">
        <v>81</v>
      </c>
      <c r="G184" s="104"/>
      <c r="H184" s="104">
        <v>110</v>
      </c>
      <c r="I184" s="122">
        <v>110</v>
      </c>
      <c r="J184" s="123" t="s">
        <v>639</v>
      </c>
      <c r="K184" s="124">
        <f t="shared" si="97"/>
        <v>29</v>
      </c>
      <c r="L184" s="125">
        <f t="shared" si="98"/>
        <v>0.35802469135802467</v>
      </c>
      <c r="M184" s="126" t="s">
        <v>556</v>
      </c>
      <c r="N184" s="127">
        <v>42745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47</v>
      </c>
      <c r="B185" s="102">
        <v>42382</v>
      </c>
      <c r="C185" s="102"/>
      <c r="D185" s="103" t="s">
        <v>646</v>
      </c>
      <c r="E185" s="104" t="s">
        <v>557</v>
      </c>
      <c r="F185" s="105">
        <v>417.5</v>
      </c>
      <c r="G185" s="104"/>
      <c r="H185" s="104">
        <v>547</v>
      </c>
      <c r="I185" s="122">
        <v>535</v>
      </c>
      <c r="J185" s="123" t="s">
        <v>639</v>
      </c>
      <c r="K185" s="124">
        <f t="shared" si="97"/>
        <v>129.5</v>
      </c>
      <c r="L185" s="125">
        <f t="shared" si="98"/>
        <v>0.31017964071856285</v>
      </c>
      <c r="M185" s="126" t="s">
        <v>556</v>
      </c>
      <c r="N185" s="127">
        <v>42578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48</v>
      </c>
      <c r="B186" s="102">
        <v>42408</v>
      </c>
      <c r="C186" s="102"/>
      <c r="D186" s="103" t="s">
        <v>647</v>
      </c>
      <c r="E186" s="104" t="s">
        <v>580</v>
      </c>
      <c r="F186" s="105">
        <v>650</v>
      </c>
      <c r="G186" s="104"/>
      <c r="H186" s="104">
        <v>800</v>
      </c>
      <c r="I186" s="122">
        <v>800</v>
      </c>
      <c r="J186" s="123" t="s">
        <v>639</v>
      </c>
      <c r="K186" s="124">
        <f t="shared" si="97"/>
        <v>150</v>
      </c>
      <c r="L186" s="125">
        <f t="shared" si="98"/>
        <v>0.23076923076923078</v>
      </c>
      <c r="M186" s="126" t="s">
        <v>556</v>
      </c>
      <c r="N186" s="127">
        <v>43154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49</v>
      </c>
      <c r="B187" s="102">
        <v>42433</v>
      </c>
      <c r="C187" s="102"/>
      <c r="D187" s="103" t="s">
        <v>193</v>
      </c>
      <c r="E187" s="104" t="s">
        <v>580</v>
      </c>
      <c r="F187" s="105">
        <v>437.5</v>
      </c>
      <c r="G187" s="104"/>
      <c r="H187" s="104">
        <v>504.5</v>
      </c>
      <c r="I187" s="122">
        <v>522</v>
      </c>
      <c r="J187" s="123" t="s">
        <v>648</v>
      </c>
      <c r="K187" s="124">
        <f t="shared" si="97"/>
        <v>67</v>
      </c>
      <c r="L187" s="125">
        <f t="shared" si="98"/>
        <v>0.15314285714285714</v>
      </c>
      <c r="M187" s="126" t="s">
        <v>556</v>
      </c>
      <c r="N187" s="127">
        <v>42480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50</v>
      </c>
      <c r="B188" s="102">
        <v>42438</v>
      </c>
      <c r="C188" s="102"/>
      <c r="D188" s="103" t="s">
        <v>649</v>
      </c>
      <c r="E188" s="104" t="s">
        <v>580</v>
      </c>
      <c r="F188" s="105">
        <v>189.5</v>
      </c>
      <c r="G188" s="104"/>
      <c r="H188" s="104">
        <v>218</v>
      </c>
      <c r="I188" s="122">
        <v>218</v>
      </c>
      <c r="J188" s="123" t="s">
        <v>639</v>
      </c>
      <c r="K188" s="124">
        <f t="shared" si="97"/>
        <v>28.5</v>
      </c>
      <c r="L188" s="125">
        <f t="shared" si="98"/>
        <v>0.15039577836411611</v>
      </c>
      <c r="M188" s="126" t="s">
        <v>556</v>
      </c>
      <c r="N188" s="127">
        <v>43034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339">
        <v>51</v>
      </c>
      <c r="B189" s="111">
        <v>42471</v>
      </c>
      <c r="C189" s="111"/>
      <c r="D189" s="112" t="s">
        <v>650</v>
      </c>
      <c r="E189" s="113" t="s">
        <v>580</v>
      </c>
      <c r="F189" s="114">
        <v>36.5</v>
      </c>
      <c r="G189" s="115"/>
      <c r="H189" s="115">
        <v>15.85</v>
      </c>
      <c r="I189" s="115">
        <v>60</v>
      </c>
      <c r="J189" s="134" t="s">
        <v>651</v>
      </c>
      <c r="K189" s="130">
        <f t="shared" si="97"/>
        <v>-20.65</v>
      </c>
      <c r="L189" s="164">
        <f t="shared" si="98"/>
        <v>-0.5657534246575342</v>
      </c>
      <c r="M189" s="132" t="s">
        <v>620</v>
      </c>
      <c r="N189" s="165">
        <v>43627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52</v>
      </c>
      <c r="B190" s="102">
        <v>42472</v>
      </c>
      <c r="C190" s="102"/>
      <c r="D190" s="103" t="s">
        <v>652</v>
      </c>
      <c r="E190" s="104" t="s">
        <v>580</v>
      </c>
      <c r="F190" s="105">
        <v>93</v>
      </c>
      <c r="G190" s="104"/>
      <c r="H190" s="104">
        <v>149</v>
      </c>
      <c r="I190" s="122">
        <v>140</v>
      </c>
      <c r="J190" s="137" t="s">
        <v>653</v>
      </c>
      <c r="K190" s="124">
        <f t="shared" si="97"/>
        <v>56</v>
      </c>
      <c r="L190" s="125">
        <f t="shared" si="98"/>
        <v>0.60215053763440862</v>
      </c>
      <c r="M190" s="126" t="s">
        <v>556</v>
      </c>
      <c r="N190" s="127">
        <v>42740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53</v>
      </c>
      <c r="B191" s="102">
        <v>42472</v>
      </c>
      <c r="C191" s="102"/>
      <c r="D191" s="103" t="s">
        <v>654</v>
      </c>
      <c r="E191" s="104" t="s">
        <v>580</v>
      </c>
      <c r="F191" s="105">
        <v>130</v>
      </c>
      <c r="G191" s="104"/>
      <c r="H191" s="104">
        <v>150</v>
      </c>
      <c r="I191" s="122" t="s">
        <v>655</v>
      </c>
      <c r="J191" s="123" t="s">
        <v>639</v>
      </c>
      <c r="K191" s="124">
        <f t="shared" si="97"/>
        <v>20</v>
      </c>
      <c r="L191" s="125">
        <f t="shared" si="98"/>
        <v>0.15384615384615385</v>
      </c>
      <c r="M191" s="126" t="s">
        <v>556</v>
      </c>
      <c r="N191" s="127">
        <v>42564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54</v>
      </c>
      <c r="B192" s="102">
        <v>42473</v>
      </c>
      <c r="C192" s="102"/>
      <c r="D192" s="103" t="s">
        <v>344</v>
      </c>
      <c r="E192" s="104" t="s">
        <v>580</v>
      </c>
      <c r="F192" s="105">
        <v>196</v>
      </c>
      <c r="G192" s="104"/>
      <c r="H192" s="104">
        <v>299</v>
      </c>
      <c r="I192" s="122">
        <v>299</v>
      </c>
      <c r="J192" s="123" t="s">
        <v>639</v>
      </c>
      <c r="K192" s="124">
        <v>103</v>
      </c>
      <c r="L192" s="125">
        <v>0.52551020408163296</v>
      </c>
      <c r="M192" s="126" t="s">
        <v>556</v>
      </c>
      <c r="N192" s="127">
        <v>42620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55</v>
      </c>
      <c r="B193" s="102">
        <v>42473</v>
      </c>
      <c r="C193" s="102"/>
      <c r="D193" s="103" t="s">
        <v>713</v>
      </c>
      <c r="E193" s="104" t="s">
        <v>580</v>
      </c>
      <c r="F193" s="105">
        <v>88</v>
      </c>
      <c r="G193" s="104"/>
      <c r="H193" s="104">
        <v>103</v>
      </c>
      <c r="I193" s="122">
        <v>103</v>
      </c>
      <c r="J193" s="123" t="s">
        <v>639</v>
      </c>
      <c r="K193" s="124">
        <v>15</v>
      </c>
      <c r="L193" s="125">
        <v>0.170454545454545</v>
      </c>
      <c r="M193" s="126" t="s">
        <v>556</v>
      </c>
      <c r="N193" s="127">
        <v>42530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56</v>
      </c>
      <c r="B194" s="102">
        <v>42492</v>
      </c>
      <c r="C194" s="102"/>
      <c r="D194" s="103" t="s">
        <v>656</v>
      </c>
      <c r="E194" s="104" t="s">
        <v>580</v>
      </c>
      <c r="F194" s="105">
        <v>127.5</v>
      </c>
      <c r="G194" s="104"/>
      <c r="H194" s="104">
        <v>148</v>
      </c>
      <c r="I194" s="122" t="s">
        <v>657</v>
      </c>
      <c r="J194" s="123" t="s">
        <v>639</v>
      </c>
      <c r="K194" s="124">
        <f>H194-F194</f>
        <v>20.5</v>
      </c>
      <c r="L194" s="125">
        <f>K194/F194</f>
        <v>0.16078431372549021</v>
      </c>
      <c r="M194" s="126" t="s">
        <v>556</v>
      </c>
      <c r="N194" s="127">
        <v>42564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57</v>
      </c>
      <c r="B195" s="102">
        <v>42493</v>
      </c>
      <c r="C195" s="102"/>
      <c r="D195" s="103" t="s">
        <v>658</v>
      </c>
      <c r="E195" s="104" t="s">
        <v>580</v>
      </c>
      <c r="F195" s="105">
        <v>675</v>
      </c>
      <c r="G195" s="104"/>
      <c r="H195" s="104">
        <v>815</v>
      </c>
      <c r="I195" s="122" t="s">
        <v>659</v>
      </c>
      <c r="J195" s="123" t="s">
        <v>639</v>
      </c>
      <c r="K195" s="124">
        <f>H195-F195</f>
        <v>140</v>
      </c>
      <c r="L195" s="125">
        <f>K195/F195</f>
        <v>0.2074074074074074</v>
      </c>
      <c r="M195" s="126" t="s">
        <v>556</v>
      </c>
      <c r="N195" s="127">
        <v>43154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58</v>
      </c>
      <c r="B196" s="106">
        <v>42522</v>
      </c>
      <c r="C196" s="106"/>
      <c r="D196" s="107" t="s">
        <v>714</v>
      </c>
      <c r="E196" s="108" t="s">
        <v>580</v>
      </c>
      <c r="F196" s="109">
        <v>500</v>
      </c>
      <c r="G196" s="109"/>
      <c r="H196" s="110">
        <v>232.5</v>
      </c>
      <c r="I196" s="128" t="s">
        <v>715</v>
      </c>
      <c r="J196" s="129" t="s">
        <v>716</v>
      </c>
      <c r="K196" s="130">
        <f>H196-F196</f>
        <v>-267.5</v>
      </c>
      <c r="L196" s="131">
        <f>K196/F196</f>
        <v>-0.53500000000000003</v>
      </c>
      <c r="M196" s="132" t="s">
        <v>620</v>
      </c>
      <c r="N196" s="133">
        <v>43735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59</v>
      </c>
      <c r="B197" s="102">
        <v>42527</v>
      </c>
      <c r="C197" s="102"/>
      <c r="D197" s="103" t="s">
        <v>660</v>
      </c>
      <c r="E197" s="104" t="s">
        <v>580</v>
      </c>
      <c r="F197" s="105">
        <v>110</v>
      </c>
      <c r="G197" s="104"/>
      <c r="H197" s="104">
        <v>126.5</v>
      </c>
      <c r="I197" s="122">
        <v>125</v>
      </c>
      <c r="J197" s="123" t="s">
        <v>589</v>
      </c>
      <c r="K197" s="124">
        <f>H197-F197</f>
        <v>16.5</v>
      </c>
      <c r="L197" s="125">
        <f>K197/F197</f>
        <v>0.15</v>
      </c>
      <c r="M197" s="126" t="s">
        <v>556</v>
      </c>
      <c r="N197" s="127">
        <v>42552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60</v>
      </c>
      <c r="B198" s="102">
        <v>42538</v>
      </c>
      <c r="C198" s="102"/>
      <c r="D198" s="103" t="s">
        <v>661</v>
      </c>
      <c r="E198" s="104" t="s">
        <v>580</v>
      </c>
      <c r="F198" s="105">
        <v>44</v>
      </c>
      <c r="G198" s="104"/>
      <c r="H198" s="104">
        <v>69.5</v>
      </c>
      <c r="I198" s="122">
        <v>69.5</v>
      </c>
      <c r="J198" s="123" t="s">
        <v>662</v>
      </c>
      <c r="K198" s="124">
        <f>H198-F198</f>
        <v>25.5</v>
      </c>
      <c r="L198" s="125">
        <f>K198/F198</f>
        <v>0.57954545454545459</v>
      </c>
      <c r="M198" s="126" t="s">
        <v>556</v>
      </c>
      <c r="N198" s="127">
        <v>42977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61</v>
      </c>
      <c r="B199" s="102">
        <v>42549</v>
      </c>
      <c r="C199" s="102"/>
      <c r="D199" s="144" t="s">
        <v>717</v>
      </c>
      <c r="E199" s="104" t="s">
        <v>580</v>
      </c>
      <c r="F199" s="105">
        <v>262.5</v>
      </c>
      <c r="G199" s="104"/>
      <c r="H199" s="104">
        <v>340</v>
      </c>
      <c r="I199" s="122">
        <v>333</v>
      </c>
      <c r="J199" s="123" t="s">
        <v>718</v>
      </c>
      <c r="K199" s="124">
        <v>77.5</v>
      </c>
      <c r="L199" s="125">
        <v>0.29523809523809502</v>
      </c>
      <c r="M199" s="126" t="s">
        <v>556</v>
      </c>
      <c r="N199" s="127">
        <v>43017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62</v>
      </c>
      <c r="B200" s="102">
        <v>42549</v>
      </c>
      <c r="C200" s="102"/>
      <c r="D200" s="144" t="s">
        <v>719</v>
      </c>
      <c r="E200" s="104" t="s">
        <v>580</v>
      </c>
      <c r="F200" s="105">
        <v>840</v>
      </c>
      <c r="G200" s="104"/>
      <c r="H200" s="104">
        <v>1230</v>
      </c>
      <c r="I200" s="122">
        <v>1230</v>
      </c>
      <c r="J200" s="123" t="s">
        <v>639</v>
      </c>
      <c r="K200" s="124">
        <v>390</v>
      </c>
      <c r="L200" s="125">
        <v>0.46428571428571402</v>
      </c>
      <c r="M200" s="126" t="s">
        <v>556</v>
      </c>
      <c r="N200" s="127">
        <v>42649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40">
        <v>63</v>
      </c>
      <c r="B201" s="139">
        <v>42556</v>
      </c>
      <c r="C201" s="139"/>
      <c r="D201" s="140" t="s">
        <v>663</v>
      </c>
      <c r="E201" s="141" t="s">
        <v>580</v>
      </c>
      <c r="F201" s="142">
        <v>395</v>
      </c>
      <c r="G201" s="143"/>
      <c r="H201" s="143">
        <f>(468.5+342.5)/2</f>
        <v>405.5</v>
      </c>
      <c r="I201" s="143">
        <v>510</v>
      </c>
      <c r="J201" s="166" t="s">
        <v>664</v>
      </c>
      <c r="K201" s="167">
        <f t="shared" ref="K201:K207" si="99">H201-F201</f>
        <v>10.5</v>
      </c>
      <c r="L201" s="168">
        <f t="shared" ref="L201:L207" si="100">K201/F201</f>
        <v>2.6582278481012658E-2</v>
      </c>
      <c r="M201" s="169" t="s">
        <v>665</v>
      </c>
      <c r="N201" s="170">
        <v>43606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64</v>
      </c>
      <c r="B202" s="106">
        <v>42584</v>
      </c>
      <c r="C202" s="106"/>
      <c r="D202" s="107" t="s">
        <v>666</v>
      </c>
      <c r="E202" s="108" t="s">
        <v>557</v>
      </c>
      <c r="F202" s="109">
        <f>169.5-12.8</f>
        <v>156.69999999999999</v>
      </c>
      <c r="G202" s="109"/>
      <c r="H202" s="110">
        <v>77</v>
      </c>
      <c r="I202" s="128" t="s">
        <v>667</v>
      </c>
      <c r="J202" s="359" t="s">
        <v>795</v>
      </c>
      <c r="K202" s="130">
        <f t="shared" si="99"/>
        <v>-79.699999999999989</v>
      </c>
      <c r="L202" s="131">
        <f t="shared" si="100"/>
        <v>-0.50861518825781749</v>
      </c>
      <c r="M202" s="132" t="s">
        <v>620</v>
      </c>
      <c r="N202" s="133">
        <v>43522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65</v>
      </c>
      <c r="B203" s="106">
        <v>42586</v>
      </c>
      <c r="C203" s="106"/>
      <c r="D203" s="107" t="s">
        <v>668</v>
      </c>
      <c r="E203" s="108" t="s">
        <v>580</v>
      </c>
      <c r="F203" s="109">
        <v>400</v>
      </c>
      <c r="G203" s="109"/>
      <c r="H203" s="110">
        <v>305</v>
      </c>
      <c r="I203" s="128">
        <v>475</v>
      </c>
      <c r="J203" s="129" t="s">
        <v>669</v>
      </c>
      <c r="K203" s="130">
        <f t="shared" si="99"/>
        <v>-95</v>
      </c>
      <c r="L203" s="131">
        <f t="shared" si="100"/>
        <v>-0.23749999999999999</v>
      </c>
      <c r="M203" s="132" t="s">
        <v>620</v>
      </c>
      <c r="N203" s="133">
        <v>43606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66</v>
      </c>
      <c r="B204" s="102">
        <v>42593</v>
      </c>
      <c r="C204" s="102"/>
      <c r="D204" s="103" t="s">
        <v>670</v>
      </c>
      <c r="E204" s="104" t="s">
        <v>580</v>
      </c>
      <c r="F204" s="105">
        <v>86.5</v>
      </c>
      <c r="G204" s="104"/>
      <c r="H204" s="104">
        <v>130</v>
      </c>
      <c r="I204" s="122">
        <v>130</v>
      </c>
      <c r="J204" s="137" t="s">
        <v>671</v>
      </c>
      <c r="K204" s="124">
        <f t="shared" si="99"/>
        <v>43.5</v>
      </c>
      <c r="L204" s="125">
        <f t="shared" si="100"/>
        <v>0.50289017341040465</v>
      </c>
      <c r="M204" s="126" t="s">
        <v>556</v>
      </c>
      <c r="N204" s="127">
        <v>43091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67</v>
      </c>
      <c r="B205" s="106">
        <v>42600</v>
      </c>
      <c r="C205" s="106"/>
      <c r="D205" s="107" t="s">
        <v>367</v>
      </c>
      <c r="E205" s="108" t="s">
        <v>580</v>
      </c>
      <c r="F205" s="109">
        <v>133.5</v>
      </c>
      <c r="G205" s="109"/>
      <c r="H205" s="110">
        <v>126.5</v>
      </c>
      <c r="I205" s="128">
        <v>178</v>
      </c>
      <c r="J205" s="129" t="s">
        <v>672</v>
      </c>
      <c r="K205" s="130">
        <f t="shared" si="99"/>
        <v>-7</v>
      </c>
      <c r="L205" s="131">
        <f t="shared" si="100"/>
        <v>-5.2434456928838954E-2</v>
      </c>
      <c r="M205" s="132" t="s">
        <v>620</v>
      </c>
      <c r="N205" s="133">
        <v>42615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68</v>
      </c>
      <c r="B206" s="102">
        <v>42613</v>
      </c>
      <c r="C206" s="102"/>
      <c r="D206" s="103" t="s">
        <v>673</v>
      </c>
      <c r="E206" s="104" t="s">
        <v>580</v>
      </c>
      <c r="F206" s="105">
        <v>560</v>
      </c>
      <c r="G206" s="104"/>
      <c r="H206" s="104">
        <v>725</v>
      </c>
      <c r="I206" s="122">
        <v>725</v>
      </c>
      <c r="J206" s="123" t="s">
        <v>582</v>
      </c>
      <c r="K206" s="124">
        <f t="shared" si="99"/>
        <v>165</v>
      </c>
      <c r="L206" s="125">
        <f t="shared" si="100"/>
        <v>0.29464285714285715</v>
      </c>
      <c r="M206" s="126" t="s">
        <v>556</v>
      </c>
      <c r="N206" s="127">
        <v>42456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69</v>
      </c>
      <c r="B207" s="102">
        <v>42614</v>
      </c>
      <c r="C207" s="102"/>
      <c r="D207" s="103" t="s">
        <v>674</v>
      </c>
      <c r="E207" s="104" t="s">
        <v>580</v>
      </c>
      <c r="F207" s="105">
        <v>160.5</v>
      </c>
      <c r="G207" s="104"/>
      <c r="H207" s="104">
        <v>210</v>
      </c>
      <c r="I207" s="122">
        <v>210</v>
      </c>
      <c r="J207" s="123" t="s">
        <v>582</v>
      </c>
      <c r="K207" s="124">
        <f t="shared" si="99"/>
        <v>49.5</v>
      </c>
      <c r="L207" s="125">
        <f t="shared" si="100"/>
        <v>0.30841121495327101</v>
      </c>
      <c r="M207" s="126" t="s">
        <v>556</v>
      </c>
      <c r="N207" s="127">
        <v>42871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70</v>
      </c>
      <c r="B208" s="102">
        <v>42646</v>
      </c>
      <c r="C208" s="102"/>
      <c r="D208" s="144" t="s">
        <v>390</v>
      </c>
      <c r="E208" s="104" t="s">
        <v>580</v>
      </c>
      <c r="F208" s="105">
        <v>430</v>
      </c>
      <c r="G208" s="104"/>
      <c r="H208" s="104">
        <v>596</v>
      </c>
      <c r="I208" s="122">
        <v>575</v>
      </c>
      <c r="J208" s="123" t="s">
        <v>720</v>
      </c>
      <c r="K208" s="124">
        <v>166</v>
      </c>
      <c r="L208" s="125">
        <v>0.38604651162790699</v>
      </c>
      <c r="M208" s="126" t="s">
        <v>556</v>
      </c>
      <c r="N208" s="127">
        <v>42769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71</v>
      </c>
      <c r="B209" s="102">
        <v>42657</v>
      </c>
      <c r="C209" s="102"/>
      <c r="D209" s="103" t="s">
        <v>675</v>
      </c>
      <c r="E209" s="104" t="s">
        <v>580</v>
      </c>
      <c r="F209" s="105">
        <v>280</v>
      </c>
      <c r="G209" s="104"/>
      <c r="H209" s="104">
        <v>345</v>
      </c>
      <c r="I209" s="122">
        <v>345</v>
      </c>
      <c r="J209" s="123" t="s">
        <v>582</v>
      </c>
      <c r="K209" s="124">
        <f t="shared" ref="K209:K214" si="101">H209-F209</f>
        <v>65</v>
      </c>
      <c r="L209" s="125">
        <f>K209/F209</f>
        <v>0.23214285714285715</v>
      </c>
      <c r="M209" s="126" t="s">
        <v>556</v>
      </c>
      <c r="N209" s="127">
        <v>42814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72</v>
      </c>
      <c r="B210" s="102">
        <v>42657</v>
      </c>
      <c r="C210" s="102"/>
      <c r="D210" s="103" t="s">
        <v>676</v>
      </c>
      <c r="E210" s="104" t="s">
        <v>580</v>
      </c>
      <c r="F210" s="105">
        <v>245</v>
      </c>
      <c r="G210" s="104"/>
      <c r="H210" s="104">
        <v>325.5</v>
      </c>
      <c r="I210" s="122">
        <v>330</v>
      </c>
      <c r="J210" s="123" t="s">
        <v>677</v>
      </c>
      <c r="K210" s="124">
        <f t="shared" si="101"/>
        <v>80.5</v>
      </c>
      <c r="L210" s="125">
        <f>K210/F210</f>
        <v>0.32857142857142857</v>
      </c>
      <c r="M210" s="126" t="s">
        <v>556</v>
      </c>
      <c r="N210" s="127">
        <v>42769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73</v>
      </c>
      <c r="B211" s="102">
        <v>42660</v>
      </c>
      <c r="C211" s="102"/>
      <c r="D211" s="103" t="s">
        <v>340</v>
      </c>
      <c r="E211" s="104" t="s">
        <v>580</v>
      </c>
      <c r="F211" s="105">
        <v>125</v>
      </c>
      <c r="G211" s="104"/>
      <c r="H211" s="104">
        <v>160</v>
      </c>
      <c r="I211" s="122">
        <v>160</v>
      </c>
      <c r="J211" s="123" t="s">
        <v>639</v>
      </c>
      <c r="K211" s="124">
        <f t="shared" si="101"/>
        <v>35</v>
      </c>
      <c r="L211" s="125">
        <v>0.28000000000000003</v>
      </c>
      <c r="M211" s="126" t="s">
        <v>556</v>
      </c>
      <c r="N211" s="127">
        <v>42803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74</v>
      </c>
      <c r="B212" s="102">
        <v>42660</v>
      </c>
      <c r="C212" s="102"/>
      <c r="D212" s="103" t="s">
        <v>455</v>
      </c>
      <c r="E212" s="104" t="s">
        <v>580</v>
      </c>
      <c r="F212" s="105">
        <v>114</v>
      </c>
      <c r="G212" s="104"/>
      <c r="H212" s="104">
        <v>145</v>
      </c>
      <c r="I212" s="122">
        <v>145</v>
      </c>
      <c r="J212" s="123" t="s">
        <v>639</v>
      </c>
      <c r="K212" s="124">
        <f t="shared" si="101"/>
        <v>31</v>
      </c>
      <c r="L212" s="125">
        <f>K212/F212</f>
        <v>0.27192982456140352</v>
      </c>
      <c r="M212" s="126" t="s">
        <v>556</v>
      </c>
      <c r="N212" s="127">
        <v>42859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75</v>
      </c>
      <c r="B213" s="102">
        <v>42660</v>
      </c>
      <c r="C213" s="102"/>
      <c r="D213" s="103" t="s">
        <v>678</v>
      </c>
      <c r="E213" s="104" t="s">
        <v>580</v>
      </c>
      <c r="F213" s="105">
        <v>212</v>
      </c>
      <c r="G213" s="104"/>
      <c r="H213" s="104">
        <v>280</v>
      </c>
      <c r="I213" s="122">
        <v>276</v>
      </c>
      <c r="J213" s="123" t="s">
        <v>679</v>
      </c>
      <c r="K213" s="124">
        <f t="shared" si="101"/>
        <v>68</v>
      </c>
      <c r="L213" s="125">
        <f>K213/F213</f>
        <v>0.32075471698113206</v>
      </c>
      <c r="M213" s="126" t="s">
        <v>556</v>
      </c>
      <c r="N213" s="127">
        <v>42858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76</v>
      </c>
      <c r="B214" s="102">
        <v>42678</v>
      </c>
      <c r="C214" s="102"/>
      <c r="D214" s="103" t="s">
        <v>149</v>
      </c>
      <c r="E214" s="104" t="s">
        <v>580</v>
      </c>
      <c r="F214" s="105">
        <v>155</v>
      </c>
      <c r="G214" s="104"/>
      <c r="H214" s="104">
        <v>210</v>
      </c>
      <c r="I214" s="122">
        <v>210</v>
      </c>
      <c r="J214" s="123" t="s">
        <v>680</v>
      </c>
      <c r="K214" s="124">
        <f t="shared" si="101"/>
        <v>55</v>
      </c>
      <c r="L214" s="125">
        <f>K214/F214</f>
        <v>0.35483870967741937</v>
      </c>
      <c r="M214" s="126" t="s">
        <v>556</v>
      </c>
      <c r="N214" s="127">
        <v>42944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77</v>
      </c>
      <c r="B215" s="106">
        <v>42710</v>
      </c>
      <c r="C215" s="106"/>
      <c r="D215" s="107" t="s">
        <v>721</v>
      </c>
      <c r="E215" s="108" t="s">
        <v>580</v>
      </c>
      <c r="F215" s="109">
        <v>150.5</v>
      </c>
      <c r="G215" s="109"/>
      <c r="H215" s="110">
        <v>72.5</v>
      </c>
      <c r="I215" s="128">
        <v>174</v>
      </c>
      <c r="J215" s="129" t="s">
        <v>722</v>
      </c>
      <c r="K215" s="130">
        <v>-78</v>
      </c>
      <c r="L215" s="131">
        <v>-0.51827242524916906</v>
      </c>
      <c r="M215" s="132" t="s">
        <v>620</v>
      </c>
      <c r="N215" s="133">
        <v>43333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78</v>
      </c>
      <c r="B216" s="102">
        <v>42712</v>
      </c>
      <c r="C216" s="102"/>
      <c r="D216" s="103" t="s">
        <v>123</v>
      </c>
      <c r="E216" s="104" t="s">
        <v>580</v>
      </c>
      <c r="F216" s="105">
        <v>380</v>
      </c>
      <c r="G216" s="104"/>
      <c r="H216" s="104">
        <v>478</v>
      </c>
      <c r="I216" s="122">
        <v>468</v>
      </c>
      <c r="J216" s="123" t="s">
        <v>639</v>
      </c>
      <c r="K216" s="124">
        <f>H216-F216</f>
        <v>98</v>
      </c>
      <c r="L216" s="125">
        <f>K216/F216</f>
        <v>0.25789473684210529</v>
      </c>
      <c r="M216" s="126" t="s">
        <v>556</v>
      </c>
      <c r="N216" s="127">
        <v>43025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79</v>
      </c>
      <c r="B217" s="102">
        <v>42734</v>
      </c>
      <c r="C217" s="102"/>
      <c r="D217" s="103" t="s">
        <v>244</v>
      </c>
      <c r="E217" s="104" t="s">
        <v>580</v>
      </c>
      <c r="F217" s="105">
        <v>305</v>
      </c>
      <c r="G217" s="104"/>
      <c r="H217" s="104">
        <v>375</v>
      </c>
      <c r="I217" s="122">
        <v>375</v>
      </c>
      <c r="J217" s="123" t="s">
        <v>639</v>
      </c>
      <c r="K217" s="124">
        <f>H217-F217</f>
        <v>70</v>
      </c>
      <c r="L217" s="125">
        <f>K217/F217</f>
        <v>0.22950819672131148</v>
      </c>
      <c r="M217" s="126" t="s">
        <v>556</v>
      </c>
      <c r="N217" s="127">
        <v>42768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80</v>
      </c>
      <c r="B218" s="102">
        <v>42739</v>
      </c>
      <c r="C218" s="102"/>
      <c r="D218" s="103" t="s">
        <v>342</v>
      </c>
      <c r="E218" s="104" t="s">
        <v>580</v>
      </c>
      <c r="F218" s="105">
        <v>99.5</v>
      </c>
      <c r="G218" s="104"/>
      <c r="H218" s="104">
        <v>158</v>
      </c>
      <c r="I218" s="122">
        <v>158</v>
      </c>
      <c r="J218" s="123" t="s">
        <v>639</v>
      </c>
      <c r="K218" s="124">
        <f>H218-F218</f>
        <v>58.5</v>
      </c>
      <c r="L218" s="125">
        <f>K218/F218</f>
        <v>0.5879396984924623</v>
      </c>
      <c r="M218" s="126" t="s">
        <v>556</v>
      </c>
      <c r="N218" s="127">
        <v>42898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81</v>
      </c>
      <c r="B219" s="102">
        <v>42739</v>
      </c>
      <c r="C219" s="102"/>
      <c r="D219" s="103" t="s">
        <v>342</v>
      </c>
      <c r="E219" s="104" t="s">
        <v>580</v>
      </c>
      <c r="F219" s="105">
        <v>99.5</v>
      </c>
      <c r="G219" s="104"/>
      <c r="H219" s="104">
        <v>158</v>
      </c>
      <c r="I219" s="122">
        <v>158</v>
      </c>
      <c r="J219" s="123" t="s">
        <v>639</v>
      </c>
      <c r="K219" s="124">
        <v>58.5</v>
      </c>
      <c r="L219" s="125">
        <v>0.58793969849246197</v>
      </c>
      <c r="M219" s="126" t="s">
        <v>556</v>
      </c>
      <c r="N219" s="127">
        <v>42898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82</v>
      </c>
      <c r="B220" s="102">
        <v>42786</v>
      </c>
      <c r="C220" s="102"/>
      <c r="D220" s="103" t="s">
        <v>166</v>
      </c>
      <c r="E220" s="104" t="s">
        <v>580</v>
      </c>
      <c r="F220" s="105">
        <v>140.5</v>
      </c>
      <c r="G220" s="104"/>
      <c r="H220" s="104">
        <v>220</v>
      </c>
      <c r="I220" s="122">
        <v>220</v>
      </c>
      <c r="J220" s="123" t="s">
        <v>639</v>
      </c>
      <c r="K220" s="124">
        <f>H220-F220</f>
        <v>79.5</v>
      </c>
      <c r="L220" s="125">
        <f>K220/F220</f>
        <v>0.5658362989323843</v>
      </c>
      <c r="M220" s="126" t="s">
        <v>556</v>
      </c>
      <c r="N220" s="127">
        <v>42864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83</v>
      </c>
      <c r="B221" s="102">
        <v>42786</v>
      </c>
      <c r="C221" s="102"/>
      <c r="D221" s="103" t="s">
        <v>723</v>
      </c>
      <c r="E221" s="104" t="s">
        <v>580</v>
      </c>
      <c r="F221" s="105">
        <v>202.5</v>
      </c>
      <c r="G221" s="104"/>
      <c r="H221" s="104">
        <v>234</v>
      </c>
      <c r="I221" s="122">
        <v>234</v>
      </c>
      <c r="J221" s="123" t="s">
        <v>639</v>
      </c>
      <c r="K221" s="124">
        <v>31.5</v>
      </c>
      <c r="L221" s="125">
        <v>0.155555555555556</v>
      </c>
      <c r="M221" s="126" t="s">
        <v>556</v>
      </c>
      <c r="N221" s="127">
        <v>42836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84</v>
      </c>
      <c r="B222" s="102">
        <v>42818</v>
      </c>
      <c r="C222" s="102"/>
      <c r="D222" s="103" t="s">
        <v>517</v>
      </c>
      <c r="E222" s="104" t="s">
        <v>580</v>
      </c>
      <c r="F222" s="105">
        <v>300.5</v>
      </c>
      <c r="G222" s="104"/>
      <c r="H222" s="104">
        <v>417.5</v>
      </c>
      <c r="I222" s="122">
        <v>420</v>
      </c>
      <c r="J222" s="123" t="s">
        <v>681</v>
      </c>
      <c r="K222" s="124">
        <f>H222-F222</f>
        <v>117</v>
      </c>
      <c r="L222" s="125">
        <f>K222/F222</f>
        <v>0.38935108153078202</v>
      </c>
      <c r="M222" s="126" t="s">
        <v>556</v>
      </c>
      <c r="N222" s="127">
        <v>43070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85</v>
      </c>
      <c r="B223" s="102">
        <v>42818</v>
      </c>
      <c r="C223" s="102"/>
      <c r="D223" s="103" t="s">
        <v>719</v>
      </c>
      <c r="E223" s="104" t="s">
        <v>580</v>
      </c>
      <c r="F223" s="105">
        <v>850</v>
      </c>
      <c r="G223" s="104"/>
      <c r="H223" s="104">
        <v>1042.5</v>
      </c>
      <c r="I223" s="122">
        <v>1023</v>
      </c>
      <c r="J223" s="123" t="s">
        <v>724</v>
      </c>
      <c r="K223" s="124">
        <v>192.5</v>
      </c>
      <c r="L223" s="125">
        <v>0.22647058823529401</v>
      </c>
      <c r="M223" s="126" t="s">
        <v>556</v>
      </c>
      <c r="N223" s="127">
        <v>42830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86</v>
      </c>
      <c r="B224" s="102">
        <v>42830</v>
      </c>
      <c r="C224" s="102"/>
      <c r="D224" s="103" t="s">
        <v>471</v>
      </c>
      <c r="E224" s="104" t="s">
        <v>580</v>
      </c>
      <c r="F224" s="105">
        <v>785</v>
      </c>
      <c r="G224" s="104"/>
      <c r="H224" s="104">
        <v>930</v>
      </c>
      <c r="I224" s="122">
        <v>920</v>
      </c>
      <c r="J224" s="123" t="s">
        <v>682</v>
      </c>
      <c r="K224" s="124">
        <f>H224-F224</f>
        <v>145</v>
      </c>
      <c r="L224" s="125">
        <f>K224/F224</f>
        <v>0.18471337579617833</v>
      </c>
      <c r="M224" s="126" t="s">
        <v>556</v>
      </c>
      <c r="N224" s="127">
        <v>42976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5">
        <v>87</v>
      </c>
      <c r="B225" s="106">
        <v>42831</v>
      </c>
      <c r="C225" s="106"/>
      <c r="D225" s="107" t="s">
        <v>725</v>
      </c>
      <c r="E225" s="108" t="s">
        <v>580</v>
      </c>
      <c r="F225" s="109">
        <v>40</v>
      </c>
      <c r="G225" s="109"/>
      <c r="H225" s="110">
        <v>13.1</v>
      </c>
      <c r="I225" s="128">
        <v>60</v>
      </c>
      <c r="J225" s="134" t="s">
        <v>726</v>
      </c>
      <c r="K225" s="130">
        <v>-26.9</v>
      </c>
      <c r="L225" s="131">
        <v>-0.67249999999999999</v>
      </c>
      <c r="M225" s="132" t="s">
        <v>620</v>
      </c>
      <c r="N225" s="133">
        <v>43138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88</v>
      </c>
      <c r="B226" s="102">
        <v>42837</v>
      </c>
      <c r="C226" s="102"/>
      <c r="D226" s="103" t="s">
        <v>87</v>
      </c>
      <c r="E226" s="104" t="s">
        <v>580</v>
      </c>
      <c r="F226" s="105">
        <v>289.5</v>
      </c>
      <c r="G226" s="104"/>
      <c r="H226" s="104">
        <v>354</v>
      </c>
      <c r="I226" s="122">
        <v>360</v>
      </c>
      <c r="J226" s="123" t="s">
        <v>683</v>
      </c>
      <c r="K226" s="124">
        <f t="shared" ref="K226:K234" si="102">H226-F226</f>
        <v>64.5</v>
      </c>
      <c r="L226" s="125">
        <f t="shared" ref="L226:L234" si="103">K226/F226</f>
        <v>0.22279792746113988</v>
      </c>
      <c r="M226" s="126" t="s">
        <v>556</v>
      </c>
      <c r="N226" s="127">
        <v>43040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89</v>
      </c>
      <c r="B227" s="102">
        <v>42845</v>
      </c>
      <c r="C227" s="102"/>
      <c r="D227" s="103" t="s">
        <v>416</v>
      </c>
      <c r="E227" s="104" t="s">
        <v>580</v>
      </c>
      <c r="F227" s="105">
        <v>700</v>
      </c>
      <c r="G227" s="104"/>
      <c r="H227" s="104">
        <v>840</v>
      </c>
      <c r="I227" s="122">
        <v>840</v>
      </c>
      <c r="J227" s="123" t="s">
        <v>684</v>
      </c>
      <c r="K227" s="124">
        <f t="shared" si="102"/>
        <v>140</v>
      </c>
      <c r="L227" s="125">
        <f t="shared" si="103"/>
        <v>0.2</v>
      </c>
      <c r="M227" s="126" t="s">
        <v>556</v>
      </c>
      <c r="N227" s="127">
        <v>42893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90</v>
      </c>
      <c r="B228" s="102">
        <v>42887</v>
      </c>
      <c r="C228" s="102"/>
      <c r="D228" s="144" t="s">
        <v>353</v>
      </c>
      <c r="E228" s="104" t="s">
        <v>580</v>
      </c>
      <c r="F228" s="105">
        <v>130</v>
      </c>
      <c r="G228" s="104"/>
      <c r="H228" s="104">
        <v>144.25</v>
      </c>
      <c r="I228" s="122">
        <v>170</v>
      </c>
      <c r="J228" s="123" t="s">
        <v>685</v>
      </c>
      <c r="K228" s="124">
        <f t="shared" si="102"/>
        <v>14.25</v>
      </c>
      <c r="L228" s="125">
        <f t="shared" si="103"/>
        <v>0.10961538461538461</v>
      </c>
      <c r="M228" s="126" t="s">
        <v>556</v>
      </c>
      <c r="N228" s="127">
        <v>43675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91</v>
      </c>
      <c r="B229" s="102">
        <v>42901</v>
      </c>
      <c r="C229" s="102"/>
      <c r="D229" s="144" t="s">
        <v>686</v>
      </c>
      <c r="E229" s="104" t="s">
        <v>580</v>
      </c>
      <c r="F229" s="105">
        <v>214.5</v>
      </c>
      <c r="G229" s="104"/>
      <c r="H229" s="104">
        <v>262</v>
      </c>
      <c r="I229" s="122">
        <v>262</v>
      </c>
      <c r="J229" s="123" t="s">
        <v>687</v>
      </c>
      <c r="K229" s="124">
        <f t="shared" si="102"/>
        <v>47.5</v>
      </c>
      <c r="L229" s="125">
        <f t="shared" si="103"/>
        <v>0.22144522144522144</v>
      </c>
      <c r="M229" s="126" t="s">
        <v>556</v>
      </c>
      <c r="N229" s="127">
        <v>42977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6">
        <v>92</v>
      </c>
      <c r="B230" s="150">
        <v>42933</v>
      </c>
      <c r="C230" s="150"/>
      <c r="D230" s="151" t="s">
        <v>688</v>
      </c>
      <c r="E230" s="152" t="s">
        <v>580</v>
      </c>
      <c r="F230" s="153">
        <v>370</v>
      </c>
      <c r="G230" s="152"/>
      <c r="H230" s="152">
        <v>447.5</v>
      </c>
      <c r="I230" s="174">
        <v>450</v>
      </c>
      <c r="J230" s="218" t="s">
        <v>639</v>
      </c>
      <c r="K230" s="124">
        <f t="shared" si="102"/>
        <v>77.5</v>
      </c>
      <c r="L230" s="176">
        <f t="shared" si="103"/>
        <v>0.20945945945945946</v>
      </c>
      <c r="M230" s="177" t="s">
        <v>556</v>
      </c>
      <c r="N230" s="178">
        <v>43035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6">
        <v>93</v>
      </c>
      <c r="B231" s="150">
        <v>42943</v>
      </c>
      <c r="C231" s="150"/>
      <c r="D231" s="151" t="s">
        <v>164</v>
      </c>
      <c r="E231" s="152" t="s">
        <v>580</v>
      </c>
      <c r="F231" s="153">
        <v>657.5</v>
      </c>
      <c r="G231" s="152"/>
      <c r="H231" s="152">
        <v>825</v>
      </c>
      <c r="I231" s="174">
        <v>820</v>
      </c>
      <c r="J231" s="218" t="s">
        <v>639</v>
      </c>
      <c r="K231" s="124">
        <f t="shared" si="102"/>
        <v>167.5</v>
      </c>
      <c r="L231" s="176">
        <f t="shared" si="103"/>
        <v>0.25475285171102663</v>
      </c>
      <c r="M231" s="177" t="s">
        <v>556</v>
      </c>
      <c r="N231" s="178">
        <v>43090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94</v>
      </c>
      <c r="B232" s="102">
        <v>42964</v>
      </c>
      <c r="C232" s="102"/>
      <c r="D232" s="103" t="s">
        <v>357</v>
      </c>
      <c r="E232" s="104" t="s">
        <v>580</v>
      </c>
      <c r="F232" s="105">
        <v>605</v>
      </c>
      <c r="G232" s="104"/>
      <c r="H232" s="104">
        <v>750</v>
      </c>
      <c r="I232" s="122">
        <v>750</v>
      </c>
      <c r="J232" s="123" t="s">
        <v>682</v>
      </c>
      <c r="K232" s="124">
        <f t="shared" si="102"/>
        <v>145</v>
      </c>
      <c r="L232" s="125">
        <f t="shared" si="103"/>
        <v>0.23966942148760331</v>
      </c>
      <c r="M232" s="126" t="s">
        <v>556</v>
      </c>
      <c r="N232" s="127">
        <v>43027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1">
        <v>95</v>
      </c>
      <c r="B233" s="145">
        <v>42979</v>
      </c>
      <c r="C233" s="145"/>
      <c r="D233" s="146" t="s">
        <v>475</v>
      </c>
      <c r="E233" s="147" t="s">
        <v>580</v>
      </c>
      <c r="F233" s="148">
        <v>255</v>
      </c>
      <c r="G233" s="149"/>
      <c r="H233" s="149">
        <v>217.25</v>
      </c>
      <c r="I233" s="149">
        <v>320</v>
      </c>
      <c r="J233" s="171" t="s">
        <v>689</v>
      </c>
      <c r="K233" s="130">
        <f t="shared" si="102"/>
        <v>-37.75</v>
      </c>
      <c r="L233" s="172">
        <f t="shared" si="103"/>
        <v>-0.14803921568627451</v>
      </c>
      <c r="M233" s="132" t="s">
        <v>620</v>
      </c>
      <c r="N233" s="173">
        <v>43661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96</v>
      </c>
      <c r="B234" s="102">
        <v>42997</v>
      </c>
      <c r="C234" s="102"/>
      <c r="D234" s="103" t="s">
        <v>690</v>
      </c>
      <c r="E234" s="104" t="s">
        <v>580</v>
      </c>
      <c r="F234" s="105">
        <v>215</v>
      </c>
      <c r="G234" s="104"/>
      <c r="H234" s="104">
        <v>258</v>
      </c>
      <c r="I234" s="122">
        <v>258</v>
      </c>
      <c r="J234" s="123" t="s">
        <v>639</v>
      </c>
      <c r="K234" s="124">
        <f t="shared" si="102"/>
        <v>43</v>
      </c>
      <c r="L234" s="125">
        <f t="shared" si="103"/>
        <v>0.2</v>
      </c>
      <c r="M234" s="126" t="s">
        <v>556</v>
      </c>
      <c r="N234" s="127">
        <v>43040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97</v>
      </c>
      <c r="B235" s="102">
        <v>42997</v>
      </c>
      <c r="C235" s="102"/>
      <c r="D235" s="103" t="s">
        <v>690</v>
      </c>
      <c r="E235" s="104" t="s">
        <v>580</v>
      </c>
      <c r="F235" s="105">
        <v>215</v>
      </c>
      <c r="G235" s="104"/>
      <c r="H235" s="104">
        <v>258</v>
      </c>
      <c r="I235" s="122">
        <v>258</v>
      </c>
      <c r="J235" s="218" t="s">
        <v>639</v>
      </c>
      <c r="K235" s="124">
        <v>43</v>
      </c>
      <c r="L235" s="125">
        <v>0.2</v>
      </c>
      <c r="M235" s="126" t="s">
        <v>556</v>
      </c>
      <c r="N235" s="127">
        <v>43040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98</v>
      </c>
      <c r="B236" s="198">
        <v>42998</v>
      </c>
      <c r="C236" s="198"/>
      <c r="D236" s="350" t="s">
        <v>780</v>
      </c>
      <c r="E236" s="199" t="s">
        <v>580</v>
      </c>
      <c r="F236" s="200">
        <v>75</v>
      </c>
      <c r="G236" s="199"/>
      <c r="H236" s="199">
        <v>90</v>
      </c>
      <c r="I236" s="219">
        <v>90</v>
      </c>
      <c r="J236" s="123" t="s">
        <v>691</v>
      </c>
      <c r="K236" s="124">
        <f t="shared" ref="K236:K241" si="104">H236-F236</f>
        <v>15</v>
      </c>
      <c r="L236" s="125">
        <f t="shared" ref="L236:L241" si="105">K236/F236</f>
        <v>0.2</v>
      </c>
      <c r="M236" s="126" t="s">
        <v>556</v>
      </c>
      <c r="N236" s="127">
        <v>43019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99</v>
      </c>
      <c r="B237" s="150">
        <v>43011</v>
      </c>
      <c r="C237" s="150"/>
      <c r="D237" s="151" t="s">
        <v>692</v>
      </c>
      <c r="E237" s="152" t="s">
        <v>580</v>
      </c>
      <c r="F237" s="153">
        <v>315</v>
      </c>
      <c r="G237" s="152"/>
      <c r="H237" s="152">
        <v>392</v>
      </c>
      <c r="I237" s="174">
        <v>384</v>
      </c>
      <c r="J237" s="218" t="s">
        <v>693</v>
      </c>
      <c r="K237" s="124">
        <f t="shared" si="104"/>
        <v>77</v>
      </c>
      <c r="L237" s="176">
        <f t="shared" si="105"/>
        <v>0.24444444444444444</v>
      </c>
      <c r="M237" s="177" t="s">
        <v>556</v>
      </c>
      <c r="N237" s="178">
        <v>43017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6">
        <v>100</v>
      </c>
      <c r="B238" s="150">
        <v>43013</v>
      </c>
      <c r="C238" s="150"/>
      <c r="D238" s="151" t="s">
        <v>694</v>
      </c>
      <c r="E238" s="152" t="s">
        <v>580</v>
      </c>
      <c r="F238" s="153">
        <v>145</v>
      </c>
      <c r="G238" s="152"/>
      <c r="H238" s="152">
        <v>179</v>
      </c>
      <c r="I238" s="174">
        <v>180</v>
      </c>
      <c r="J238" s="218" t="s">
        <v>570</v>
      </c>
      <c r="K238" s="124">
        <f t="shared" si="104"/>
        <v>34</v>
      </c>
      <c r="L238" s="176">
        <f t="shared" si="105"/>
        <v>0.23448275862068965</v>
      </c>
      <c r="M238" s="177" t="s">
        <v>556</v>
      </c>
      <c r="N238" s="178">
        <v>43025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6">
        <v>101</v>
      </c>
      <c r="B239" s="150">
        <v>43014</v>
      </c>
      <c r="C239" s="150"/>
      <c r="D239" s="151" t="s">
        <v>330</v>
      </c>
      <c r="E239" s="152" t="s">
        <v>580</v>
      </c>
      <c r="F239" s="153">
        <v>256</v>
      </c>
      <c r="G239" s="152"/>
      <c r="H239" s="152">
        <v>323</v>
      </c>
      <c r="I239" s="174">
        <v>320</v>
      </c>
      <c r="J239" s="218" t="s">
        <v>639</v>
      </c>
      <c r="K239" s="124">
        <f t="shared" si="104"/>
        <v>67</v>
      </c>
      <c r="L239" s="176">
        <f t="shared" si="105"/>
        <v>0.26171875</v>
      </c>
      <c r="M239" s="177" t="s">
        <v>556</v>
      </c>
      <c r="N239" s="178">
        <v>43067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6">
        <v>102</v>
      </c>
      <c r="B240" s="150">
        <v>43017</v>
      </c>
      <c r="C240" s="150"/>
      <c r="D240" s="151" t="s">
        <v>350</v>
      </c>
      <c r="E240" s="152" t="s">
        <v>580</v>
      </c>
      <c r="F240" s="153">
        <v>137.5</v>
      </c>
      <c r="G240" s="152"/>
      <c r="H240" s="152">
        <v>184</v>
      </c>
      <c r="I240" s="174">
        <v>183</v>
      </c>
      <c r="J240" s="175" t="s">
        <v>695</v>
      </c>
      <c r="K240" s="124">
        <f t="shared" si="104"/>
        <v>46.5</v>
      </c>
      <c r="L240" s="176">
        <f t="shared" si="105"/>
        <v>0.33818181818181819</v>
      </c>
      <c r="M240" s="177" t="s">
        <v>556</v>
      </c>
      <c r="N240" s="178">
        <v>43108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6">
        <v>103</v>
      </c>
      <c r="B241" s="150">
        <v>43018</v>
      </c>
      <c r="C241" s="150"/>
      <c r="D241" s="151" t="s">
        <v>696</v>
      </c>
      <c r="E241" s="152" t="s">
        <v>580</v>
      </c>
      <c r="F241" s="153">
        <v>125.5</v>
      </c>
      <c r="G241" s="152"/>
      <c r="H241" s="152">
        <v>158</v>
      </c>
      <c r="I241" s="174">
        <v>155</v>
      </c>
      <c r="J241" s="175" t="s">
        <v>697</v>
      </c>
      <c r="K241" s="124">
        <f t="shared" si="104"/>
        <v>32.5</v>
      </c>
      <c r="L241" s="176">
        <f t="shared" si="105"/>
        <v>0.25896414342629481</v>
      </c>
      <c r="M241" s="177" t="s">
        <v>556</v>
      </c>
      <c r="N241" s="178">
        <v>43067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6">
        <v>104</v>
      </c>
      <c r="B242" s="150">
        <v>43018</v>
      </c>
      <c r="C242" s="150"/>
      <c r="D242" s="151" t="s">
        <v>727</v>
      </c>
      <c r="E242" s="152" t="s">
        <v>580</v>
      </c>
      <c r="F242" s="153">
        <v>895</v>
      </c>
      <c r="G242" s="152"/>
      <c r="H242" s="152">
        <v>1122.5</v>
      </c>
      <c r="I242" s="174">
        <v>1078</v>
      </c>
      <c r="J242" s="175" t="s">
        <v>728</v>
      </c>
      <c r="K242" s="124">
        <v>227.5</v>
      </c>
      <c r="L242" s="176">
        <v>0.25418994413407803</v>
      </c>
      <c r="M242" s="177" t="s">
        <v>556</v>
      </c>
      <c r="N242" s="178">
        <v>43117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105</v>
      </c>
      <c r="B243" s="150">
        <v>43020</v>
      </c>
      <c r="C243" s="150"/>
      <c r="D243" s="151" t="s">
        <v>338</v>
      </c>
      <c r="E243" s="152" t="s">
        <v>580</v>
      </c>
      <c r="F243" s="153">
        <v>525</v>
      </c>
      <c r="G243" s="152"/>
      <c r="H243" s="152">
        <v>629</v>
      </c>
      <c r="I243" s="174">
        <v>629</v>
      </c>
      <c r="J243" s="218" t="s">
        <v>639</v>
      </c>
      <c r="K243" s="124">
        <v>104</v>
      </c>
      <c r="L243" s="176">
        <v>0.19809523809523799</v>
      </c>
      <c r="M243" s="177" t="s">
        <v>556</v>
      </c>
      <c r="N243" s="178">
        <v>43119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6">
        <v>106</v>
      </c>
      <c r="B244" s="150">
        <v>43046</v>
      </c>
      <c r="C244" s="150"/>
      <c r="D244" s="151" t="s">
        <v>379</v>
      </c>
      <c r="E244" s="152" t="s">
        <v>580</v>
      </c>
      <c r="F244" s="153">
        <v>740</v>
      </c>
      <c r="G244" s="152"/>
      <c r="H244" s="152">
        <v>892.5</v>
      </c>
      <c r="I244" s="174">
        <v>900</v>
      </c>
      <c r="J244" s="175" t="s">
        <v>698</v>
      </c>
      <c r="K244" s="124">
        <f>H244-F244</f>
        <v>152.5</v>
      </c>
      <c r="L244" s="176">
        <f>K244/F244</f>
        <v>0.20608108108108109</v>
      </c>
      <c r="M244" s="177" t="s">
        <v>556</v>
      </c>
      <c r="N244" s="178">
        <v>43052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107</v>
      </c>
      <c r="B245" s="102">
        <v>43073</v>
      </c>
      <c r="C245" s="102"/>
      <c r="D245" s="103" t="s">
        <v>699</v>
      </c>
      <c r="E245" s="104" t="s">
        <v>580</v>
      </c>
      <c r="F245" s="105">
        <v>118.5</v>
      </c>
      <c r="G245" s="104"/>
      <c r="H245" s="104">
        <v>143.5</v>
      </c>
      <c r="I245" s="122">
        <v>145</v>
      </c>
      <c r="J245" s="137" t="s">
        <v>700</v>
      </c>
      <c r="K245" s="124">
        <f>H245-F245</f>
        <v>25</v>
      </c>
      <c r="L245" s="125">
        <f>K245/F245</f>
        <v>0.2109704641350211</v>
      </c>
      <c r="M245" s="126" t="s">
        <v>556</v>
      </c>
      <c r="N245" s="127">
        <v>43097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5">
        <v>108</v>
      </c>
      <c r="B246" s="106">
        <v>43090</v>
      </c>
      <c r="C246" s="106"/>
      <c r="D246" s="154" t="s">
        <v>420</v>
      </c>
      <c r="E246" s="108" t="s">
        <v>580</v>
      </c>
      <c r="F246" s="109">
        <v>715</v>
      </c>
      <c r="G246" s="109"/>
      <c r="H246" s="110">
        <v>500</v>
      </c>
      <c r="I246" s="128">
        <v>872</v>
      </c>
      <c r="J246" s="134" t="s">
        <v>701</v>
      </c>
      <c r="K246" s="130">
        <f>H246-F246</f>
        <v>-215</v>
      </c>
      <c r="L246" s="131">
        <f>K246/F246</f>
        <v>-0.30069930069930068</v>
      </c>
      <c r="M246" s="132" t="s">
        <v>620</v>
      </c>
      <c r="N246" s="133">
        <v>43670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109</v>
      </c>
      <c r="B247" s="102">
        <v>43098</v>
      </c>
      <c r="C247" s="102"/>
      <c r="D247" s="103" t="s">
        <v>692</v>
      </c>
      <c r="E247" s="104" t="s">
        <v>580</v>
      </c>
      <c r="F247" s="105">
        <v>435</v>
      </c>
      <c r="G247" s="104"/>
      <c r="H247" s="104">
        <v>542.5</v>
      </c>
      <c r="I247" s="122">
        <v>539</v>
      </c>
      <c r="J247" s="137" t="s">
        <v>639</v>
      </c>
      <c r="K247" s="124">
        <v>107.5</v>
      </c>
      <c r="L247" s="125">
        <v>0.247126436781609</v>
      </c>
      <c r="M247" s="126" t="s">
        <v>556</v>
      </c>
      <c r="N247" s="127">
        <v>43206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110</v>
      </c>
      <c r="B248" s="102">
        <v>43098</v>
      </c>
      <c r="C248" s="102"/>
      <c r="D248" s="103" t="s">
        <v>530</v>
      </c>
      <c r="E248" s="104" t="s">
        <v>580</v>
      </c>
      <c r="F248" s="105">
        <v>885</v>
      </c>
      <c r="G248" s="104"/>
      <c r="H248" s="104">
        <v>1090</v>
      </c>
      <c r="I248" s="122">
        <v>1084</v>
      </c>
      <c r="J248" s="137" t="s">
        <v>639</v>
      </c>
      <c r="K248" s="124">
        <v>205</v>
      </c>
      <c r="L248" s="125">
        <v>0.23163841807909599</v>
      </c>
      <c r="M248" s="126" t="s">
        <v>556</v>
      </c>
      <c r="N248" s="127">
        <v>43213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2">
        <v>111</v>
      </c>
      <c r="B249" s="328">
        <v>43192</v>
      </c>
      <c r="C249" s="328"/>
      <c r="D249" s="112" t="s">
        <v>709</v>
      </c>
      <c r="E249" s="330" t="s">
        <v>580</v>
      </c>
      <c r="F249" s="332">
        <v>478.5</v>
      </c>
      <c r="G249" s="330"/>
      <c r="H249" s="330">
        <v>442</v>
      </c>
      <c r="I249" s="334">
        <v>613</v>
      </c>
      <c r="J249" s="359" t="s">
        <v>797</v>
      </c>
      <c r="K249" s="130">
        <f>H249-F249</f>
        <v>-36.5</v>
      </c>
      <c r="L249" s="131">
        <f>K249/F249</f>
        <v>-7.6280041797283177E-2</v>
      </c>
      <c r="M249" s="132" t="s">
        <v>620</v>
      </c>
      <c r="N249" s="133">
        <v>43762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5">
        <v>112</v>
      </c>
      <c r="B250" s="106">
        <v>43194</v>
      </c>
      <c r="C250" s="106"/>
      <c r="D250" s="349" t="s">
        <v>779</v>
      </c>
      <c r="E250" s="108" t="s">
        <v>580</v>
      </c>
      <c r="F250" s="109">
        <f>141.5-7.3</f>
        <v>134.19999999999999</v>
      </c>
      <c r="G250" s="109"/>
      <c r="H250" s="110">
        <v>77</v>
      </c>
      <c r="I250" s="128">
        <v>180</v>
      </c>
      <c r="J250" s="359" t="s">
        <v>796</v>
      </c>
      <c r="K250" s="130">
        <f>H250-F250</f>
        <v>-57.199999999999989</v>
      </c>
      <c r="L250" s="131">
        <f>K250/F250</f>
        <v>-0.42622950819672129</v>
      </c>
      <c r="M250" s="132" t="s">
        <v>620</v>
      </c>
      <c r="N250" s="133">
        <v>43522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5">
        <v>113</v>
      </c>
      <c r="B251" s="106">
        <v>43209</v>
      </c>
      <c r="C251" s="106"/>
      <c r="D251" s="107" t="s">
        <v>702</v>
      </c>
      <c r="E251" s="108" t="s">
        <v>580</v>
      </c>
      <c r="F251" s="109">
        <v>430</v>
      </c>
      <c r="G251" s="109"/>
      <c r="H251" s="110">
        <v>220</v>
      </c>
      <c r="I251" s="128">
        <v>537</v>
      </c>
      <c r="J251" s="134" t="s">
        <v>703</v>
      </c>
      <c r="K251" s="130">
        <f>H251-F251</f>
        <v>-210</v>
      </c>
      <c r="L251" s="131">
        <f>K251/F251</f>
        <v>-0.48837209302325579</v>
      </c>
      <c r="M251" s="132" t="s">
        <v>620</v>
      </c>
      <c r="N251" s="133">
        <v>43252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3">
        <v>114</v>
      </c>
      <c r="B252" s="155">
        <v>43220</v>
      </c>
      <c r="C252" s="155"/>
      <c r="D252" s="156" t="s">
        <v>380</v>
      </c>
      <c r="E252" s="157" t="s">
        <v>580</v>
      </c>
      <c r="F252" s="159">
        <v>153.5</v>
      </c>
      <c r="G252" s="159"/>
      <c r="H252" s="159">
        <v>196</v>
      </c>
      <c r="I252" s="159">
        <v>196</v>
      </c>
      <c r="J252" s="336" t="s">
        <v>813</v>
      </c>
      <c r="K252" s="179">
        <f>H252-F252</f>
        <v>42.5</v>
      </c>
      <c r="L252" s="180">
        <f>K252/F252</f>
        <v>0.27687296416938112</v>
      </c>
      <c r="M252" s="158" t="s">
        <v>556</v>
      </c>
      <c r="N252" s="181">
        <v>43605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5">
        <v>115</v>
      </c>
      <c r="B253" s="106">
        <v>43306</v>
      </c>
      <c r="C253" s="106"/>
      <c r="D253" s="107" t="s">
        <v>725</v>
      </c>
      <c r="E253" s="108" t="s">
        <v>580</v>
      </c>
      <c r="F253" s="109">
        <v>27.5</v>
      </c>
      <c r="G253" s="109"/>
      <c r="H253" s="110">
        <v>13.1</v>
      </c>
      <c r="I253" s="128">
        <v>60</v>
      </c>
      <c r="J253" s="134" t="s">
        <v>729</v>
      </c>
      <c r="K253" s="130">
        <v>-14.4</v>
      </c>
      <c r="L253" s="131">
        <v>-0.52363636363636401</v>
      </c>
      <c r="M253" s="132" t="s">
        <v>620</v>
      </c>
      <c r="N253" s="133">
        <v>43138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2">
        <v>116</v>
      </c>
      <c r="B254" s="328">
        <v>43318</v>
      </c>
      <c r="C254" s="328"/>
      <c r="D254" s="112" t="s">
        <v>704</v>
      </c>
      <c r="E254" s="330" t="s">
        <v>580</v>
      </c>
      <c r="F254" s="330">
        <v>148.5</v>
      </c>
      <c r="G254" s="330"/>
      <c r="H254" s="330">
        <v>102</v>
      </c>
      <c r="I254" s="334">
        <v>182</v>
      </c>
      <c r="J254" s="134" t="s">
        <v>812</v>
      </c>
      <c r="K254" s="130">
        <f>H254-F254</f>
        <v>-46.5</v>
      </c>
      <c r="L254" s="131">
        <f>K254/F254</f>
        <v>-0.31313131313131315</v>
      </c>
      <c r="M254" s="132" t="s">
        <v>620</v>
      </c>
      <c r="N254" s="133">
        <v>43661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117</v>
      </c>
      <c r="B255" s="102">
        <v>43335</v>
      </c>
      <c r="C255" s="102"/>
      <c r="D255" s="103" t="s">
        <v>730</v>
      </c>
      <c r="E255" s="104" t="s">
        <v>580</v>
      </c>
      <c r="F255" s="152">
        <v>285</v>
      </c>
      <c r="G255" s="104"/>
      <c r="H255" s="104">
        <v>355</v>
      </c>
      <c r="I255" s="122">
        <v>364</v>
      </c>
      <c r="J255" s="137" t="s">
        <v>731</v>
      </c>
      <c r="K255" s="124">
        <v>70</v>
      </c>
      <c r="L255" s="125">
        <v>0.24561403508771901</v>
      </c>
      <c r="M255" s="126" t="s">
        <v>556</v>
      </c>
      <c r="N255" s="127">
        <v>43455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118</v>
      </c>
      <c r="B256" s="102">
        <v>43341</v>
      </c>
      <c r="C256" s="102"/>
      <c r="D256" s="103" t="s">
        <v>370</v>
      </c>
      <c r="E256" s="104" t="s">
        <v>580</v>
      </c>
      <c r="F256" s="152">
        <v>525</v>
      </c>
      <c r="G256" s="104"/>
      <c r="H256" s="104">
        <v>585</v>
      </c>
      <c r="I256" s="122">
        <v>635</v>
      </c>
      <c r="J256" s="137" t="s">
        <v>705</v>
      </c>
      <c r="K256" s="124">
        <f t="shared" ref="K256:K268" si="106">H256-F256</f>
        <v>60</v>
      </c>
      <c r="L256" s="125">
        <f t="shared" ref="L256:L268" si="107">K256/F256</f>
        <v>0.11428571428571428</v>
      </c>
      <c r="M256" s="126" t="s">
        <v>556</v>
      </c>
      <c r="N256" s="127">
        <v>43662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119</v>
      </c>
      <c r="B257" s="102">
        <v>43395</v>
      </c>
      <c r="C257" s="102"/>
      <c r="D257" s="103" t="s">
        <v>357</v>
      </c>
      <c r="E257" s="104" t="s">
        <v>580</v>
      </c>
      <c r="F257" s="152">
        <v>475</v>
      </c>
      <c r="G257" s="104"/>
      <c r="H257" s="104">
        <v>574</v>
      </c>
      <c r="I257" s="122">
        <v>570</v>
      </c>
      <c r="J257" s="137" t="s">
        <v>639</v>
      </c>
      <c r="K257" s="124">
        <f t="shared" si="106"/>
        <v>99</v>
      </c>
      <c r="L257" s="125">
        <f t="shared" si="107"/>
        <v>0.20842105263157895</v>
      </c>
      <c r="M257" s="126" t="s">
        <v>556</v>
      </c>
      <c r="N257" s="127">
        <v>43403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6">
        <v>120</v>
      </c>
      <c r="B258" s="150">
        <v>43397</v>
      </c>
      <c r="C258" s="150"/>
      <c r="D258" s="376" t="s">
        <v>377</v>
      </c>
      <c r="E258" s="152" t="s">
        <v>580</v>
      </c>
      <c r="F258" s="152">
        <v>707.5</v>
      </c>
      <c r="G258" s="152"/>
      <c r="H258" s="152">
        <v>872</v>
      </c>
      <c r="I258" s="174">
        <v>872</v>
      </c>
      <c r="J258" s="175" t="s">
        <v>639</v>
      </c>
      <c r="K258" s="124">
        <f t="shared" si="106"/>
        <v>164.5</v>
      </c>
      <c r="L258" s="176">
        <f t="shared" si="107"/>
        <v>0.23250883392226149</v>
      </c>
      <c r="M258" s="177" t="s">
        <v>556</v>
      </c>
      <c r="N258" s="178">
        <v>43482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6">
        <v>121</v>
      </c>
      <c r="B259" s="150">
        <v>43398</v>
      </c>
      <c r="C259" s="150"/>
      <c r="D259" s="376" t="s">
        <v>339</v>
      </c>
      <c r="E259" s="152" t="s">
        <v>580</v>
      </c>
      <c r="F259" s="152">
        <v>162</v>
      </c>
      <c r="G259" s="152"/>
      <c r="H259" s="152">
        <v>204</v>
      </c>
      <c r="I259" s="174">
        <v>209</v>
      </c>
      <c r="J259" s="175" t="s">
        <v>811</v>
      </c>
      <c r="K259" s="124">
        <f t="shared" si="106"/>
        <v>42</v>
      </c>
      <c r="L259" s="176">
        <f t="shared" si="107"/>
        <v>0.25925925925925924</v>
      </c>
      <c r="M259" s="177" t="s">
        <v>556</v>
      </c>
      <c r="N259" s="178">
        <v>43539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122</v>
      </c>
      <c r="B260" s="198">
        <v>43399</v>
      </c>
      <c r="C260" s="198"/>
      <c r="D260" s="151" t="s">
        <v>465</v>
      </c>
      <c r="E260" s="199" t="s">
        <v>580</v>
      </c>
      <c r="F260" s="199">
        <v>240</v>
      </c>
      <c r="G260" s="199"/>
      <c r="H260" s="199">
        <v>297</v>
      </c>
      <c r="I260" s="219">
        <v>297</v>
      </c>
      <c r="J260" s="175" t="s">
        <v>639</v>
      </c>
      <c r="K260" s="220">
        <f t="shared" si="106"/>
        <v>57</v>
      </c>
      <c r="L260" s="221">
        <f t="shared" si="107"/>
        <v>0.23749999999999999</v>
      </c>
      <c r="M260" s="222" t="s">
        <v>556</v>
      </c>
      <c r="N260" s="223">
        <v>43417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123</v>
      </c>
      <c r="B261" s="102">
        <v>43439</v>
      </c>
      <c r="C261" s="102"/>
      <c r="D261" s="144" t="s">
        <v>706</v>
      </c>
      <c r="E261" s="104" t="s">
        <v>580</v>
      </c>
      <c r="F261" s="104">
        <v>202.5</v>
      </c>
      <c r="G261" s="104"/>
      <c r="H261" s="104">
        <v>255</v>
      </c>
      <c r="I261" s="122">
        <v>252</v>
      </c>
      <c r="J261" s="137" t="s">
        <v>639</v>
      </c>
      <c r="K261" s="124">
        <f t="shared" si="106"/>
        <v>52.5</v>
      </c>
      <c r="L261" s="125">
        <f t="shared" si="107"/>
        <v>0.25925925925925924</v>
      </c>
      <c r="M261" s="126" t="s">
        <v>556</v>
      </c>
      <c r="N261" s="127">
        <v>43542</v>
      </c>
      <c r="O261" s="54"/>
      <c r="P261" s="13"/>
      <c r="Q261" s="13"/>
      <c r="R261" s="90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124</v>
      </c>
      <c r="B262" s="198">
        <v>43465</v>
      </c>
      <c r="C262" s="102"/>
      <c r="D262" s="376" t="s">
        <v>402</v>
      </c>
      <c r="E262" s="199" t="s">
        <v>580</v>
      </c>
      <c r="F262" s="199">
        <v>710</v>
      </c>
      <c r="G262" s="199"/>
      <c r="H262" s="199">
        <v>866</v>
      </c>
      <c r="I262" s="219">
        <v>866</v>
      </c>
      <c r="J262" s="175" t="s">
        <v>639</v>
      </c>
      <c r="K262" s="124">
        <f t="shared" si="106"/>
        <v>156</v>
      </c>
      <c r="L262" s="125">
        <f t="shared" si="107"/>
        <v>0.21971830985915494</v>
      </c>
      <c r="M262" s="126" t="s">
        <v>556</v>
      </c>
      <c r="N262" s="338">
        <v>43553</v>
      </c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125</v>
      </c>
      <c r="B263" s="198">
        <v>43522</v>
      </c>
      <c r="C263" s="198"/>
      <c r="D263" s="376" t="s">
        <v>139</v>
      </c>
      <c r="E263" s="199" t="s">
        <v>580</v>
      </c>
      <c r="F263" s="199">
        <v>337.25</v>
      </c>
      <c r="G263" s="199"/>
      <c r="H263" s="199">
        <v>398.5</v>
      </c>
      <c r="I263" s="219">
        <v>411</v>
      </c>
      <c r="J263" s="137" t="s">
        <v>810</v>
      </c>
      <c r="K263" s="124">
        <f t="shared" si="106"/>
        <v>61.25</v>
      </c>
      <c r="L263" s="125">
        <f t="shared" si="107"/>
        <v>0.1816160118606375</v>
      </c>
      <c r="M263" s="126" t="s">
        <v>556</v>
      </c>
      <c r="N263" s="338">
        <v>43760</v>
      </c>
      <c r="O263" s="54"/>
      <c r="P263" s="13"/>
      <c r="Q263" s="13"/>
      <c r="R263" s="90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4">
        <v>126</v>
      </c>
      <c r="B264" s="160">
        <v>43559</v>
      </c>
      <c r="C264" s="160"/>
      <c r="D264" s="161" t="s">
        <v>394</v>
      </c>
      <c r="E264" s="162" t="s">
        <v>580</v>
      </c>
      <c r="F264" s="162">
        <v>130</v>
      </c>
      <c r="G264" s="162"/>
      <c r="H264" s="162">
        <v>65</v>
      </c>
      <c r="I264" s="182">
        <v>158</v>
      </c>
      <c r="J264" s="134" t="s">
        <v>707</v>
      </c>
      <c r="K264" s="130">
        <f t="shared" si="106"/>
        <v>-65</v>
      </c>
      <c r="L264" s="131">
        <f t="shared" si="107"/>
        <v>-0.5</v>
      </c>
      <c r="M264" s="132" t="s">
        <v>620</v>
      </c>
      <c r="N264" s="133">
        <v>43726</v>
      </c>
      <c r="O264" s="54"/>
      <c r="P264" s="13"/>
      <c r="Q264" s="13"/>
      <c r="R264" s="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5">
        <v>127</v>
      </c>
      <c r="B265" s="183">
        <v>43017</v>
      </c>
      <c r="C265" s="183"/>
      <c r="D265" s="184" t="s">
        <v>166</v>
      </c>
      <c r="E265" s="185" t="s">
        <v>580</v>
      </c>
      <c r="F265" s="186">
        <v>141.5</v>
      </c>
      <c r="G265" s="187"/>
      <c r="H265" s="187">
        <v>183.5</v>
      </c>
      <c r="I265" s="187">
        <v>210</v>
      </c>
      <c r="J265" s="208" t="s">
        <v>801</v>
      </c>
      <c r="K265" s="209">
        <f t="shared" si="106"/>
        <v>42</v>
      </c>
      <c r="L265" s="210">
        <f t="shared" si="107"/>
        <v>0.29681978798586572</v>
      </c>
      <c r="M265" s="186" t="s">
        <v>556</v>
      </c>
      <c r="N265" s="211">
        <v>43042</v>
      </c>
      <c r="O265" s="54"/>
      <c r="P265" s="13"/>
      <c r="Q265" s="13"/>
      <c r="R265" s="90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4">
        <v>128</v>
      </c>
      <c r="B266" s="160">
        <v>43074</v>
      </c>
      <c r="C266" s="160"/>
      <c r="D266" s="161" t="s">
        <v>295</v>
      </c>
      <c r="E266" s="162" t="s">
        <v>580</v>
      </c>
      <c r="F266" s="163">
        <v>172</v>
      </c>
      <c r="G266" s="162"/>
      <c r="H266" s="162">
        <v>155.25</v>
      </c>
      <c r="I266" s="182">
        <v>230</v>
      </c>
      <c r="J266" s="359" t="s">
        <v>794</v>
      </c>
      <c r="K266" s="130">
        <f t="shared" ref="K266" si="108">H266-F266</f>
        <v>-16.75</v>
      </c>
      <c r="L266" s="131">
        <f t="shared" ref="L266" si="109">K266/F266</f>
        <v>-9.7383720930232565E-2</v>
      </c>
      <c r="M266" s="132" t="s">
        <v>620</v>
      </c>
      <c r="N266" s="133">
        <v>43787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5">
        <v>129</v>
      </c>
      <c r="B267" s="183">
        <v>43398</v>
      </c>
      <c r="C267" s="183"/>
      <c r="D267" s="184" t="s">
        <v>103</v>
      </c>
      <c r="E267" s="185" t="s">
        <v>580</v>
      </c>
      <c r="F267" s="187">
        <v>698.5</v>
      </c>
      <c r="G267" s="187"/>
      <c r="H267" s="187">
        <v>850</v>
      </c>
      <c r="I267" s="187">
        <v>890</v>
      </c>
      <c r="J267" s="212" t="s">
        <v>807</v>
      </c>
      <c r="K267" s="209">
        <f t="shared" si="106"/>
        <v>151.5</v>
      </c>
      <c r="L267" s="210">
        <f t="shared" si="107"/>
        <v>0.21689334287759485</v>
      </c>
      <c r="M267" s="186" t="s">
        <v>556</v>
      </c>
      <c r="N267" s="211">
        <v>43453</v>
      </c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130</v>
      </c>
      <c r="B268" s="155">
        <v>42877</v>
      </c>
      <c r="C268" s="155"/>
      <c r="D268" s="156" t="s">
        <v>369</v>
      </c>
      <c r="E268" s="157" t="s">
        <v>580</v>
      </c>
      <c r="F268" s="158">
        <v>127.6</v>
      </c>
      <c r="G268" s="159"/>
      <c r="H268" s="159">
        <v>138</v>
      </c>
      <c r="I268" s="159">
        <v>190</v>
      </c>
      <c r="J268" s="360" t="s">
        <v>798</v>
      </c>
      <c r="K268" s="179">
        <f t="shared" si="106"/>
        <v>10.400000000000006</v>
      </c>
      <c r="L268" s="180">
        <f t="shared" si="107"/>
        <v>8.1504702194357417E-2</v>
      </c>
      <c r="M268" s="158" t="s">
        <v>556</v>
      </c>
      <c r="N268" s="181">
        <v>43774</v>
      </c>
      <c r="O268" s="54"/>
      <c r="P268" s="13"/>
      <c r="Q268" s="13"/>
      <c r="R268" s="90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131</v>
      </c>
      <c r="B269" s="155">
        <v>43158</v>
      </c>
      <c r="C269" s="155"/>
      <c r="D269" s="156" t="s">
        <v>711</v>
      </c>
      <c r="E269" s="157" t="s">
        <v>580</v>
      </c>
      <c r="F269" s="158">
        <v>317</v>
      </c>
      <c r="G269" s="159"/>
      <c r="H269" s="159">
        <v>382.5</v>
      </c>
      <c r="I269" s="159">
        <v>398</v>
      </c>
      <c r="J269" s="360" t="s">
        <v>844</v>
      </c>
      <c r="K269" s="179">
        <f t="shared" ref="K269" si="110">H269-F269</f>
        <v>65.5</v>
      </c>
      <c r="L269" s="180">
        <f t="shared" ref="L269" si="111">K269/F269</f>
        <v>0.20662460567823343</v>
      </c>
      <c r="M269" s="158" t="s">
        <v>556</v>
      </c>
      <c r="N269" s="181">
        <v>44238</v>
      </c>
      <c r="O269" s="54"/>
      <c r="P269" s="13"/>
      <c r="Q269" s="13"/>
      <c r="R269" s="322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44">
        <v>132</v>
      </c>
      <c r="B270" s="160">
        <v>43164</v>
      </c>
      <c r="C270" s="160"/>
      <c r="D270" s="161" t="s">
        <v>133</v>
      </c>
      <c r="E270" s="162" t="s">
        <v>580</v>
      </c>
      <c r="F270" s="163">
        <f>510-14.4</f>
        <v>495.6</v>
      </c>
      <c r="G270" s="162"/>
      <c r="H270" s="162">
        <v>350</v>
      </c>
      <c r="I270" s="182">
        <v>672</v>
      </c>
      <c r="J270" s="359" t="s">
        <v>803</v>
      </c>
      <c r="K270" s="130">
        <f t="shared" ref="K270" si="112">H270-F270</f>
        <v>-145.60000000000002</v>
      </c>
      <c r="L270" s="131">
        <f t="shared" ref="L270" si="113">K270/F270</f>
        <v>-0.29378531073446329</v>
      </c>
      <c r="M270" s="132" t="s">
        <v>620</v>
      </c>
      <c r="N270" s="133">
        <v>43887</v>
      </c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4">
        <v>133</v>
      </c>
      <c r="B271" s="160">
        <v>43237</v>
      </c>
      <c r="C271" s="160"/>
      <c r="D271" s="161" t="s">
        <v>459</v>
      </c>
      <c r="E271" s="162" t="s">
        <v>580</v>
      </c>
      <c r="F271" s="163">
        <v>230.3</v>
      </c>
      <c r="G271" s="162"/>
      <c r="H271" s="162">
        <v>102.5</v>
      </c>
      <c r="I271" s="182">
        <v>348</v>
      </c>
      <c r="J271" s="359" t="s">
        <v>805</v>
      </c>
      <c r="K271" s="130">
        <f t="shared" ref="K271:K272" si="114">H271-F271</f>
        <v>-127.80000000000001</v>
      </c>
      <c r="L271" s="131">
        <f t="shared" ref="L271:L272" si="115">K271/F271</f>
        <v>-0.55492835432045162</v>
      </c>
      <c r="M271" s="132" t="s">
        <v>620</v>
      </c>
      <c r="N271" s="133">
        <v>43896</v>
      </c>
      <c r="O271" s="54"/>
      <c r="P271" s="13"/>
      <c r="Q271" s="13"/>
      <c r="R271" s="32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134</v>
      </c>
      <c r="B272" s="155">
        <v>43258</v>
      </c>
      <c r="C272" s="155"/>
      <c r="D272" s="156" t="s">
        <v>426</v>
      </c>
      <c r="E272" s="157" t="s">
        <v>580</v>
      </c>
      <c r="F272" s="158">
        <f>342.5-5.1</f>
        <v>337.4</v>
      </c>
      <c r="G272" s="159"/>
      <c r="H272" s="159">
        <v>412.5</v>
      </c>
      <c r="I272" s="159">
        <v>439</v>
      </c>
      <c r="J272" s="360" t="s">
        <v>840</v>
      </c>
      <c r="K272" s="179">
        <f t="shared" si="114"/>
        <v>75.100000000000023</v>
      </c>
      <c r="L272" s="180">
        <f t="shared" si="115"/>
        <v>0.22258446947243635</v>
      </c>
      <c r="M272" s="158" t="s">
        <v>556</v>
      </c>
      <c r="N272" s="181">
        <v>44230</v>
      </c>
      <c r="O272" s="54"/>
      <c r="P272" s="13"/>
      <c r="Q272" s="13"/>
      <c r="R272" s="90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205">
        <v>135</v>
      </c>
      <c r="B273" s="190">
        <v>43285</v>
      </c>
      <c r="C273" s="190"/>
      <c r="D273" s="193" t="s">
        <v>48</v>
      </c>
      <c r="E273" s="191" t="s">
        <v>580</v>
      </c>
      <c r="F273" s="189">
        <f>127.5-5.53</f>
        <v>121.97</v>
      </c>
      <c r="G273" s="191"/>
      <c r="H273" s="191"/>
      <c r="I273" s="213">
        <v>170</v>
      </c>
      <c r="J273" s="225" t="s">
        <v>558</v>
      </c>
      <c r="K273" s="215"/>
      <c r="L273" s="216"/>
      <c r="M273" s="214" t="s">
        <v>558</v>
      </c>
      <c r="N273" s="217"/>
      <c r="O273" s="54"/>
      <c r="P273" s="13"/>
      <c r="Q273" s="13"/>
      <c r="R273" s="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4">
        <v>136</v>
      </c>
      <c r="B274" s="160">
        <v>43294</v>
      </c>
      <c r="C274" s="160"/>
      <c r="D274" s="161" t="s">
        <v>239</v>
      </c>
      <c r="E274" s="162" t="s">
        <v>580</v>
      </c>
      <c r="F274" s="163">
        <v>46.5</v>
      </c>
      <c r="G274" s="162"/>
      <c r="H274" s="162">
        <v>17</v>
      </c>
      <c r="I274" s="182">
        <v>59</v>
      </c>
      <c r="J274" s="359" t="s">
        <v>802</v>
      </c>
      <c r="K274" s="130">
        <f t="shared" ref="K274" si="116">H274-F274</f>
        <v>-29.5</v>
      </c>
      <c r="L274" s="131">
        <f t="shared" ref="L274" si="117">K274/F274</f>
        <v>-0.63440860215053763</v>
      </c>
      <c r="M274" s="132" t="s">
        <v>620</v>
      </c>
      <c r="N274" s="133">
        <v>43887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46">
        <v>137</v>
      </c>
      <c r="B275" s="188">
        <v>43396</v>
      </c>
      <c r="C275" s="188"/>
      <c r="D275" s="193" t="s">
        <v>404</v>
      </c>
      <c r="E275" s="191" t="s">
        <v>580</v>
      </c>
      <c r="F275" s="192">
        <v>156.5</v>
      </c>
      <c r="G275" s="191"/>
      <c r="H275" s="191"/>
      <c r="I275" s="213">
        <v>191</v>
      </c>
      <c r="J275" s="225" t="s">
        <v>558</v>
      </c>
      <c r="K275" s="215"/>
      <c r="L275" s="216"/>
      <c r="M275" s="214" t="s">
        <v>558</v>
      </c>
      <c r="N275" s="217"/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46">
        <v>138</v>
      </c>
      <c r="B276" s="188">
        <v>43439</v>
      </c>
      <c r="C276" s="188"/>
      <c r="D276" s="193" t="s">
        <v>321</v>
      </c>
      <c r="E276" s="191" t="s">
        <v>580</v>
      </c>
      <c r="F276" s="192">
        <v>259.5</v>
      </c>
      <c r="G276" s="191"/>
      <c r="H276" s="191"/>
      <c r="I276" s="213">
        <v>321</v>
      </c>
      <c r="J276" s="225" t="s">
        <v>558</v>
      </c>
      <c r="K276" s="215"/>
      <c r="L276" s="216"/>
      <c r="M276" s="214" t="s">
        <v>558</v>
      </c>
      <c r="N276" s="217"/>
      <c r="O276" s="13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4">
        <v>139</v>
      </c>
      <c r="B277" s="160">
        <v>43439</v>
      </c>
      <c r="C277" s="160"/>
      <c r="D277" s="161" t="s">
        <v>732</v>
      </c>
      <c r="E277" s="162" t="s">
        <v>580</v>
      </c>
      <c r="F277" s="162">
        <v>715</v>
      </c>
      <c r="G277" s="162"/>
      <c r="H277" s="162">
        <v>445</v>
      </c>
      <c r="I277" s="182">
        <v>840</v>
      </c>
      <c r="J277" s="134" t="s">
        <v>782</v>
      </c>
      <c r="K277" s="130">
        <f t="shared" ref="K277:K280" si="118">H277-F277</f>
        <v>-270</v>
      </c>
      <c r="L277" s="131">
        <f t="shared" ref="L277:L280" si="119">K277/F277</f>
        <v>-0.3776223776223776</v>
      </c>
      <c r="M277" s="132" t="s">
        <v>620</v>
      </c>
      <c r="N277" s="133">
        <v>43800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140</v>
      </c>
      <c r="B278" s="198">
        <v>43469</v>
      </c>
      <c r="C278" s="198"/>
      <c r="D278" s="151" t="s">
        <v>143</v>
      </c>
      <c r="E278" s="199" t="s">
        <v>580</v>
      </c>
      <c r="F278" s="199">
        <v>875</v>
      </c>
      <c r="G278" s="199"/>
      <c r="H278" s="199">
        <v>1165</v>
      </c>
      <c r="I278" s="219">
        <v>1185</v>
      </c>
      <c r="J278" s="137" t="s">
        <v>808</v>
      </c>
      <c r="K278" s="124">
        <f t="shared" si="118"/>
        <v>290</v>
      </c>
      <c r="L278" s="125">
        <f t="shared" si="119"/>
        <v>0.33142857142857141</v>
      </c>
      <c r="M278" s="126" t="s">
        <v>556</v>
      </c>
      <c r="N278" s="338">
        <v>43847</v>
      </c>
      <c r="O278" s="54"/>
      <c r="P278" s="13"/>
      <c r="Q278" s="13"/>
      <c r="R278" s="32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141</v>
      </c>
      <c r="B279" s="198">
        <v>43559</v>
      </c>
      <c r="C279" s="198"/>
      <c r="D279" s="376" t="s">
        <v>336</v>
      </c>
      <c r="E279" s="199" t="s">
        <v>580</v>
      </c>
      <c r="F279" s="199">
        <f>387-14.63</f>
        <v>372.37</v>
      </c>
      <c r="G279" s="199"/>
      <c r="H279" s="199">
        <v>490</v>
      </c>
      <c r="I279" s="219">
        <v>490</v>
      </c>
      <c r="J279" s="137" t="s">
        <v>639</v>
      </c>
      <c r="K279" s="124">
        <f t="shared" si="118"/>
        <v>117.63</v>
      </c>
      <c r="L279" s="125">
        <f t="shared" si="119"/>
        <v>0.31589548030185027</v>
      </c>
      <c r="M279" s="126" t="s">
        <v>556</v>
      </c>
      <c r="N279" s="338">
        <v>43850</v>
      </c>
      <c r="O279" s="54"/>
      <c r="P279" s="13"/>
      <c r="Q279" s="13"/>
      <c r="R279" s="32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44">
        <v>142</v>
      </c>
      <c r="B280" s="160">
        <v>43578</v>
      </c>
      <c r="C280" s="160"/>
      <c r="D280" s="161" t="s">
        <v>733</v>
      </c>
      <c r="E280" s="162" t="s">
        <v>557</v>
      </c>
      <c r="F280" s="162">
        <v>220</v>
      </c>
      <c r="G280" s="162"/>
      <c r="H280" s="162">
        <v>127.5</v>
      </c>
      <c r="I280" s="182">
        <v>284</v>
      </c>
      <c r="J280" s="359" t="s">
        <v>806</v>
      </c>
      <c r="K280" s="130">
        <f t="shared" si="118"/>
        <v>-92.5</v>
      </c>
      <c r="L280" s="131">
        <f t="shared" si="119"/>
        <v>-0.42045454545454547</v>
      </c>
      <c r="M280" s="132" t="s">
        <v>620</v>
      </c>
      <c r="N280" s="133">
        <v>43896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143</v>
      </c>
      <c r="B281" s="198">
        <v>43622</v>
      </c>
      <c r="C281" s="198"/>
      <c r="D281" s="376" t="s">
        <v>466</v>
      </c>
      <c r="E281" s="199" t="s">
        <v>557</v>
      </c>
      <c r="F281" s="199">
        <v>332.8</v>
      </c>
      <c r="G281" s="199"/>
      <c r="H281" s="199">
        <v>405</v>
      </c>
      <c r="I281" s="219">
        <v>419</v>
      </c>
      <c r="J281" s="137" t="s">
        <v>809</v>
      </c>
      <c r="K281" s="124">
        <f t="shared" ref="K281" si="120">H281-F281</f>
        <v>72.199999999999989</v>
      </c>
      <c r="L281" s="125">
        <f t="shared" ref="L281" si="121">K281/F281</f>
        <v>0.21694711538461534</v>
      </c>
      <c r="M281" s="126" t="s">
        <v>556</v>
      </c>
      <c r="N281" s="338">
        <v>43860</v>
      </c>
      <c r="O281" s="54"/>
      <c r="P281" s="13"/>
      <c r="Q281" s="13"/>
      <c r="R281" s="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40">
        <v>144</v>
      </c>
      <c r="B282" s="139">
        <v>43641</v>
      </c>
      <c r="C282" s="139"/>
      <c r="D282" s="140" t="s">
        <v>137</v>
      </c>
      <c r="E282" s="141" t="s">
        <v>580</v>
      </c>
      <c r="F282" s="142">
        <v>386</v>
      </c>
      <c r="G282" s="143"/>
      <c r="H282" s="143">
        <v>395</v>
      </c>
      <c r="I282" s="143">
        <v>452</v>
      </c>
      <c r="J282" s="166" t="s">
        <v>799</v>
      </c>
      <c r="K282" s="167">
        <f t="shared" ref="K282" si="122">H282-F282</f>
        <v>9</v>
      </c>
      <c r="L282" s="168">
        <f t="shared" ref="L282" si="123">K282/F282</f>
        <v>2.3316062176165803E-2</v>
      </c>
      <c r="M282" s="169" t="s">
        <v>665</v>
      </c>
      <c r="N282" s="170">
        <v>43868</v>
      </c>
      <c r="O282" s="13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7">
        <v>145</v>
      </c>
      <c r="B283" s="188">
        <v>43707</v>
      </c>
      <c r="C283" s="188"/>
      <c r="D283" s="193" t="s">
        <v>255</v>
      </c>
      <c r="E283" s="191" t="s">
        <v>580</v>
      </c>
      <c r="F283" s="191" t="s">
        <v>712</v>
      </c>
      <c r="G283" s="191"/>
      <c r="H283" s="191"/>
      <c r="I283" s="213">
        <v>190</v>
      </c>
      <c r="J283" s="225" t="s">
        <v>558</v>
      </c>
      <c r="K283" s="215"/>
      <c r="L283" s="216"/>
      <c r="M283" s="335" t="s">
        <v>558</v>
      </c>
      <c r="N283" s="217"/>
      <c r="O283" s="13"/>
      <c r="P283" s="13"/>
      <c r="Q283" s="13"/>
      <c r="R283" s="32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7">
        <v>146</v>
      </c>
      <c r="B284" s="198">
        <v>43731</v>
      </c>
      <c r="C284" s="198"/>
      <c r="D284" s="151" t="s">
        <v>418</v>
      </c>
      <c r="E284" s="199" t="s">
        <v>580</v>
      </c>
      <c r="F284" s="199">
        <v>235</v>
      </c>
      <c r="G284" s="199"/>
      <c r="H284" s="199">
        <v>295</v>
      </c>
      <c r="I284" s="219">
        <v>296</v>
      </c>
      <c r="J284" s="137" t="s">
        <v>787</v>
      </c>
      <c r="K284" s="124">
        <f t="shared" ref="K284" si="124">H284-F284</f>
        <v>60</v>
      </c>
      <c r="L284" s="125">
        <f t="shared" ref="L284" si="125">K284/F284</f>
        <v>0.25531914893617019</v>
      </c>
      <c r="M284" s="126" t="s">
        <v>556</v>
      </c>
      <c r="N284" s="338">
        <v>43844</v>
      </c>
      <c r="O284" s="54"/>
      <c r="P284" s="13"/>
      <c r="Q284" s="13"/>
      <c r="R284" s="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147</v>
      </c>
      <c r="B285" s="198">
        <v>43752</v>
      </c>
      <c r="C285" s="198"/>
      <c r="D285" s="151" t="s">
        <v>778</v>
      </c>
      <c r="E285" s="199" t="s">
        <v>580</v>
      </c>
      <c r="F285" s="199">
        <v>277.5</v>
      </c>
      <c r="G285" s="199"/>
      <c r="H285" s="199">
        <v>333</v>
      </c>
      <c r="I285" s="219">
        <v>333</v>
      </c>
      <c r="J285" s="137" t="s">
        <v>788</v>
      </c>
      <c r="K285" s="124">
        <f t="shared" ref="K285" si="126">H285-F285</f>
        <v>55.5</v>
      </c>
      <c r="L285" s="125">
        <f t="shared" ref="L285" si="127">K285/F285</f>
        <v>0.2</v>
      </c>
      <c r="M285" s="126" t="s">
        <v>556</v>
      </c>
      <c r="N285" s="338">
        <v>43846</v>
      </c>
      <c r="O285" s="54"/>
      <c r="P285" s="13"/>
      <c r="Q285" s="13"/>
      <c r="R285" s="32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148</v>
      </c>
      <c r="B286" s="198">
        <v>43752</v>
      </c>
      <c r="C286" s="198"/>
      <c r="D286" s="151" t="s">
        <v>777</v>
      </c>
      <c r="E286" s="199" t="s">
        <v>580</v>
      </c>
      <c r="F286" s="199">
        <v>930</v>
      </c>
      <c r="G286" s="199"/>
      <c r="H286" s="199">
        <v>1165</v>
      </c>
      <c r="I286" s="219">
        <v>1200</v>
      </c>
      <c r="J286" s="137" t="s">
        <v>789</v>
      </c>
      <c r="K286" s="124">
        <f t="shared" ref="K286" si="128">H286-F286</f>
        <v>235</v>
      </c>
      <c r="L286" s="125">
        <f t="shared" ref="L286" si="129">K286/F286</f>
        <v>0.25268817204301075</v>
      </c>
      <c r="M286" s="126" t="s">
        <v>556</v>
      </c>
      <c r="N286" s="338">
        <v>43847</v>
      </c>
      <c r="O286" s="54"/>
      <c r="P286" s="13"/>
      <c r="Q286" s="13"/>
      <c r="R286" s="32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46">
        <v>149</v>
      </c>
      <c r="B287" s="327">
        <v>43753</v>
      </c>
      <c r="C287" s="202"/>
      <c r="D287" s="348" t="s">
        <v>776</v>
      </c>
      <c r="E287" s="329" t="s">
        <v>580</v>
      </c>
      <c r="F287" s="331">
        <v>111</v>
      </c>
      <c r="G287" s="329"/>
      <c r="H287" s="329"/>
      <c r="I287" s="333">
        <v>141</v>
      </c>
      <c r="J287" s="225" t="s">
        <v>558</v>
      </c>
      <c r="K287" s="225"/>
      <c r="L287" s="119"/>
      <c r="M287" s="337" t="s">
        <v>558</v>
      </c>
      <c r="N287" s="227"/>
      <c r="O287" s="13"/>
      <c r="P287" s="13"/>
      <c r="Q287" s="13"/>
      <c r="R287" s="32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150</v>
      </c>
      <c r="B288" s="198">
        <v>43753</v>
      </c>
      <c r="C288" s="198"/>
      <c r="D288" s="151" t="s">
        <v>775</v>
      </c>
      <c r="E288" s="199" t="s">
        <v>580</v>
      </c>
      <c r="F288" s="200">
        <v>296</v>
      </c>
      <c r="G288" s="199"/>
      <c r="H288" s="199">
        <v>370</v>
      </c>
      <c r="I288" s="219">
        <v>370</v>
      </c>
      <c r="J288" s="137" t="s">
        <v>639</v>
      </c>
      <c r="K288" s="124">
        <f t="shared" ref="K288:K289" si="130">H288-F288</f>
        <v>74</v>
      </c>
      <c r="L288" s="125">
        <f t="shared" ref="L288:L289" si="131">K288/F288</f>
        <v>0.25</v>
      </c>
      <c r="M288" s="126" t="s">
        <v>556</v>
      </c>
      <c r="N288" s="338">
        <v>43853</v>
      </c>
      <c r="O288" s="54"/>
      <c r="P288" s="13"/>
      <c r="Q288" s="13"/>
      <c r="R288" s="32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7">
        <v>151</v>
      </c>
      <c r="B289" s="198">
        <v>43754</v>
      </c>
      <c r="C289" s="198"/>
      <c r="D289" s="151" t="s">
        <v>774</v>
      </c>
      <c r="E289" s="199" t="s">
        <v>580</v>
      </c>
      <c r="F289" s="200">
        <v>300</v>
      </c>
      <c r="G289" s="199"/>
      <c r="H289" s="199">
        <v>382.5</v>
      </c>
      <c r="I289" s="219">
        <v>344</v>
      </c>
      <c r="J289" s="465" t="s">
        <v>845</v>
      </c>
      <c r="K289" s="124">
        <f t="shared" si="130"/>
        <v>82.5</v>
      </c>
      <c r="L289" s="125">
        <f t="shared" si="131"/>
        <v>0.27500000000000002</v>
      </c>
      <c r="M289" s="126" t="s">
        <v>556</v>
      </c>
      <c r="N289" s="338">
        <v>44238</v>
      </c>
      <c r="O289" s="13"/>
      <c r="P289" s="13"/>
      <c r="Q289" s="13"/>
      <c r="R289" s="32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6">
        <v>152</v>
      </c>
      <c r="B290" s="202">
        <v>43832</v>
      </c>
      <c r="C290" s="202"/>
      <c r="D290" s="206" t="s">
        <v>758</v>
      </c>
      <c r="E290" s="203" t="s">
        <v>580</v>
      </c>
      <c r="F290" s="204" t="s">
        <v>786</v>
      </c>
      <c r="G290" s="203"/>
      <c r="H290" s="203"/>
      <c r="I290" s="224">
        <v>590</v>
      </c>
      <c r="J290" s="225" t="s">
        <v>558</v>
      </c>
      <c r="K290" s="225"/>
      <c r="L290" s="119"/>
      <c r="M290" s="323" t="s">
        <v>558</v>
      </c>
      <c r="N290" s="227"/>
      <c r="O290" s="13"/>
      <c r="P290" s="13"/>
      <c r="Q290" s="13"/>
      <c r="R290" s="32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153</v>
      </c>
      <c r="B291" s="198">
        <v>43966</v>
      </c>
      <c r="C291" s="198"/>
      <c r="D291" s="151" t="s">
        <v>64</v>
      </c>
      <c r="E291" s="199" t="s">
        <v>580</v>
      </c>
      <c r="F291" s="200">
        <v>67.5</v>
      </c>
      <c r="G291" s="199"/>
      <c r="H291" s="199">
        <v>86</v>
      </c>
      <c r="I291" s="219">
        <v>86</v>
      </c>
      <c r="J291" s="137" t="s">
        <v>818</v>
      </c>
      <c r="K291" s="124">
        <f t="shared" ref="K291" si="132">H291-F291</f>
        <v>18.5</v>
      </c>
      <c r="L291" s="125">
        <f t="shared" ref="L291" si="133">K291/F291</f>
        <v>0.27407407407407408</v>
      </c>
      <c r="M291" s="126" t="s">
        <v>556</v>
      </c>
      <c r="N291" s="338">
        <v>44008</v>
      </c>
      <c r="O291" s="54"/>
      <c r="P291" s="13"/>
      <c r="Q291" s="13"/>
      <c r="R291" s="32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201">
        <v>154</v>
      </c>
      <c r="B292" s="202">
        <v>44035</v>
      </c>
      <c r="C292" s="202"/>
      <c r="D292" s="206" t="s">
        <v>465</v>
      </c>
      <c r="E292" s="203" t="s">
        <v>580</v>
      </c>
      <c r="F292" s="204" t="s">
        <v>821</v>
      </c>
      <c r="G292" s="203"/>
      <c r="H292" s="203"/>
      <c r="I292" s="224">
        <v>296</v>
      </c>
      <c r="J292" s="225" t="s">
        <v>558</v>
      </c>
      <c r="K292" s="225"/>
      <c r="L292" s="119"/>
      <c r="M292" s="226"/>
      <c r="N292" s="227"/>
      <c r="O292" s="13"/>
      <c r="P292" s="13"/>
      <c r="Q292" s="13"/>
      <c r="R292" s="32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155</v>
      </c>
      <c r="B293" s="198">
        <v>44092</v>
      </c>
      <c r="C293" s="198"/>
      <c r="D293" s="151" t="s">
        <v>398</v>
      </c>
      <c r="E293" s="199" t="s">
        <v>580</v>
      </c>
      <c r="F293" s="199">
        <v>206</v>
      </c>
      <c r="G293" s="199"/>
      <c r="H293" s="199">
        <v>248</v>
      </c>
      <c r="I293" s="219">
        <v>248</v>
      </c>
      <c r="J293" s="137" t="s">
        <v>639</v>
      </c>
      <c r="K293" s="124">
        <f t="shared" ref="K293:K294" si="134">H293-F293</f>
        <v>42</v>
      </c>
      <c r="L293" s="125">
        <f t="shared" ref="L293:L294" si="135">K293/F293</f>
        <v>0.20388349514563106</v>
      </c>
      <c r="M293" s="126" t="s">
        <v>556</v>
      </c>
      <c r="N293" s="338">
        <v>44214</v>
      </c>
      <c r="O293" s="54"/>
      <c r="P293" s="13"/>
      <c r="Q293" s="13"/>
      <c r="R293" s="32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7">
        <v>156</v>
      </c>
      <c r="B294" s="198">
        <v>44140</v>
      </c>
      <c r="C294" s="198"/>
      <c r="D294" s="151" t="s">
        <v>398</v>
      </c>
      <c r="E294" s="199" t="s">
        <v>580</v>
      </c>
      <c r="F294" s="199">
        <v>182.5</v>
      </c>
      <c r="G294" s="199"/>
      <c r="H294" s="199">
        <v>248</v>
      </c>
      <c r="I294" s="219">
        <v>248</v>
      </c>
      <c r="J294" s="137" t="s">
        <v>639</v>
      </c>
      <c r="K294" s="124">
        <f t="shared" si="134"/>
        <v>65.5</v>
      </c>
      <c r="L294" s="125">
        <f t="shared" si="135"/>
        <v>0.35890410958904112</v>
      </c>
      <c r="M294" s="126" t="s">
        <v>556</v>
      </c>
      <c r="N294" s="338">
        <v>44214</v>
      </c>
      <c r="O294" s="54"/>
      <c r="P294" s="13"/>
      <c r="Q294" s="13"/>
      <c r="R294" s="32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201">
        <v>157</v>
      </c>
      <c r="B295" s="202">
        <v>44140</v>
      </c>
      <c r="C295" s="202"/>
      <c r="D295" s="206" t="s">
        <v>321</v>
      </c>
      <c r="E295" s="203" t="s">
        <v>580</v>
      </c>
      <c r="F295" s="204" t="s">
        <v>825</v>
      </c>
      <c r="G295" s="203"/>
      <c r="H295" s="203"/>
      <c r="I295" s="224">
        <v>320</v>
      </c>
      <c r="J295" s="225" t="s">
        <v>558</v>
      </c>
      <c r="K295" s="225"/>
      <c r="L295" s="119"/>
      <c r="M295" s="226"/>
      <c r="N295" s="227"/>
      <c r="O295" s="13"/>
      <c r="P295" s="13"/>
      <c r="Q295" s="13"/>
      <c r="R295" s="32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158</v>
      </c>
      <c r="B296" s="198">
        <v>44140</v>
      </c>
      <c r="C296" s="198"/>
      <c r="D296" s="151" t="s">
        <v>461</v>
      </c>
      <c r="E296" s="199" t="s">
        <v>580</v>
      </c>
      <c r="F296" s="200">
        <v>925</v>
      </c>
      <c r="G296" s="199"/>
      <c r="H296" s="199">
        <v>1095</v>
      </c>
      <c r="I296" s="219">
        <v>1093</v>
      </c>
      <c r="J296" s="465" t="s">
        <v>829</v>
      </c>
      <c r="K296" s="124">
        <f t="shared" ref="K296" si="136">H296-F296</f>
        <v>170</v>
      </c>
      <c r="L296" s="125">
        <f t="shared" ref="L296" si="137">K296/F296</f>
        <v>0.18378378378378379</v>
      </c>
      <c r="M296" s="126" t="s">
        <v>556</v>
      </c>
      <c r="N296" s="338">
        <v>44201</v>
      </c>
      <c r="O296" s="13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7">
        <v>159</v>
      </c>
      <c r="B297" s="198">
        <v>44140</v>
      </c>
      <c r="C297" s="198"/>
      <c r="D297" s="151" t="s">
        <v>336</v>
      </c>
      <c r="E297" s="199" t="s">
        <v>580</v>
      </c>
      <c r="F297" s="200">
        <v>332.5</v>
      </c>
      <c r="G297" s="199"/>
      <c r="H297" s="199">
        <v>393</v>
      </c>
      <c r="I297" s="219">
        <v>406</v>
      </c>
      <c r="J297" s="465" t="s">
        <v>891</v>
      </c>
      <c r="K297" s="124">
        <f t="shared" ref="K297" si="138">H297-F297</f>
        <v>60.5</v>
      </c>
      <c r="L297" s="125">
        <f t="shared" ref="L297" si="139">K297/F297</f>
        <v>0.18195488721804512</v>
      </c>
      <c r="M297" s="126" t="s">
        <v>556</v>
      </c>
      <c r="N297" s="338">
        <v>44256</v>
      </c>
      <c r="O297" s="13"/>
      <c r="P297" s="13"/>
      <c r="Q297" s="13"/>
      <c r="R297" s="32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201">
        <v>160</v>
      </c>
      <c r="B298" s="202">
        <v>44141</v>
      </c>
      <c r="C298" s="202"/>
      <c r="D298" s="206" t="s">
        <v>465</v>
      </c>
      <c r="E298" s="203" t="s">
        <v>580</v>
      </c>
      <c r="F298" s="204" t="s">
        <v>826</v>
      </c>
      <c r="G298" s="203"/>
      <c r="H298" s="203"/>
      <c r="I298" s="224">
        <v>290</v>
      </c>
      <c r="J298" s="225" t="s">
        <v>558</v>
      </c>
      <c r="K298" s="225"/>
      <c r="L298" s="119"/>
      <c r="M298" s="226"/>
      <c r="N298" s="227"/>
      <c r="O298" s="13"/>
      <c r="P298" s="13"/>
      <c r="Q298" s="13"/>
      <c r="R298" s="32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201">
        <v>161</v>
      </c>
      <c r="B299" s="202">
        <v>44187</v>
      </c>
      <c r="C299" s="202"/>
      <c r="D299" s="206" t="s">
        <v>754</v>
      </c>
      <c r="E299" s="203" t="s">
        <v>580</v>
      </c>
      <c r="F299" s="458" t="s">
        <v>828</v>
      </c>
      <c r="G299" s="203"/>
      <c r="H299" s="203"/>
      <c r="I299" s="224">
        <v>239</v>
      </c>
      <c r="J299" s="459" t="s">
        <v>558</v>
      </c>
      <c r="K299" s="225"/>
      <c r="L299" s="119"/>
      <c r="M299" s="226"/>
      <c r="N299" s="227"/>
      <c r="O299" s="13"/>
      <c r="P299" s="13"/>
      <c r="Q299" s="13"/>
      <c r="R299" s="32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201">
        <v>162</v>
      </c>
      <c r="B300" s="202">
        <v>44258</v>
      </c>
      <c r="C300" s="202"/>
      <c r="D300" s="206" t="s">
        <v>758</v>
      </c>
      <c r="E300" s="203" t="s">
        <v>580</v>
      </c>
      <c r="F300" s="204" t="s">
        <v>786</v>
      </c>
      <c r="G300" s="203"/>
      <c r="H300" s="203"/>
      <c r="I300" s="224">
        <v>590</v>
      </c>
      <c r="J300" s="225" t="s">
        <v>558</v>
      </c>
      <c r="K300" s="225"/>
      <c r="L300" s="119"/>
      <c r="M300" s="323"/>
      <c r="N300" s="227"/>
      <c r="O300" s="13"/>
      <c r="P300" s="13"/>
      <c r="R300" s="324"/>
    </row>
    <row r="301" spans="1:26">
      <c r="A301" s="201"/>
      <c r="B301" s="202"/>
      <c r="C301" s="202"/>
      <c r="D301" s="206"/>
      <c r="E301" s="203"/>
      <c r="F301" s="204"/>
      <c r="G301" s="203"/>
      <c r="H301" s="203"/>
      <c r="I301" s="224"/>
      <c r="J301" s="225"/>
      <c r="K301" s="225"/>
      <c r="L301" s="119"/>
      <c r="M301" s="226"/>
      <c r="N301" s="227"/>
      <c r="O301" s="13"/>
      <c r="R301" s="228"/>
    </row>
    <row r="302" spans="1:26">
      <c r="A302" s="201"/>
      <c r="B302" s="202"/>
      <c r="C302" s="202"/>
      <c r="D302" s="206"/>
      <c r="E302" s="203"/>
      <c r="F302" s="204"/>
      <c r="G302" s="203"/>
      <c r="H302" s="203"/>
      <c r="I302" s="224"/>
      <c r="J302" s="225"/>
      <c r="K302" s="225"/>
      <c r="L302" s="119"/>
      <c r="M302" s="226"/>
      <c r="N302" s="227"/>
      <c r="O302" s="13"/>
      <c r="R302" s="228"/>
    </row>
    <row r="303" spans="1:26">
      <c r="A303" s="201"/>
      <c r="B303" s="202"/>
      <c r="C303" s="202"/>
      <c r="D303" s="206"/>
      <c r="E303" s="203"/>
      <c r="F303" s="204"/>
      <c r="G303" s="203"/>
      <c r="H303" s="203"/>
      <c r="I303" s="224"/>
      <c r="J303" s="225"/>
      <c r="K303" s="225"/>
      <c r="L303" s="119"/>
      <c r="M303" s="226"/>
      <c r="N303" s="227"/>
      <c r="O303" s="13"/>
      <c r="R303" s="228"/>
    </row>
    <row r="304" spans="1:26">
      <c r="A304" s="201"/>
      <c r="B304" s="192" t="s">
        <v>781</v>
      </c>
      <c r="O304" s="13"/>
      <c r="R304" s="228"/>
    </row>
    <row r="305" spans="18:18">
      <c r="R305" s="228"/>
    </row>
    <row r="306" spans="18:18">
      <c r="R306" s="228"/>
    </row>
    <row r="307" spans="18:18">
      <c r="R307" s="228"/>
    </row>
    <row r="308" spans="18:18">
      <c r="R308" s="228"/>
    </row>
    <row r="309" spans="18:18">
      <c r="R309" s="228"/>
    </row>
    <row r="310" spans="18:18">
      <c r="R310" s="228"/>
    </row>
    <row r="311" spans="18:18">
      <c r="R311" s="228"/>
    </row>
    <row r="321" spans="1:6">
      <c r="A321" s="207"/>
    </row>
    <row r="322" spans="1:6">
      <c r="A322" s="207"/>
      <c r="F322" s="460"/>
    </row>
    <row r="323" spans="1:6">
      <c r="A323" s="203"/>
    </row>
  </sheetData>
  <autoFilter ref="R1:R319"/>
  <mergeCells count="10">
    <mergeCell ref="A94:A95"/>
    <mergeCell ref="B94:B95"/>
    <mergeCell ref="J94:J95"/>
    <mergeCell ref="P58:P59"/>
    <mergeCell ref="A58:A59"/>
    <mergeCell ref="B58:B59"/>
    <mergeCell ref="J58:J59"/>
    <mergeCell ref="M58:M59"/>
    <mergeCell ref="N58:N59"/>
    <mergeCell ref="O58:O5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2021-03-12T02:17:51Z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